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7" activeTab="13"/>
  </bookViews>
  <sheets>
    <sheet name="大数据技术与应用" sheetId="27" r:id="rId1"/>
    <sheet name="电子信息工程技术" sheetId="18" r:id="rId2"/>
    <sheet name="计算机网络技术 " sheetId="32" r:id="rId3"/>
    <sheet name="计算机应用技术(联) " sheetId="33" r:id="rId4"/>
    <sheet name="计算机应用技术" sheetId="20" r:id="rId5"/>
    <sheet name="人工智能技术服务" sheetId="31" r:id="rId6"/>
    <sheet name="软件技术" sheetId="21" r:id="rId7"/>
    <sheet name="UI设计" sheetId="28" r:id="rId8"/>
    <sheet name="软件外包服务 " sheetId="23" r:id="rId9"/>
    <sheet name="通信技术 " sheetId="30" r:id="rId10"/>
    <sheet name="物联网应用技术 " sheetId="25" r:id="rId11"/>
    <sheet name="虚拟现实应用技术 " sheetId="26" r:id="rId12"/>
    <sheet name="云计算技术与应用" sheetId="22" r:id="rId13"/>
    <sheet name="智能产品开发 " sheetId="24" r:id="rId14"/>
    <sheet name="计算机应用技术(八类人员) " sheetId="29" state="hidden" r:id="rId15"/>
  </sheets>
  <externalReferences>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s>
  <definedNames>
    <definedName name="_xlnm._FilterDatabase" localSheetId="0" hidden="1">大数据技术与应用!$A$4:$V$85</definedName>
    <definedName name="_xlnm._FilterDatabase" localSheetId="1" hidden="1">电子信息工程技术!$A$4:$V$58</definedName>
    <definedName name="_xlnm._FilterDatabase" localSheetId="2" hidden="1">'计算机网络技术 '!$A$4:$T$127</definedName>
    <definedName name="_xlnm._FilterDatabase" localSheetId="3" hidden="1">'计算机应用技术(联) '!$A$4:$V$58</definedName>
    <definedName name="_xlnm._FilterDatabase" localSheetId="4" hidden="1">计算机应用技术!$A$4:$V$171</definedName>
    <definedName name="_xlnm._FilterDatabase" localSheetId="5" hidden="1">人工智能技术服务!$A$4:$V$41</definedName>
    <definedName name="_xlnm._FilterDatabase" localSheetId="6" hidden="1">软件技术!$A$4:$V$134</definedName>
    <definedName name="_xlnm._FilterDatabase" localSheetId="7" hidden="1">UI设计!$A$4:$T$131</definedName>
    <definedName name="_xlnm._FilterDatabase" localSheetId="8" hidden="1">'软件外包服务 '!$A$4:$V$191</definedName>
    <definedName name="_xlnm._FilterDatabase" localSheetId="10" hidden="1">'物联网应用技术 '!$A$4:$V$53</definedName>
    <definedName name="_xlnm._FilterDatabase" localSheetId="11" hidden="1">'虚拟现实应用技术 '!$A$4:$V$50</definedName>
    <definedName name="_xlnm._FilterDatabase" localSheetId="12" hidden="1">云计算技术与应用!$A$4:$V$77</definedName>
    <definedName name="_xlnm._FilterDatabase" localSheetId="13" hidden="1">'智能产品开发 '!$A$4:$V$72</definedName>
    <definedName name="_xlnm._FilterDatabase" localSheetId="9" hidden="1">'通信技术 '!$A$4:$V$91</definedName>
  </definedNames>
  <calcPr calcId="144525"/>
</workbook>
</file>

<file path=xl/sharedStrings.xml><?xml version="1.0" encoding="utf-8"?>
<sst xmlns="http://schemas.openxmlformats.org/spreadsheetml/2006/main" count="7257" uniqueCount="1629">
  <si>
    <t>柳州职业技术学院2023届毕业生毕业资格审核表</t>
  </si>
  <si>
    <r>
      <rPr>
        <sz val="11"/>
        <color rgb="FF000000"/>
        <rFont val="宋体"/>
        <charset val="134"/>
      </rPr>
      <t>填表说明：
1.第6、7、8行是填写</t>
    </r>
    <r>
      <rPr>
        <sz val="11"/>
        <color rgb="FFFF0000"/>
        <rFont val="宋体"/>
        <charset val="134"/>
      </rPr>
      <t>模板</t>
    </r>
    <r>
      <rPr>
        <sz val="11"/>
        <color rgb="FF000000"/>
        <rFont val="宋体"/>
        <charset val="134"/>
      </rPr>
      <t>。                                                                                                                                                 
2.学号、姓名的信息从《2023届学信网学生信息基础数据》表中按照班级筛选并粘贴。                                                               
3.必修课不及格门数填写学生到统计数据为止成绩未达到60分的课程总门数，如李四只有《大学生安全教育》课程不及格，其他已经成绩合格，那么李四必修课不及格门数填写“1”；公共选修课已修学分填写学生到统计数据为止总共修得的学分，如李四共修公共选修课两门（一门课程学分为2分，另一门课程学分3分）并且成绩合格，那么李四公选课程已修学分为“5”，专选课已修学分填写方式与公共选修课填写方式一致。                                                                                                                   
4.第二课堂学分和诚信分填写具体获得的分数，若第二课堂学分&gt;=120，填写“是”，若＜填“否”；诚信分&gt;=1800，填写“是”，若＜填“否”。 德育审查如有仍未解除的，填写“否”，如没有违纪记录的，在“违纪处分是否解除”栏划斜线“/”。</t>
    </r>
    <r>
      <rPr>
        <sz val="11"/>
        <color rgb="FFFF0000"/>
        <rFont val="宋体"/>
        <charset val="134"/>
      </rPr>
      <t>德育审查结果不能留空。</t>
    </r>
    <r>
      <rPr>
        <sz val="11"/>
        <color rgb="FF000000"/>
        <rFont val="宋体"/>
        <charset val="134"/>
      </rPr>
      <t xml:space="preserve">                                                                                           
5.假若学生“必修课程不及格门数”为“0”、“选修课已修学分”总分15分（其中公选课学分 ≥6 分，专选课学分≥5 ）、“第二课堂学分&gt;=120”、“诚信分&gt;=1800”都填写“是”，则学生达到毕业要求，在“是否达到毕业资格”填写“是”，若以上条件有一列未达到要求，请填写“否”；                                                                                   
6.请如实填写“欠费金额”。
7.上交纸质材料的时候二级学院要盖公章，电子档不需要盖电子章，但是要如实填写上报日期、专业要与《2023届学信网学生信息基础数据》专业名称一致、专业总人数填写实际在校在籍人数。
8.</t>
    </r>
    <r>
      <rPr>
        <sz val="11"/>
        <color rgb="FFFF0000"/>
        <rFont val="宋体"/>
        <charset val="134"/>
      </rPr>
      <t>结业原因填写序号</t>
    </r>
    <r>
      <rPr>
        <sz val="11"/>
        <color rgb="FF000000"/>
        <rFont val="宋体"/>
        <charset val="134"/>
      </rPr>
      <t>：</t>
    </r>
    <r>
      <rPr>
        <sz val="11"/>
        <color rgb="FFFF0000"/>
        <rFont val="宋体"/>
        <charset val="134"/>
      </rPr>
      <t>①必修课未通过②选修课未达标③综合素质考评不达标（综合素质包括第二课堂活动分、诚信分及德育审查项目）</t>
    </r>
  </si>
  <si>
    <t>二级学院（盖章）：电子信息工程学院        专业：大数据技术与应用            应毕业人数：80      毕业人数：67       结业人数：13       辅导员：               填表日期：</t>
  </si>
  <si>
    <t>序号</t>
  </si>
  <si>
    <t>班别</t>
  </si>
  <si>
    <t>学号</t>
  </si>
  <si>
    <t>学生姓名</t>
  </si>
  <si>
    <t>必修课不及格门数</t>
  </si>
  <si>
    <t>必修课不及格具体课程名称</t>
  </si>
  <si>
    <t>选修课学分</t>
  </si>
  <si>
    <t>第二课堂活动分</t>
  </si>
  <si>
    <t>诚信分</t>
  </si>
  <si>
    <t>德育审查</t>
  </si>
  <si>
    <t>是否达到毕业要求</t>
  </si>
  <si>
    <t>毕结业
结论</t>
  </si>
  <si>
    <t>欠费金额</t>
  </si>
  <si>
    <t>结业
原因</t>
  </si>
  <si>
    <t>公选课已修学分</t>
  </si>
  <si>
    <t>专选课已修学分</t>
  </si>
  <si>
    <t>总学分</t>
  </si>
  <si>
    <t>分数</t>
  </si>
  <si>
    <t>是否≥120</t>
  </si>
  <si>
    <t>是否≥1800</t>
  </si>
  <si>
    <t>是否有违纪处分</t>
  </si>
  <si>
    <t>违纪处分是否解除</t>
  </si>
  <si>
    <t>全日制2020大数据技术与应用1班</t>
  </si>
  <si>
    <t>廖文鹏</t>
  </si>
  <si>
    <t>否</t>
  </si>
  <si>
    <t>/</t>
  </si>
  <si>
    <t>毕业</t>
  </si>
  <si>
    <t>王子瑞</t>
  </si>
  <si>
    <t>何兆龙</t>
  </si>
  <si>
    <t>张玉妍</t>
  </si>
  <si>
    <t>黎远柱</t>
  </si>
  <si>
    <t>黄丽娜</t>
  </si>
  <si>
    <t>覃立春</t>
  </si>
  <si>
    <t>龙明超</t>
  </si>
  <si>
    <t>卢鑫</t>
  </si>
  <si>
    <t>刘凯</t>
  </si>
  <si>
    <t>黄敬智</t>
  </si>
  <si>
    <t>梁光亮</t>
  </si>
  <si>
    <t>韦懿峰</t>
  </si>
  <si>
    <t>韦古龙</t>
  </si>
  <si>
    <t>莫远珍</t>
  </si>
  <si>
    <t>廖科文</t>
  </si>
  <si>
    <t>郎桂年</t>
  </si>
  <si>
    <t>黄家泉</t>
  </si>
  <si>
    <t>陈建军</t>
  </si>
  <si>
    <t>江林树</t>
  </si>
  <si>
    <t>杨经堯</t>
  </si>
  <si>
    <t>苏意权</t>
  </si>
  <si>
    <t>叶乐煊</t>
  </si>
  <si>
    <t>韦惠龄</t>
  </si>
  <si>
    <t>韦荣旺</t>
  </si>
  <si>
    <t>肖曼宁</t>
  </si>
  <si>
    <t>韦俊宇</t>
  </si>
  <si>
    <t>覃海榕</t>
  </si>
  <si>
    <t>黄永善</t>
  </si>
  <si>
    <t>梁凤娟</t>
  </si>
  <si>
    <t>张浩</t>
  </si>
  <si>
    <t>刘广川</t>
  </si>
  <si>
    <t>马晓春</t>
  </si>
  <si>
    <t>刘静</t>
  </si>
  <si>
    <t>结业</t>
  </si>
  <si>
    <t>吴思婷</t>
  </si>
  <si>
    <t>丁伟</t>
  </si>
  <si>
    <t>黄柳菲</t>
  </si>
  <si>
    <t>骆冠杰</t>
  </si>
  <si>
    <t>彭荟珊</t>
  </si>
  <si>
    <t>是</t>
  </si>
  <si>
    <t>龙鑫</t>
  </si>
  <si>
    <t>邓扬颂</t>
  </si>
  <si>
    <t>王越</t>
  </si>
  <si>
    <t>全日制2020大数据技术与应用2班</t>
  </si>
  <si>
    <t>苏桂轩</t>
  </si>
  <si>
    <t>韩开呈</t>
  </si>
  <si>
    <t>陆大军</t>
  </si>
  <si>
    <t>颜林廷</t>
  </si>
  <si>
    <t>韦国荣</t>
  </si>
  <si>
    <t>赖华昌</t>
  </si>
  <si>
    <t>杨红</t>
  </si>
  <si>
    <t>陈霜</t>
  </si>
  <si>
    <t>陆泽清</t>
  </si>
  <si>
    <t>蒙侯丽</t>
  </si>
  <si>
    <t>张耀全</t>
  </si>
  <si>
    <t>张田田</t>
  </si>
  <si>
    <t>黄举宗</t>
  </si>
  <si>
    <t>谢小燕</t>
  </si>
  <si>
    <t>劳乐</t>
  </si>
  <si>
    <t>潘启华</t>
  </si>
  <si>
    <t>冯彩芯</t>
  </si>
  <si>
    <t>杨庆宣</t>
  </si>
  <si>
    <t>梁李康</t>
  </si>
  <si>
    <t>陆润森</t>
  </si>
  <si>
    <t>曾令鹏</t>
  </si>
  <si>
    <t>滕效聪</t>
  </si>
  <si>
    <t>余思婷</t>
  </si>
  <si>
    <t>林炽楷</t>
  </si>
  <si>
    <t>郑培泉</t>
  </si>
  <si>
    <t>卢建周</t>
  </si>
  <si>
    <t>赵晓丹</t>
  </si>
  <si>
    <t>雷启超</t>
  </si>
  <si>
    <t>兰福山</t>
  </si>
  <si>
    <t>黄俊</t>
  </si>
  <si>
    <t>马富恒</t>
  </si>
  <si>
    <t>刘汉豪</t>
  </si>
  <si>
    <t>何雨昊</t>
  </si>
  <si>
    <t>韦永冬</t>
  </si>
  <si>
    <t>余晓华</t>
  </si>
  <si>
    <t>1.2.3</t>
  </si>
  <si>
    <t>梁鸿飞</t>
  </si>
  <si>
    <t>阿卜杜萨拉木·努尔</t>
  </si>
  <si>
    <t>董成志</t>
  </si>
  <si>
    <t>二级学院（盖章）：电子信息工程学院           专业：电子信息工程技术           应毕业人数：53      毕业人数：42       结业人数：11       辅导员：               填表日期：</t>
  </si>
  <si>
    <t>全日制2020电子信息工程技术1班</t>
  </si>
  <si>
    <t>邱楚</t>
  </si>
  <si>
    <t>朱伟灿</t>
  </si>
  <si>
    <t>李文捷</t>
  </si>
  <si>
    <t>李志民</t>
  </si>
  <si>
    <t>杨鸿森</t>
  </si>
  <si>
    <t>张旭阳</t>
  </si>
  <si>
    <t>谢凯郝</t>
  </si>
  <si>
    <t>何卓毅</t>
  </si>
  <si>
    <t>陈坤远</t>
  </si>
  <si>
    <t>陆尚志</t>
  </si>
  <si>
    <t>李培森</t>
  </si>
  <si>
    <t>磨志辉</t>
  </si>
  <si>
    <t>陈善明</t>
  </si>
  <si>
    <t>何荣国</t>
  </si>
  <si>
    <t>石东华</t>
  </si>
  <si>
    <t>吴锦铭</t>
  </si>
  <si>
    <t>李昌河</t>
  </si>
  <si>
    <t>谭富友</t>
  </si>
  <si>
    <t>温鑫成</t>
  </si>
  <si>
    <t>童仁贵</t>
  </si>
  <si>
    <t>蓝玉董</t>
  </si>
  <si>
    <t>覃志健</t>
  </si>
  <si>
    <t>龙佳鸣</t>
  </si>
  <si>
    <t>李承禧</t>
  </si>
  <si>
    <t>刘文祎</t>
  </si>
  <si>
    <t>朱永寿</t>
  </si>
  <si>
    <t>全日制2020电子信息工程技术2班</t>
  </si>
  <si>
    <t>邱远武</t>
  </si>
  <si>
    <t>黎剑培</t>
  </si>
  <si>
    <t>黎冠</t>
  </si>
  <si>
    <t>谢远宏</t>
  </si>
  <si>
    <t>蒙茂敬</t>
  </si>
  <si>
    <t>覃周敏</t>
  </si>
  <si>
    <t>余铠勋</t>
  </si>
  <si>
    <t>刘朝修</t>
  </si>
  <si>
    <t>周国清</t>
  </si>
  <si>
    <t>胡敏华</t>
  </si>
  <si>
    <t>梁文海</t>
  </si>
  <si>
    <t>方胜源</t>
  </si>
  <si>
    <t>盘进行</t>
  </si>
  <si>
    <t>宁志浩</t>
  </si>
  <si>
    <t>刘伟聪</t>
  </si>
  <si>
    <t>韦东强</t>
  </si>
  <si>
    <t>马远枫</t>
  </si>
  <si>
    <t>黄冰冰</t>
  </si>
  <si>
    <t>伍尚林</t>
  </si>
  <si>
    <t>陈震</t>
  </si>
  <si>
    <t>陆家林</t>
  </si>
  <si>
    <t>梁锦莹</t>
  </si>
  <si>
    <t>蔡海雯</t>
  </si>
  <si>
    <t>孙永源</t>
  </si>
  <si>
    <t>莫宗超</t>
  </si>
  <si>
    <t>覃家暖</t>
  </si>
  <si>
    <t>余启兴</t>
  </si>
  <si>
    <t>二级学院（盖章）：电子信息工程学院          专业：计算机网络技术           应毕业人数：122     毕业人数：52       结业人数：70       辅导员：               填表日期：</t>
  </si>
  <si>
    <t>全日制2020计算机网络技术1班</t>
  </si>
  <si>
    <t>赵必彩</t>
  </si>
  <si>
    <t>530</t>
  </si>
  <si>
    <t>4120</t>
  </si>
  <si>
    <t>莫嘉</t>
  </si>
  <si>
    <t>509</t>
  </si>
  <si>
    <t>4780</t>
  </si>
  <si>
    <t>潘向英</t>
  </si>
  <si>
    <t>457</t>
  </si>
  <si>
    <t>3400</t>
  </si>
  <si>
    <t>黄奕锟</t>
  </si>
  <si>
    <t>282</t>
  </si>
  <si>
    <t>3140</t>
  </si>
  <si>
    <t>吴锦灿</t>
  </si>
  <si>
    <t>306</t>
  </si>
  <si>
    <t>2620</t>
  </si>
  <si>
    <t>吕沛</t>
  </si>
  <si>
    <t>388</t>
  </si>
  <si>
    <t>3180</t>
  </si>
  <si>
    <t>郑晓彤</t>
  </si>
  <si>
    <t>521</t>
  </si>
  <si>
    <t>4080</t>
  </si>
  <si>
    <t>池雪慧</t>
  </si>
  <si>
    <t>619</t>
  </si>
  <si>
    <t>4680</t>
  </si>
  <si>
    <t>陈小花</t>
  </si>
  <si>
    <t>527</t>
  </si>
  <si>
    <t>3820</t>
  </si>
  <si>
    <t>马建勋</t>
  </si>
  <si>
    <t>329</t>
  </si>
  <si>
    <t>吕俊龙</t>
  </si>
  <si>
    <t>422</t>
  </si>
  <si>
    <t>4960</t>
  </si>
  <si>
    <t>邱梦玲</t>
  </si>
  <si>
    <t>381</t>
  </si>
  <si>
    <t>3190</t>
  </si>
  <si>
    <t>廖丽姿</t>
  </si>
  <si>
    <t>437</t>
  </si>
  <si>
    <t>陆建霖</t>
  </si>
  <si>
    <t>337</t>
  </si>
  <si>
    <t>黄日森</t>
  </si>
  <si>
    <t>316</t>
  </si>
  <si>
    <t>2980</t>
  </si>
  <si>
    <t>姚强</t>
  </si>
  <si>
    <t>320</t>
  </si>
  <si>
    <t>林迎</t>
  </si>
  <si>
    <t>4240</t>
  </si>
  <si>
    <t>黄建雄</t>
  </si>
  <si>
    <t>237</t>
  </si>
  <si>
    <t>2270</t>
  </si>
  <si>
    <t>严婷婷</t>
  </si>
  <si>
    <t>3320</t>
  </si>
  <si>
    <t>宁子德</t>
  </si>
  <si>
    <t>270</t>
  </si>
  <si>
    <t>3090</t>
  </si>
  <si>
    <t>李安善</t>
  </si>
  <si>
    <t>361</t>
  </si>
  <si>
    <t>3700</t>
  </si>
  <si>
    <t>谢杰龙</t>
  </si>
  <si>
    <t>309</t>
  </si>
  <si>
    <t>3000</t>
  </si>
  <si>
    <t>龚燕红</t>
  </si>
  <si>
    <t>285</t>
  </si>
  <si>
    <t>2520</t>
  </si>
  <si>
    <t>赖志毅</t>
  </si>
  <si>
    <t>221</t>
  </si>
  <si>
    <t>2510</t>
  </si>
  <si>
    <t>谢国璋</t>
  </si>
  <si>
    <t>403</t>
  </si>
  <si>
    <t>3020</t>
  </si>
  <si>
    <t>刘业铭</t>
  </si>
  <si>
    <t>265</t>
  </si>
  <si>
    <t>2660</t>
  </si>
  <si>
    <t>黄永寿</t>
  </si>
  <si>
    <t>333</t>
  </si>
  <si>
    <t>2930</t>
  </si>
  <si>
    <t>陈国远</t>
  </si>
  <si>
    <t>255</t>
  </si>
  <si>
    <t>2890</t>
  </si>
  <si>
    <t>苏世财</t>
  </si>
  <si>
    <t>327</t>
  </si>
  <si>
    <t>2820</t>
  </si>
  <si>
    <t>游柏权</t>
  </si>
  <si>
    <t>385</t>
  </si>
  <si>
    <t>3060</t>
  </si>
  <si>
    <t>罗显台</t>
  </si>
  <si>
    <t>398</t>
  </si>
  <si>
    <t>2860</t>
  </si>
  <si>
    <t>覃世轩</t>
  </si>
  <si>
    <t>323</t>
  </si>
  <si>
    <t>3070</t>
  </si>
  <si>
    <t>李显威</t>
  </si>
  <si>
    <t>254</t>
  </si>
  <si>
    <t>2610</t>
  </si>
  <si>
    <t>黄仟林</t>
  </si>
  <si>
    <t>351</t>
  </si>
  <si>
    <t>张文军</t>
  </si>
  <si>
    <t>271</t>
  </si>
  <si>
    <t>2800</t>
  </si>
  <si>
    <t>韩武锋</t>
  </si>
  <si>
    <t>261</t>
  </si>
  <si>
    <t>2450</t>
  </si>
  <si>
    <t>陈树玮</t>
  </si>
  <si>
    <t>288</t>
  </si>
  <si>
    <t>2810</t>
  </si>
  <si>
    <t>徐衎</t>
  </si>
  <si>
    <t>153</t>
  </si>
  <si>
    <t>2560</t>
  </si>
  <si>
    <t>陆文泽</t>
  </si>
  <si>
    <t>236</t>
  </si>
  <si>
    <t>莫仲华</t>
  </si>
  <si>
    <t>260</t>
  </si>
  <si>
    <t>3160</t>
  </si>
  <si>
    <t>龚春勇</t>
  </si>
  <si>
    <t>293</t>
  </si>
  <si>
    <t>2100</t>
  </si>
  <si>
    <t>全日制2020计算机网络技术2班</t>
  </si>
  <si>
    <t>黄贤昌</t>
  </si>
  <si>
    <t>393</t>
  </si>
  <si>
    <t>陈昭燊</t>
  </si>
  <si>
    <t>276</t>
  </si>
  <si>
    <t>2590</t>
  </si>
  <si>
    <t>刘铁柱</t>
  </si>
  <si>
    <t>383</t>
  </si>
  <si>
    <t>2960</t>
  </si>
  <si>
    <t>黄晓杰</t>
  </si>
  <si>
    <t>291</t>
  </si>
  <si>
    <t>2830</t>
  </si>
  <si>
    <t>曾丽霞</t>
  </si>
  <si>
    <t>302</t>
  </si>
  <si>
    <t>3080</t>
  </si>
  <si>
    <t>张国良</t>
  </si>
  <si>
    <t>222</t>
  </si>
  <si>
    <t>2740</t>
  </si>
  <si>
    <t>邓荣昌</t>
  </si>
  <si>
    <t>342</t>
  </si>
  <si>
    <t>2700</t>
  </si>
  <si>
    <t>刘文智</t>
  </si>
  <si>
    <t>228</t>
  </si>
  <si>
    <t>2790</t>
  </si>
  <si>
    <t>廖俊宏</t>
  </si>
  <si>
    <t>299</t>
  </si>
  <si>
    <t>3330</t>
  </si>
  <si>
    <t>黄忠斌</t>
  </si>
  <si>
    <t>349</t>
  </si>
  <si>
    <t>2910</t>
  </si>
  <si>
    <t>韦耀鹏</t>
  </si>
  <si>
    <t>3600</t>
  </si>
  <si>
    <t>高兴习</t>
  </si>
  <si>
    <t>202</t>
  </si>
  <si>
    <t>2390</t>
  </si>
  <si>
    <t>甘悦</t>
  </si>
  <si>
    <t>310</t>
  </si>
  <si>
    <t>梁连</t>
  </si>
  <si>
    <t>358</t>
  </si>
  <si>
    <t>2300</t>
  </si>
  <si>
    <t>陶橹冰</t>
  </si>
  <si>
    <t>252</t>
  </si>
  <si>
    <t>周世富</t>
  </si>
  <si>
    <t>225</t>
  </si>
  <si>
    <t>2490</t>
  </si>
  <si>
    <t>宋明</t>
  </si>
  <si>
    <t>318</t>
  </si>
  <si>
    <t>张丽杰</t>
  </si>
  <si>
    <t>244</t>
  </si>
  <si>
    <t>2410</t>
  </si>
  <si>
    <t>张帝杨</t>
  </si>
  <si>
    <t>215</t>
  </si>
  <si>
    <t>2430</t>
  </si>
  <si>
    <t>陆忠辉</t>
  </si>
  <si>
    <t>206</t>
  </si>
  <si>
    <t>2540</t>
  </si>
  <si>
    <t>黄杰锋</t>
  </si>
  <si>
    <t>210</t>
  </si>
  <si>
    <t>2470</t>
  </si>
  <si>
    <t>刘浪滔</t>
  </si>
  <si>
    <t>315</t>
  </si>
  <si>
    <t>韦小燕</t>
  </si>
  <si>
    <t>2530</t>
  </si>
  <si>
    <t>颜卉</t>
  </si>
  <si>
    <t>2550</t>
  </si>
  <si>
    <t>黄叙然</t>
  </si>
  <si>
    <t>173</t>
  </si>
  <si>
    <t>2680</t>
  </si>
  <si>
    <t>杨秀鑫</t>
  </si>
  <si>
    <t>2340</t>
  </si>
  <si>
    <t>刘业毅</t>
  </si>
  <si>
    <t>326</t>
  </si>
  <si>
    <t>3110</t>
  </si>
  <si>
    <t>刘锡耀</t>
  </si>
  <si>
    <t>224</t>
  </si>
  <si>
    <t>龙辉辉</t>
  </si>
  <si>
    <t>280</t>
  </si>
  <si>
    <t>2570</t>
  </si>
  <si>
    <t>卢昆義</t>
  </si>
  <si>
    <t>305</t>
  </si>
  <si>
    <t>张祖落</t>
  </si>
  <si>
    <t>赖振源</t>
  </si>
  <si>
    <t>245</t>
  </si>
  <si>
    <t>2500</t>
  </si>
  <si>
    <t>邓付友</t>
  </si>
  <si>
    <t>216</t>
  </si>
  <si>
    <t>韦诗萍</t>
  </si>
  <si>
    <t>190</t>
  </si>
  <si>
    <t>2190</t>
  </si>
  <si>
    <t>周斌</t>
  </si>
  <si>
    <t>220</t>
  </si>
  <si>
    <t>3340</t>
  </si>
  <si>
    <t>黄大勇</t>
  </si>
  <si>
    <t>2320</t>
  </si>
  <si>
    <t>盘华聪</t>
  </si>
  <si>
    <t>151</t>
  </si>
  <si>
    <t>韦敬诗</t>
  </si>
  <si>
    <t>2360</t>
  </si>
  <si>
    <t>劳良润</t>
  </si>
  <si>
    <t>171</t>
  </si>
  <si>
    <t>2370</t>
  </si>
  <si>
    <t>全日制2020计算机网络技术3班</t>
  </si>
  <si>
    <t>莫文定</t>
  </si>
  <si>
    <t>3610</t>
  </si>
  <si>
    <t>谢晓娟</t>
  </si>
  <si>
    <t>543</t>
  </si>
  <si>
    <t>梁杰</t>
  </si>
  <si>
    <t>258</t>
  </si>
  <si>
    <t>2580</t>
  </si>
  <si>
    <t>龙康健</t>
  </si>
  <si>
    <t>319</t>
  </si>
  <si>
    <t>2780</t>
  </si>
  <si>
    <t>吴超龙</t>
  </si>
  <si>
    <t>229</t>
  </si>
  <si>
    <t>2770</t>
  </si>
  <si>
    <t>容情</t>
  </si>
  <si>
    <t>432</t>
  </si>
  <si>
    <t>3480</t>
  </si>
  <si>
    <t>龚中良</t>
  </si>
  <si>
    <t>341</t>
  </si>
  <si>
    <t>朱志云</t>
  </si>
  <si>
    <t>方勇</t>
  </si>
  <si>
    <t>251</t>
  </si>
  <si>
    <t>覃秋娥</t>
  </si>
  <si>
    <t>253</t>
  </si>
  <si>
    <t>卢淑敏</t>
  </si>
  <si>
    <t>347</t>
  </si>
  <si>
    <t>黄宗念</t>
  </si>
  <si>
    <t>191</t>
  </si>
  <si>
    <t>董梦兰</t>
  </si>
  <si>
    <t>284</t>
  </si>
  <si>
    <t>韦家鸿</t>
  </si>
  <si>
    <t>248</t>
  </si>
  <si>
    <t>覃山峰</t>
  </si>
  <si>
    <t>214</t>
  </si>
  <si>
    <t>2750</t>
  </si>
  <si>
    <t>谢仁聪</t>
  </si>
  <si>
    <t>覃有强</t>
  </si>
  <si>
    <t>2420</t>
  </si>
  <si>
    <t>黄海杰</t>
  </si>
  <si>
    <t>238</t>
  </si>
  <si>
    <t>班建军</t>
  </si>
  <si>
    <t>3510</t>
  </si>
  <si>
    <t>李婧颖</t>
  </si>
  <si>
    <t>355</t>
  </si>
  <si>
    <t>3130</t>
  </si>
  <si>
    <t>陆昌平</t>
  </si>
  <si>
    <t>232</t>
  </si>
  <si>
    <t>梁文斌</t>
  </si>
  <si>
    <t>247</t>
  </si>
  <si>
    <t>阮炳安</t>
  </si>
  <si>
    <t>262</t>
  </si>
  <si>
    <t>2670</t>
  </si>
  <si>
    <t>毛一辉</t>
  </si>
  <si>
    <t>198</t>
  </si>
  <si>
    <t>2280</t>
  </si>
  <si>
    <t>王保祥</t>
  </si>
  <si>
    <t>273</t>
  </si>
  <si>
    <t>陈能峰</t>
  </si>
  <si>
    <t>2480</t>
  </si>
  <si>
    <t>梁海鸿</t>
  </si>
  <si>
    <t>357</t>
  </si>
  <si>
    <t>甘勇良</t>
  </si>
  <si>
    <t>267</t>
  </si>
  <si>
    <t>冯汉</t>
  </si>
  <si>
    <t>183</t>
  </si>
  <si>
    <t>2310</t>
  </si>
  <si>
    <t>胡辉</t>
  </si>
  <si>
    <t>177</t>
  </si>
  <si>
    <t>2000</t>
  </si>
  <si>
    <t>张经振</t>
  </si>
  <si>
    <t>192</t>
  </si>
  <si>
    <t>麦金涛</t>
  </si>
  <si>
    <t>249</t>
  </si>
  <si>
    <t>2330</t>
  </si>
  <si>
    <t>石岳民</t>
  </si>
  <si>
    <t>2170</t>
  </si>
  <si>
    <t>陈俊任</t>
  </si>
  <si>
    <t>李飞飞</t>
  </si>
  <si>
    <t>李沛蓉</t>
  </si>
  <si>
    <t>2630</t>
  </si>
  <si>
    <t>韦永正</t>
  </si>
  <si>
    <t>叶胜辉</t>
  </si>
  <si>
    <t>169</t>
  </si>
  <si>
    <t>2230</t>
  </si>
  <si>
    <t>梁荣耀</t>
  </si>
  <si>
    <t>161</t>
  </si>
  <si>
    <t>2120</t>
  </si>
  <si>
    <t>周威宏</t>
  </si>
  <si>
    <t>张天航</t>
  </si>
  <si>
    <t>194</t>
  </si>
  <si>
    <t>黎乐晨</t>
  </si>
  <si>
    <t>200</t>
  </si>
  <si>
    <t>2060</t>
  </si>
  <si>
    <t>二级学院（盖章）：电子信息工程学院          专业：计算机应用技术(联)            应毕业人数：53      毕业人数：0       结业人数：53       辅导员：               填表日期：</t>
  </si>
  <si>
    <t>全日制2020计算机应用技术(联)1班</t>
  </si>
  <si>
    <t>苏晓傲</t>
  </si>
  <si>
    <t>周晟伊</t>
  </si>
  <si>
    <t>莫玉培</t>
  </si>
  <si>
    <t>李奕权</t>
  </si>
  <si>
    <t>龚榕蓉</t>
  </si>
  <si>
    <t>潘文婕</t>
  </si>
  <si>
    <t>吴生妹</t>
  </si>
  <si>
    <t>黄舜</t>
  </si>
  <si>
    <t>蓝艳美</t>
  </si>
  <si>
    <t>覃弘怡</t>
  </si>
  <si>
    <t>吕明</t>
  </si>
  <si>
    <t>赵静燕</t>
  </si>
  <si>
    <t>苏柳生</t>
  </si>
  <si>
    <t>庞见宁</t>
  </si>
  <si>
    <t>黄远毅</t>
  </si>
  <si>
    <t>韦冰冰</t>
  </si>
  <si>
    <t>韦文宝</t>
  </si>
  <si>
    <t>韦冬冬</t>
  </si>
  <si>
    <t>黄华意</t>
  </si>
  <si>
    <t>韦锦铭</t>
  </si>
  <si>
    <t>庞美云</t>
  </si>
  <si>
    <t>陈桂</t>
  </si>
  <si>
    <t>韩旭龙</t>
  </si>
  <si>
    <t>梁铁</t>
  </si>
  <si>
    <t>常益杰</t>
  </si>
  <si>
    <t>覃圣彬</t>
  </si>
  <si>
    <t>周明辉</t>
  </si>
  <si>
    <t>杨德江</t>
  </si>
  <si>
    <t>贾伟平</t>
  </si>
  <si>
    <t>覃天稳</t>
  </si>
  <si>
    <t>宁丰华</t>
  </si>
  <si>
    <t>王学明</t>
  </si>
  <si>
    <t>唐柳亮</t>
  </si>
  <si>
    <t>吴朝勇</t>
  </si>
  <si>
    <t>梁旭谢</t>
  </si>
  <si>
    <t>胡雨</t>
  </si>
  <si>
    <t>蒙钟琪</t>
  </si>
  <si>
    <t>谢尚李</t>
  </si>
  <si>
    <t>林俊浩</t>
  </si>
  <si>
    <t>彭钰杰</t>
  </si>
  <si>
    <t>韦李立</t>
  </si>
  <si>
    <t>钟英淋</t>
  </si>
  <si>
    <t>蒋嘉圳</t>
  </si>
  <si>
    <t>莫大庆</t>
  </si>
  <si>
    <t>樊铸升</t>
  </si>
  <si>
    <t>蒙家仲</t>
  </si>
  <si>
    <t>苏在世</t>
  </si>
  <si>
    <t>罗子明</t>
  </si>
  <si>
    <t>张喜庆</t>
  </si>
  <si>
    <t>池昌荣</t>
  </si>
  <si>
    <t>梁吉安</t>
  </si>
  <si>
    <t>曾耀辉</t>
  </si>
  <si>
    <t>卢颖亮</t>
  </si>
  <si>
    <t>二级学院（盖章）：电子信息工程学院           专业：计算机应用技术            应毕业人数：166      毕业人数：132       结业人数：34       辅导员：               填表日期：</t>
  </si>
  <si>
    <t>全日制2020计算机应用技术1班</t>
  </si>
  <si>
    <t>王定茗</t>
  </si>
  <si>
    <t>苏靖惠</t>
  </si>
  <si>
    <t>杨磊</t>
  </si>
  <si>
    <t>韦美玲</t>
  </si>
  <si>
    <t>王健南</t>
  </si>
  <si>
    <t>许淼婵</t>
  </si>
  <si>
    <t>彭达洪</t>
  </si>
  <si>
    <t>黄瑞莹</t>
  </si>
  <si>
    <t>骆国俊</t>
  </si>
  <si>
    <t>覃玲</t>
  </si>
  <si>
    <t>卢昌鹏</t>
  </si>
  <si>
    <t>贺才富</t>
  </si>
  <si>
    <t>杨乐华</t>
  </si>
  <si>
    <t>林宏波</t>
  </si>
  <si>
    <t>林俊强</t>
  </si>
  <si>
    <t>黄建港</t>
  </si>
  <si>
    <t>甘棉奔</t>
  </si>
  <si>
    <t>李有爽</t>
  </si>
  <si>
    <t>黄显浪</t>
  </si>
  <si>
    <t>周小红</t>
  </si>
  <si>
    <t>兰华龙</t>
  </si>
  <si>
    <t>罗佳航</t>
  </si>
  <si>
    <t>蓝建验</t>
  </si>
  <si>
    <t>谢瑞龙</t>
  </si>
  <si>
    <t>邵伊苒</t>
  </si>
  <si>
    <t>覃缘</t>
  </si>
  <si>
    <t>叶高城</t>
  </si>
  <si>
    <t>覃田田</t>
  </si>
  <si>
    <t>卢加庆</t>
  </si>
  <si>
    <t>叶贻展</t>
  </si>
  <si>
    <t>卢全恩</t>
  </si>
  <si>
    <t>梁正忠</t>
  </si>
  <si>
    <t>廖贤文</t>
  </si>
  <si>
    <t>伍尚强</t>
  </si>
  <si>
    <t>张永彬</t>
  </si>
  <si>
    <t>李道伦</t>
  </si>
  <si>
    <t>郑建宇</t>
  </si>
  <si>
    <t>香钦强</t>
  </si>
  <si>
    <t>邓志志</t>
  </si>
  <si>
    <t>谢梧泓</t>
  </si>
  <si>
    <t>杨渭燊</t>
  </si>
  <si>
    <t>王警</t>
  </si>
  <si>
    <t>全日制2020计算机应用技术2班</t>
  </si>
  <si>
    <t>曾海尧</t>
  </si>
  <si>
    <t>许伟图</t>
  </si>
  <si>
    <t>姜金成</t>
  </si>
  <si>
    <t>唐祚荣</t>
  </si>
  <si>
    <t>张婷婷</t>
  </si>
  <si>
    <t>黄裕文</t>
  </si>
  <si>
    <t>黄丽淇</t>
  </si>
  <si>
    <t>劳冬溶</t>
  </si>
  <si>
    <t>高东丽</t>
  </si>
  <si>
    <t>陈相州</t>
  </si>
  <si>
    <t>陈媚莲</t>
  </si>
  <si>
    <t>黄星迪</t>
  </si>
  <si>
    <t>陈禹</t>
  </si>
  <si>
    <t>伍玉成</t>
  </si>
  <si>
    <t>秦永杰</t>
  </si>
  <si>
    <t>刘照海</t>
  </si>
  <si>
    <t>曾石胜</t>
  </si>
  <si>
    <t>朱煜华</t>
  </si>
  <si>
    <t>蔡昭君</t>
  </si>
  <si>
    <t>黄林鲜</t>
  </si>
  <si>
    <t>莫汶霖</t>
  </si>
  <si>
    <t>韦顺文</t>
  </si>
  <si>
    <t>谢雨</t>
  </si>
  <si>
    <t>李昕祺</t>
  </si>
  <si>
    <t>杜光洵</t>
  </si>
  <si>
    <t>叶统橄</t>
  </si>
  <si>
    <t>冯梓桓</t>
  </si>
  <si>
    <t>黄葆栋</t>
  </si>
  <si>
    <t>石瑞霞</t>
  </si>
  <si>
    <t>李振萌</t>
  </si>
  <si>
    <t>梁琚元</t>
  </si>
  <si>
    <t>陈福友</t>
  </si>
  <si>
    <t>何启滔</t>
  </si>
  <si>
    <t>麦宇庭</t>
  </si>
  <si>
    <t>梁大霖</t>
  </si>
  <si>
    <t>赵润</t>
  </si>
  <si>
    <t>王成</t>
  </si>
  <si>
    <t>周桂欢</t>
  </si>
  <si>
    <t>陆永业</t>
  </si>
  <si>
    <t>徐位州</t>
  </si>
  <si>
    <t>李奕杰</t>
  </si>
  <si>
    <t>全日制2020计算机应用技术3班</t>
  </si>
  <si>
    <t>卢豪</t>
  </si>
  <si>
    <t>龙水兰</t>
  </si>
  <si>
    <t>林顺业</t>
  </si>
  <si>
    <t>周广栋</t>
  </si>
  <si>
    <t>黄建森</t>
  </si>
  <si>
    <t>邹世强</t>
  </si>
  <si>
    <t>钟运山</t>
  </si>
  <si>
    <t>黄源昌</t>
  </si>
  <si>
    <t>莫海杰</t>
  </si>
  <si>
    <t>何金桥</t>
  </si>
  <si>
    <t>王淦芳</t>
  </si>
  <si>
    <t>兰金</t>
  </si>
  <si>
    <t>严良燕</t>
  </si>
  <si>
    <t>吴高胜</t>
  </si>
  <si>
    <t>施振良</t>
  </si>
  <si>
    <t>黄昌荣</t>
  </si>
  <si>
    <t>邓韦彤心</t>
  </si>
  <si>
    <t>王慧萍</t>
  </si>
  <si>
    <t>李琪</t>
  </si>
  <si>
    <t>周俊良</t>
  </si>
  <si>
    <t>唐显翔</t>
  </si>
  <si>
    <t>陈科伶</t>
  </si>
  <si>
    <t>梁长流</t>
  </si>
  <si>
    <t>李家珍</t>
  </si>
  <si>
    <t>吴胜杰</t>
  </si>
  <si>
    <t>李祖伟</t>
  </si>
  <si>
    <t>黄奕聪</t>
  </si>
  <si>
    <t>宁伟斌</t>
  </si>
  <si>
    <t>梁毅君</t>
  </si>
  <si>
    <t>玉志鸿</t>
  </si>
  <si>
    <t>廖梓君</t>
  </si>
  <si>
    <t>陈欢乐</t>
  </si>
  <si>
    <t>彭俊霖</t>
  </si>
  <si>
    <t>韦芳平</t>
  </si>
  <si>
    <t>庞明暨</t>
  </si>
  <si>
    <t>何惠林</t>
  </si>
  <si>
    <t>侯文容</t>
  </si>
  <si>
    <t>欧灿辉</t>
  </si>
  <si>
    <t>莫盛兴</t>
  </si>
  <si>
    <t>龙玉羲</t>
  </si>
  <si>
    <t>全日制2020计算机应用技术4班</t>
  </si>
  <si>
    <t>王乃海</t>
  </si>
  <si>
    <t>黄月萍</t>
  </si>
  <si>
    <t>罗圣钦</t>
  </si>
  <si>
    <t>李媚</t>
  </si>
  <si>
    <t>陈文杰</t>
  </si>
  <si>
    <t>唐湘鸿</t>
  </si>
  <si>
    <t>刘帅</t>
  </si>
  <si>
    <t>陆定德</t>
  </si>
  <si>
    <t>骆梦丽</t>
  </si>
  <si>
    <t>陆其顺</t>
  </si>
  <si>
    <t>农春栏</t>
  </si>
  <si>
    <t>何家杰</t>
  </si>
  <si>
    <t>李观凤</t>
  </si>
  <si>
    <t>杜晓琳</t>
  </si>
  <si>
    <t>唐凤兰</t>
  </si>
  <si>
    <t>刘宏灿</t>
  </si>
  <si>
    <t>谢健军</t>
  </si>
  <si>
    <t>梁泳</t>
  </si>
  <si>
    <t>陈寿高</t>
  </si>
  <si>
    <t>唐怡芳</t>
  </si>
  <si>
    <t>谢理验</t>
  </si>
  <si>
    <t>李健</t>
  </si>
  <si>
    <t>唐龙</t>
  </si>
  <si>
    <t>陆振豪</t>
  </si>
  <si>
    <t>杨添翔</t>
  </si>
  <si>
    <t>农显亮</t>
  </si>
  <si>
    <t>凌碧凤</t>
  </si>
  <si>
    <t>李恒东</t>
  </si>
  <si>
    <t>黄冠秀</t>
  </si>
  <si>
    <t>赖宇航</t>
  </si>
  <si>
    <t>韦旭哲</t>
  </si>
  <si>
    <t>黄祥荣</t>
  </si>
  <si>
    <t>何业飞</t>
  </si>
  <si>
    <t>黎涛</t>
  </si>
  <si>
    <t>李耀冰</t>
  </si>
  <si>
    <t>谭国鑫</t>
  </si>
  <si>
    <t>覃涛</t>
  </si>
  <si>
    <t>钟泓玮</t>
  </si>
  <si>
    <t>黄竞辉</t>
  </si>
  <si>
    <t>黄逸淞</t>
  </si>
  <si>
    <t>陆玉冰</t>
  </si>
  <si>
    <t>蓝贵庆</t>
  </si>
  <si>
    <t>二级学院（盖章）：电子信息工程学院          专业：人工智能技术服务           应毕业人数：36      毕业人数：18       结业人数：18       辅导员：               填表日期：</t>
  </si>
  <si>
    <t>全日制2020人工智能技术服务1班</t>
  </si>
  <si>
    <t>刘阳</t>
  </si>
  <si>
    <t>曾昌鸿</t>
  </si>
  <si>
    <t>韦严翔</t>
  </si>
  <si>
    <t>邓文斌</t>
  </si>
  <si>
    <t>谢礼鸿</t>
  </si>
  <si>
    <t>农会斌</t>
  </si>
  <si>
    <t>廖瑞昌</t>
  </si>
  <si>
    <t>韦振益</t>
  </si>
  <si>
    <t>韦焜校</t>
  </si>
  <si>
    <t>彭秀娟</t>
  </si>
  <si>
    <t>庞显菲</t>
  </si>
  <si>
    <t>黄卓</t>
  </si>
  <si>
    <t>肖梅</t>
  </si>
  <si>
    <t>蓝晶皓</t>
  </si>
  <si>
    <t>李安宇</t>
  </si>
  <si>
    <t>黄华宁</t>
  </si>
  <si>
    <t>任紫涵</t>
  </si>
  <si>
    <t>黄碧梅</t>
  </si>
  <si>
    <t>唐航辉</t>
  </si>
  <si>
    <t>谢冰</t>
  </si>
  <si>
    <t>周运健</t>
  </si>
  <si>
    <t>覃等</t>
  </si>
  <si>
    <t>韦水源</t>
  </si>
  <si>
    <t>麦晓鹏</t>
  </si>
  <si>
    <t>曾海锋</t>
  </si>
  <si>
    <t>黄文泽</t>
  </si>
  <si>
    <t>梁业多</t>
  </si>
  <si>
    <t>韦继都</t>
  </si>
  <si>
    <t>梁有鹏</t>
  </si>
  <si>
    <t>银骋</t>
  </si>
  <si>
    <t>罗哲</t>
  </si>
  <si>
    <t>梁宇辰</t>
  </si>
  <si>
    <t>张鑫</t>
  </si>
  <si>
    <t>覃华</t>
  </si>
  <si>
    <t>陈海松</t>
  </si>
  <si>
    <t>何宇</t>
  </si>
  <si>
    <t>二级学院（盖章）：电子信息工程学院            专业：软件技术           应毕业人数：129      毕业人数：39       结业人数： 36      辅导员：               填表日期：</t>
  </si>
  <si>
    <t>全日制2020软件技术1班</t>
  </si>
  <si>
    <t>吕薇</t>
  </si>
  <si>
    <t>秦智杰</t>
  </si>
  <si>
    <t>陈一琪</t>
  </si>
  <si>
    <t>李金龙</t>
  </si>
  <si>
    <t>雷宏淋</t>
  </si>
  <si>
    <t>覃世辉</t>
  </si>
  <si>
    <t>彭定强</t>
  </si>
  <si>
    <t>周红贵</t>
  </si>
  <si>
    <t>陈玉明</t>
  </si>
  <si>
    <t>姜敏敏</t>
  </si>
  <si>
    <t>黄河越</t>
  </si>
  <si>
    <t>唐姬玉</t>
  </si>
  <si>
    <t>张立艺</t>
  </si>
  <si>
    <t>韦伟</t>
  </si>
  <si>
    <t>李昌鹏</t>
  </si>
  <si>
    <t>郭华友</t>
  </si>
  <si>
    <t>冯贵森</t>
  </si>
  <si>
    <t>农志俊</t>
  </si>
  <si>
    <t>何玉祥</t>
  </si>
  <si>
    <t>王伟其</t>
  </si>
  <si>
    <t>赵坤明</t>
  </si>
  <si>
    <t>何佳泽</t>
  </si>
  <si>
    <t>韦明卫</t>
  </si>
  <si>
    <t>陈钰鹏</t>
  </si>
  <si>
    <t>李盛海</t>
  </si>
  <si>
    <t>黄德</t>
  </si>
  <si>
    <t>唐家瑶</t>
  </si>
  <si>
    <t>覃欢欢</t>
  </si>
  <si>
    <t>莫之基</t>
  </si>
  <si>
    <t>窦胜阳</t>
  </si>
  <si>
    <t>罗显盛</t>
  </si>
  <si>
    <t>黄晓林</t>
  </si>
  <si>
    <t>蔡建飞</t>
  </si>
  <si>
    <t>黄祥喜</t>
  </si>
  <si>
    <t>黄依豪</t>
  </si>
  <si>
    <t>黄杰成</t>
  </si>
  <si>
    <t>莫祖洁</t>
  </si>
  <si>
    <t>史峻源</t>
  </si>
  <si>
    <t>黄足琳</t>
  </si>
  <si>
    <t>卢华祝</t>
  </si>
  <si>
    <t>雷鉴袖</t>
  </si>
  <si>
    <t>黄敏沣</t>
  </si>
  <si>
    <t>陈柏霖</t>
  </si>
  <si>
    <t>覃崇峻</t>
  </si>
  <si>
    <t>石智文</t>
  </si>
  <si>
    <t>苏林</t>
  </si>
  <si>
    <t>赵德良</t>
  </si>
  <si>
    <t>全日制2020软件技术2班</t>
  </si>
  <si>
    <t>李浯广</t>
  </si>
  <si>
    <t>谢静月</t>
  </si>
  <si>
    <t>郑照鸿</t>
  </si>
  <si>
    <t>占思文</t>
  </si>
  <si>
    <t>陈东丽</t>
  </si>
  <si>
    <t>罗旭轩</t>
  </si>
  <si>
    <t>曾世祥</t>
  </si>
  <si>
    <t>罗宇</t>
  </si>
  <si>
    <t>梁卓艺</t>
  </si>
  <si>
    <t>尹柳建</t>
  </si>
  <si>
    <t>罗佳玲</t>
  </si>
  <si>
    <t>韦承智</t>
  </si>
  <si>
    <t>虞健聪</t>
  </si>
  <si>
    <t>马华</t>
  </si>
  <si>
    <t>廖紫秀</t>
  </si>
  <si>
    <t>刘德宣</t>
  </si>
  <si>
    <t>韦介耿</t>
  </si>
  <si>
    <t>陶慧媛</t>
  </si>
  <si>
    <t>石相业</t>
  </si>
  <si>
    <t>李健迪</t>
  </si>
  <si>
    <t>覃耀林</t>
  </si>
  <si>
    <t>玉恩鹏</t>
  </si>
  <si>
    <t>邱雄杰</t>
  </si>
  <si>
    <t>莫锦标</t>
  </si>
  <si>
    <t>李岩清</t>
  </si>
  <si>
    <t>万泽丞</t>
  </si>
  <si>
    <t>李永岚</t>
  </si>
  <si>
    <t>苏方龙</t>
  </si>
  <si>
    <t>刘毅</t>
  </si>
  <si>
    <t>陈燕麟</t>
  </si>
  <si>
    <t>曾祥泽</t>
  </si>
  <si>
    <t>陆志鹏</t>
  </si>
  <si>
    <t>林蔚</t>
  </si>
  <si>
    <t>祁斌</t>
  </si>
  <si>
    <t>唐运影</t>
  </si>
  <si>
    <t>陈俊伟</t>
  </si>
  <si>
    <t>潘用庆</t>
  </si>
  <si>
    <t>秦鑫茂</t>
  </si>
  <si>
    <t>廖安孟</t>
  </si>
  <si>
    <t>全日制2020软件技术3班</t>
  </si>
  <si>
    <t>黄德福</t>
  </si>
  <si>
    <t>申旺</t>
  </si>
  <si>
    <t>肖文吉</t>
  </si>
  <si>
    <t>刘付少辉</t>
  </si>
  <si>
    <t>梁登福</t>
  </si>
  <si>
    <t>林荣刚</t>
  </si>
  <si>
    <t>宋坤倬</t>
  </si>
  <si>
    <t>梁秀萍</t>
  </si>
  <si>
    <t>何传杰</t>
  </si>
  <si>
    <t>杨丞浦</t>
  </si>
  <si>
    <t>李杰龙</t>
  </si>
  <si>
    <t>宁林</t>
  </si>
  <si>
    <t>梁书涛</t>
  </si>
  <si>
    <t>何永乾</t>
  </si>
  <si>
    <t>韦德阳</t>
  </si>
  <si>
    <t>伍振宇</t>
  </si>
  <si>
    <t>陈相羽</t>
  </si>
  <si>
    <t>卢元航</t>
  </si>
  <si>
    <t>蓝佳佳</t>
  </si>
  <si>
    <t>陈薇</t>
  </si>
  <si>
    <t>张运波</t>
  </si>
  <si>
    <t>胡嘉贤</t>
  </si>
  <si>
    <t>吕明源</t>
  </si>
  <si>
    <t>陈鸿艳</t>
  </si>
  <si>
    <t>韦建安</t>
  </si>
  <si>
    <t>杨回松</t>
  </si>
  <si>
    <t>唐永杰</t>
  </si>
  <si>
    <t>梁显龙</t>
  </si>
  <si>
    <t>韦小小</t>
  </si>
  <si>
    <t>蔡远琪</t>
  </si>
  <si>
    <t>黄卓明</t>
  </si>
  <si>
    <t>刘桂云</t>
  </si>
  <si>
    <t>孔维航</t>
  </si>
  <si>
    <t>赵圣君</t>
  </si>
  <si>
    <t>唐鑫</t>
  </si>
  <si>
    <t>黄明郅</t>
  </si>
  <si>
    <t>张豪</t>
  </si>
  <si>
    <t>马有锋</t>
  </si>
  <si>
    <t>陶鸿</t>
  </si>
  <si>
    <t>李德潮</t>
  </si>
  <si>
    <t>覃祖乐</t>
  </si>
  <si>
    <t>苏永杰</t>
  </si>
  <si>
    <t>二级学院（盖章）：电子信息工程学院          专业：软件与信息服务(UI设计方向)           应毕业人数：126      毕业人数：117       结业人数：9       辅导员：               填表日期：</t>
  </si>
  <si>
    <t>全日制2020软件与信息服务(UI设计方向)1班</t>
  </si>
  <si>
    <t>蒙宇莹</t>
  </si>
  <si>
    <t>黄焕奎</t>
  </si>
  <si>
    <t>唐成功</t>
  </si>
  <si>
    <t>覃爱媛</t>
  </si>
  <si>
    <t>林明友</t>
  </si>
  <si>
    <t>陈金霞</t>
  </si>
  <si>
    <t>邓淼</t>
  </si>
  <si>
    <t>吴紫梅</t>
  </si>
  <si>
    <t>郑思妮</t>
  </si>
  <si>
    <t>杨健</t>
  </si>
  <si>
    <t>申东亮</t>
  </si>
  <si>
    <t>韦祺莎</t>
  </si>
  <si>
    <t>乃吉米丁·合力力</t>
  </si>
  <si>
    <t>任家炜</t>
  </si>
  <si>
    <t>黄子艺</t>
  </si>
  <si>
    <t>李兰芝</t>
  </si>
  <si>
    <t>陈玟蓉</t>
  </si>
  <si>
    <t>蒙春吉</t>
  </si>
  <si>
    <t>徐安妮</t>
  </si>
  <si>
    <t>王树云</t>
  </si>
  <si>
    <t>黄柳棉</t>
  </si>
  <si>
    <t>陈巧婷</t>
  </si>
  <si>
    <t>李冬兰</t>
  </si>
  <si>
    <t>韦著华</t>
  </si>
  <si>
    <t>罗凤珣</t>
  </si>
  <si>
    <t>彭承雄</t>
  </si>
  <si>
    <t>何卓骏</t>
  </si>
  <si>
    <t>韦霜婷</t>
  </si>
  <si>
    <t>卢敏洁</t>
  </si>
  <si>
    <t>梁洪彬</t>
  </si>
  <si>
    <t>吴宗蔚</t>
  </si>
  <si>
    <t>邓廷辉</t>
  </si>
  <si>
    <t>韦健</t>
  </si>
  <si>
    <t>叶春燕</t>
  </si>
  <si>
    <t>申翌</t>
  </si>
  <si>
    <t>文毅</t>
  </si>
  <si>
    <t>黄玉芳</t>
  </si>
  <si>
    <t>李永亮</t>
  </si>
  <si>
    <t>陈浩罗杰</t>
  </si>
  <si>
    <t>覃华庭</t>
  </si>
  <si>
    <t>全日制2020软件与信息服务(UI设计方向)2班</t>
  </si>
  <si>
    <t>张梅燕</t>
  </si>
  <si>
    <t>梁伟英</t>
  </si>
  <si>
    <t>庞丽乡</t>
  </si>
  <si>
    <t>朱小媛</t>
  </si>
  <si>
    <t>吕欣欣</t>
  </si>
  <si>
    <t>韦炳航</t>
  </si>
  <si>
    <t>陆合</t>
  </si>
  <si>
    <t>谭楷凡</t>
  </si>
  <si>
    <t>李湘灵</t>
  </si>
  <si>
    <t>韦宇源</t>
  </si>
  <si>
    <t>胡海峰</t>
  </si>
  <si>
    <t>廖珍敏</t>
  </si>
  <si>
    <t>覃倩梅</t>
  </si>
  <si>
    <t>熊佳佳</t>
  </si>
  <si>
    <t>谭美丽</t>
  </si>
  <si>
    <t>曾文庆</t>
  </si>
  <si>
    <t>詹天娇</t>
  </si>
  <si>
    <t>陈英平</t>
  </si>
  <si>
    <t>谢荣兴</t>
  </si>
  <si>
    <t>黄龙林</t>
  </si>
  <si>
    <t>无</t>
  </si>
  <si>
    <t>陈思巧</t>
  </si>
  <si>
    <t>陈绵玺</t>
  </si>
  <si>
    <t>瓦热斯江·玉山</t>
  </si>
  <si>
    <t>苏家顺</t>
  </si>
  <si>
    <t>银海根</t>
  </si>
  <si>
    <t>劳永侨</t>
  </si>
  <si>
    <t>易凡超</t>
  </si>
  <si>
    <t>王日欢</t>
  </si>
  <si>
    <t>欧龙</t>
  </si>
  <si>
    <t>连耿元</t>
  </si>
  <si>
    <t>廖德蒸</t>
  </si>
  <si>
    <t>龙文海</t>
  </si>
  <si>
    <t>韦尚稳</t>
  </si>
  <si>
    <t>韦康宁</t>
  </si>
  <si>
    <t>邓贵彬</t>
  </si>
  <si>
    <t>潘春艳</t>
  </si>
  <si>
    <t>罗浩</t>
  </si>
  <si>
    <t>韦琪琦</t>
  </si>
  <si>
    <t>梁东阳</t>
  </si>
  <si>
    <t>农海妃</t>
  </si>
  <si>
    <t>刘孔荣</t>
  </si>
  <si>
    <t>廖明明</t>
  </si>
  <si>
    <t>覃龙</t>
  </si>
  <si>
    <t>李俊伟</t>
  </si>
  <si>
    <t>全日制2020软件与信息服务(UI设计方向)3班</t>
  </si>
  <si>
    <t>李兆媚</t>
  </si>
  <si>
    <t>吴田阳</t>
  </si>
  <si>
    <t>韦文双</t>
  </si>
  <si>
    <t>徐丽香</t>
  </si>
  <si>
    <t>岑李华</t>
  </si>
  <si>
    <t>冯兰春</t>
  </si>
  <si>
    <t>邱志兰</t>
  </si>
  <si>
    <t>杨德顺</t>
  </si>
  <si>
    <t>张佳慧</t>
  </si>
  <si>
    <t>黄柳荣</t>
  </si>
  <si>
    <t>覃依阳</t>
  </si>
  <si>
    <t>杨梓艺</t>
  </si>
  <si>
    <t>周秀妮</t>
  </si>
  <si>
    <t>林玉丹</t>
  </si>
  <si>
    <t>何充</t>
  </si>
  <si>
    <t>黄丹</t>
  </si>
  <si>
    <t>陆惠依</t>
  </si>
  <si>
    <t>赵春燕</t>
  </si>
  <si>
    <t>黄石德</t>
  </si>
  <si>
    <t>叶瑞汉</t>
  </si>
  <si>
    <t>廖宇兰</t>
  </si>
  <si>
    <t>李佶津</t>
  </si>
  <si>
    <t>蓝晓文</t>
  </si>
  <si>
    <t>邹建平</t>
  </si>
  <si>
    <t>李俊</t>
  </si>
  <si>
    <t>韦霁庭</t>
  </si>
  <si>
    <t>黎建东</t>
  </si>
  <si>
    <t>张明夏</t>
  </si>
  <si>
    <t>岑传生</t>
  </si>
  <si>
    <t>阿卜杜力克木·阿卜杜克热木</t>
  </si>
  <si>
    <t>全建阳</t>
  </si>
  <si>
    <t>黎杰</t>
  </si>
  <si>
    <t>艾克拜尔江·买吐地</t>
  </si>
  <si>
    <t>梁诚</t>
  </si>
  <si>
    <t>韦安蕊</t>
  </si>
  <si>
    <t>谭佳金</t>
  </si>
  <si>
    <t>覃龙斌</t>
  </si>
  <si>
    <t>姚向朋</t>
  </si>
  <si>
    <t>罗立夏</t>
  </si>
  <si>
    <t>谭敬添</t>
  </si>
  <si>
    <t>覃树友</t>
  </si>
  <si>
    <t>宾怀超</t>
  </si>
  <si>
    <t>二级学院（盖章）：电子信息工程学院        专业：软件与信息服务(软件外包服务方向)      应毕业人数：186      毕业人数： 170      结业人数： 16      辅导员：               填表日期：</t>
  </si>
  <si>
    <t>全日制2020软件与信息服务(软件外包服务方向)1班</t>
  </si>
  <si>
    <t>包云</t>
  </si>
  <si>
    <t>卢顺芬</t>
  </si>
  <si>
    <t>古先铭</t>
  </si>
  <si>
    <t>唐启升</t>
  </si>
  <si>
    <t>吴泽瑜</t>
  </si>
  <si>
    <t>张沛妮</t>
  </si>
  <si>
    <t>黄建华</t>
  </si>
  <si>
    <t>冯远熠</t>
  </si>
  <si>
    <t>李嘉珩</t>
  </si>
  <si>
    <t>阙丽清</t>
  </si>
  <si>
    <t>贺乃桂</t>
  </si>
  <si>
    <t>张忠建</t>
  </si>
  <si>
    <t>陈新海</t>
  </si>
  <si>
    <t>杨海杰</t>
  </si>
  <si>
    <t>蒙成星</t>
  </si>
  <si>
    <t>黄耀德</t>
  </si>
  <si>
    <t>陈永霖</t>
  </si>
  <si>
    <t>朱茂锋</t>
  </si>
  <si>
    <t>朱茂富</t>
  </si>
  <si>
    <t>周彩鲜</t>
  </si>
  <si>
    <t>覃显敏</t>
  </si>
  <si>
    <t>杨满柱</t>
  </si>
  <si>
    <t>韦明忠</t>
  </si>
  <si>
    <t>吴统港</t>
  </si>
  <si>
    <t>余多运</t>
  </si>
  <si>
    <t>朗咏川</t>
  </si>
  <si>
    <t>覃兆兴</t>
  </si>
  <si>
    <t>韦国锋</t>
  </si>
  <si>
    <t>杨园园</t>
  </si>
  <si>
    <t>刘玉玲</t>
  </si>
  <si>
    <t>岑祖秀</t>
  </si>
  <si>
    <t>胡慧文</t>
  </si>
  <si>
    <t>古轶欣</t>
  </si>
  <si>
    <t>苏绍毅</t>
  </si>
  <si>
    <t>雷国涛</t>
  </si>
  <si>
    <t>谭琳梅</t>
  </si>
  <si>
    <t>蒋嘉豪</t>
  </si>
  <si>
    <t>杨诗惠</t>
  </si>
  <si>
    <t>杨晓乐</t>
  </si>
  <si>
    <t>王有篆</t>
  </si>
  <si>
    <t>陈欣瑜</t>
  </si>
  <si>
    <t>廖国栋</t>
  </si>
  <si>
    <t>黄广深</t>
  </si>
  <si>
    <t>茹世燊</t>
  </si>
  <si>
    <t>全日制2020软件与信息服务(软件外包服务方向)2班</t>
  </si>
  <si>
    <t>何春磊</t>
  </si>
  <si>
    <t>黄勇</t>
  </si>
  <si>
    <t>左意银</t>
  </si>
  <si>
    <t>黎雪艳</t>
  </si>
  <si>
    <t>刘昕栩</t>
  </si>
  <si>
    <t>巢柯俊</t>
  </si>
  <si>
    <t>李大龙</t>
  </si>
  <si>
    <t>覃济杰</t>
  </si>
  <si>
    <t>黄朝新</t>
  </si>
  <si>
    <t>吴迪</t>
  </si>
  <si>
    <t>黄家盛</t>
  </si>
  <si>
    <t>邱其新</t>
  </si>
  <si>
    <t>王秀编</t>
  </si>
  <si>
    <t>李生伟</t>
  </si>
  <si>
    <t>李林涛</t>
  </si>
  <si>
    <t>潘福串</t>
  </si>
  <si>
    <t>唐晓阳</t>
  </si>
  <si>
    <t>林国焕</t>
  </si>
  <si>
    <t>秦国英</t>
  </si>
  <si>
    <t>李杰焜</t>
  </si>
  <si>
    <t>农胜泉</t>
  </si>
  <si>
    <t>王万俊</t>
  </si>
  <si>
    <t>雷寅秋</t>
  </si>
  <si>
    <t>陈阳林</t>
  </si>
  <si>
    <t>严振柳</t>
  </si>
  <si>
    <t>林江宝</t>
  </si>
  <si>
    <t>钟玉彬</t>
  </si>
  <si>
    <t>韦金成</t>
  </si>
  <si>
    <t>周佳涛</t>
  </si>
  <si>
    <t>范祚雨</t>
  </si>
  <si>
    <t>韦小雲</t>
  </si>
  <si>
    <t>刘建国</t>
  </si>
  <si>
    <t>黄光鸿</t>
  </si>
  <si>
    <t>奚碧婷</t>
  </si>
  <si>
    <t>莫志诚</t>
  </si>
  <si>
    <t>韦覃顺</t>
  </si>
  <si>
    <t>李程</t>
  </si>
  <si>
    <t>唐振津</t>
  </si>
  <si>
    <t>杨安吉</t>
  </si>
  <si>
    <t>王毅</t>
  </si>
  <si>
    <t>梁益铖</t>
  </si>
  <si>
    <t>许和鑫</t>
  </si>
  <si>
    <t>韦泓壮</t>
  </si>
  <si>
    <t>闫振宇</t>
  </si>
  <si>
    <t>吴东良</t>
  </si>
  <si>
    <t>林澄意</t>
  </si>
  <si>
    <t>刘琪</t>
  </si>
  <si>
    <t>全日制2020软件与信息服务(软件外包服务方向)3班</t>
  </si>
  <si>
    <t>韦耀辉</t>
  </si>
  <si>
    <t>刘俊良</t>
  </si>
  <si>
    <t>何家鑫</t>
  </si>
  <si>
    <t>陈洁珍</t>
  </si>
  <si>
    <t>丘乐</t>
  </si>
  <si>
    <t>李凯锋</t>
  </si>
  <si>
    <t>刘伟</t>
  </si>
  <si>
    <t>李鸿漫</t>
  </si>
  <si>
    <t>黄浩</t>
  </si>
  <si>
    <t>黄心怡</t>
  </si>
  <si>
    <t>蒋中贤</t>
  </si>
  <si>
    <t>杨石麟</t>
  </si>
  <si>
    <t>高澜娟</t>
  </si>
  <si>
    <t>熊浩</t>
  </si>
  <si>
    <t>李华龙</t>
  </si>
  <si>
    <t>李飛灵</t>
  </si>
  <si>
    <t>胡龙康</t>
  </si>
  <si>
    <t>李美龄</t>
  </si>
  <si>
    <t>李婷婷</t>
  </si>
  <si>
    <t>严旭飞</t>
  </si>
  <si>
    <t>杨再奎</t>
  </si>
  <si>
    <t>李科桦</t>
  </si>
  <si>
    <t>李剑明</t>
  </si>
  <si>
    <t>陆牡丹</t>
  </si>
  <si>
    <t>廖善宾</t>
  </si>
  <si>
    <t>莫忠鹏</t>
  </si>
  <si>
    <t>蓝芝忠</t>
  </si>
  <si>
    <t>骆子毓</t>
  </si>
  <si>
    <t>吴彬弘</t>
  </si>
  <si>
    <t>贺鹏宇</t>
  </si>
  <si>
    <t>黄嘉煜</t>
  </si>
  <si>
    <t>覃嘉声</t>
  </si>
  <si>
    <t>何逵昌</t>
  </si>
  <si>
    <t>王锦全</t>
  </si>
  <si>
    <t>韦增良</t>
  </si>
  <si>
    <t>黄水章</t>
  </si>
  <si>
    <t>苏张翔</t>
  </si>
  <si>
    <t>苏森源</t>
  </si>
  <si>
    <t>肖露</t>
  </si>
  <si>
    <t>罗谋嘉</t>
  </si>
  <si>
    <t>杨静丽</t>
  </si>
  <si>
    <t>池国焕</t>
  </si>
  <si>
    <t>覃振宏</t>
  </si>
  <si>
    <t>罗富华</t>
  </si>
  <si>
    <t>阿里木·亚松</t>
  </si>
  <si>
    <t>麦提库尔班·麦提尼亚孜</t>
  </si>
  <si>
    <t>张丁文</t>
  </si>
  <si>
    <t>全日制2020软件与信息服务(软件外包服务方向)4班</t>
  </si>
  <si>
    <t>郑少国</t>
  </si>
  <si>
    <t>梁吉宾</t>
  </si>
  <si>
    <t>赵英凡</t>
  </si>
  <si>
    <t>李家豪</t>
  </si>
  <si>
    <t>吴威</t>
  </si>
  <si>
    <t>黄智高</t>
  </si>
  <si>
    <t>张德杰</t>
  </si>
  <si>
    <t>黄博</t>
  </si>
  <si>
    <t>易国静</t>
  </si>
  <si>
    <t>李启超</t>
  </si>
  <si>
    <t>陆宇</t>
  </si>
  <si>
    <t>陆书柳</t>
  </si>
  <si>
    <t>何湘婷</t>
  </si>
  <si>
    <t>韩思泽</t>
  </si>
  <si>
    <t>吴燕冰</t>
  </si>
  <si>
    <t>潘国权</t>
  </si>
  <si>
    <t>韦诗靖</t>
  </si>
  <si>
    <t>周文泰</t>
  </si>
  <si>
    <t>李尚桓</t>
  </si>
  <si>
    <t>黄升锐</t>
  </si>
  <si>
    <t>朱庭志</t>
  </si>
  <si>
    <t>赵钎钧</t>
  </si>
  <si>
    <t>秦茂</t>
  </si>
  <si>
    <t>戴锐淳</t>
  </si>
  <si>
    <t>钟政容</t>
  </si>
  <si>
    <t>吴彩倩</t>
  </si>
  <si>
    <t>莫涛涛</t>
  </si>
  <si>
    <t>郑东来</t>
  </si>
  <si>
    <t>韦纯尊</t>
  </si>
  <si>
    <t>余崇帅</t>
  </si>
  <si>
    <t>吴家任</t>
  </si>
  <si>
    <t>杨素馨</t>
  </si>
  <si>
    <t>巫资方</t>
  </si>
  <si>
    <t>陈国欣</t>
  </si>
  <si>
    <t>丘翔文</t>
  </si>
  <si>
    <t>龙才勋</t>
  </si>
  <si>
    <t>邓永宏</t>
  </si>
  <si>
    <t>赵广铭</t>
  </si>
  <si>
    <t>潘杰</t>
  </si>
  <si>
    <t>韦劭海</t>
  </si>
  <si>
    <t>韦展鹏</t>
  </si>
  <si>
    <t>吕桓羽</t>
  </si>
  <si>
    <t>杨恒鑫</t>
  </si>
  <si>
    <t>李万恒</t>
  </si>
  <si>
    <t>李江宁</t>
  </si>
  <si>
    <t>郑伟韬</t>
  </si>
  <si>
    <t>胡斌</t>
  </si>
  <si>
    <t>二级学院（盖章）：电子信息工程学院           专业：电通信技术            应毕业人数：86      毕业人数：66     结业人数：20       辅导员：               填表日期：</t>
  </si>
  <si>
    <t>全日制2020通信技术1班</t>
  </si>
  <si>
    <t>肖技</t>
  </si>
  <si>
    <t>553</t>
  </si>
  <si>
    <t>5990</t>
  </si>
  <si>
    <t>彭裕佩</t>
  </si>
  <si>
    <t>343</t>
  </si>
  <si>
    <t>3030</t>
  </si>
  <si>
    <t>林雨婷</t>
  </si>
  <si>
    <t>黄炳良</t>
  </si>
  <si>
    <t>刘丽</t>
  </si>
  <si>
    <t>覃四海</t>
  </si>
  <si>
    <t>王春秀</t>
  </si>
  <si>
    <t>373</t>
  </si>
  <si>
    <t>毛骏鹏</t>
  </si>
  <si>
    <t>489</t>
  </si>
  <si>
    <t>3420</t>
  </si>
  <si>
    <t>闭海</t>
  </si>
  <si>
    <t>212</t>
  </si>
  <si>
    <t>2090</t>
  </si>
  <si>
    <t>黄林</t>
  </si>
  <si>
    <t>李姿</t>
  </si>
  <si>
    <t>刘铎安</t>
  </si>
  <si>
    <t>263</t>
  </si>
  <si>
    <t>3840</t>
  </si>
  <si>
    <t>韩晓华</t>
  </si>
  <si>
    <t>243</t>
  </si>
  <si>
    <t>梁燕华</t>
  </si>
  <si>
    <t>2440</t>
  </si>
  <si>
    <t>周攀</t>
  </si>
  <si>
    <t>209</t>
  </si>
  <si>
    <t>管国飞</t>
  </si>
  <si>
    <t>240</t>
  </si>
  <si>
    <t>赵江海</t>
  </si>
  <si>
    <t>3560</t>
  </si>
  <si>
    <t>陆华强</t>
  </si>
  <si>
    <t>188</t>
  </si>
  <si>
    <t>2240</t>
  </si>
  <si>
    <t>胡晓来</t>
  </si>
  <si>
    <t>黄思瑜</t>
  </si>
  <si>
    <t>罗燕萍</t>
  </si>
  <si>
    <t>303</t>
  </si>
  <si>
    <t>邓大豪</t>
  </si>
  <si>
    <t>韦永先</t>
  </si>
  <si>
    <t>陈纬朗</t>
  </si>
  <si>
    <t>205</t>
  </si>
  <si>
    <t>赵永</t>
  </si>
  <si>
    <t>银帮阳</t>
  </si>
  <si>
    <t>278</t>
  </si>
  <si>
    <t>方伦全</t>
  </si>
  <si>
    <t>2040</t>
  </si>
  <si>
    <t>李建任</t>
  </si>
  <si>
    <t>219</t>
  </si>
  <si>
    <t>陶文通</t>
  </si>
  <si>
    <t>295</t>
  </si>
  <si>
    <t>黄镇</t>
  </si>
  <si>
    <t>2080</t>
  </si>
  <si>
    <t>孙启辉</t>
  </si>
  <si>
    <t>239</t>
  </si>
  <si>
    <t>梁昌鸿</t>
  </si>
  <si>
    <t>353</t>
  </si>
  <si>
    <t>李国芳</t>
  </si>
  <si>
    <t>165</t>
  </si>
  <si>
    <t>1990</t>
  </si>
  <si>
    <t>冯立华</t>
  </si>
  <si>
    <t>281</t>
  </si>
  <si>
    <t>姚嘉源</t>
  </si>
  <si>
    <t>203</t>
  </si>
  <si>
    <t>2180</t>
  </si>
  <si>
    <t>李斌</t>
  </si>
  <si>
    <t>145</t>
  </si>
  <si>
    <t>侯富彬</t>
  </si>
  <si>
    <t>2070</t>
  </si>
  <si>
    <t>覃小寒</t>
  </si>
  <si>
    <t>1860</t>
  </si>
  <si>
    <t>韦景然</t>
  </si>
  <si>
    <t>1880</t>
  </si>
  <si>
    <t>韦幸</t>
  </si>
  <si>
    <t>臧智超</t>
  </si>
  <si>
    <t>133</t>
  </si>
  <si>
    <t>谢植泓</t>
  </si>
  <si>
    <t>166</t>
  </si>
  <si>
    <t>阳志龙</t>
  </si>
  <si>
    <t>159</t>
  </si>
  <si>
    <t>全日制2020通信技术2班</t>
  </si>
  <si>
    <t>廖杰良</t>
  </si>
  <si>
    <t>307</t>
  </si>
  <si>
    <t>玉柳清</t>
  </si>
  <si>
    <t>4260</t>
  </si>
  <si>
    <t>赵水焕</t>
  </si>
  <si>
    <t>杨允财</t>
  </si>
  <si>
    <t>3410</t>
  </si>
  <si>
    <t>吕梓燃</t>
  </si>
  <si>
    <t>259</t>
  </si>
  <si>
    <t>李博文</t>
  </si>
  <si>
    <t>洪美秋</t>
  </si>
  <si>
    <t>黄月海</t>
  </si>
  <si>
    <t>邱耀佳</t>
  </si>
  <si>
    <t>354</t>
  </si>
  <si>
    <t>2130</t>
  </si>
  <si>
    <t>劳本康</t>
  </si>
  <si>
    <t>427</t>
  </si>
  <si>
    <t>2990</t>
  </si>
  <si>
    <t>赵风顺</t>
  </si>
  <si>
    <t>吴光泰</t>
  </si>
  <si>
    <t>王彬</t>
  </si>
  <si>
    <t>胡其涛</t>
  </si>
  <si>
    <t>卢美怡</t>
  </si>
  <si>
    <t>227</t>
  </si>
  <si>
    <t>张辉煌</t>
  </si>
  <si>
    <t>卜观伟</t>
  </si>
  <si>
    <t>潘苏铋</t>
  </si>
  <si>
    <t>412</t>
  </si>
  <si>
    <t>吴捷雄</t>
  </si>
  <si>
    <t>陆迎福</t>
  </si>
  <si>
    <t>叶安杰</t>
  </si>
  <si>
    <t>宋依婷</t>
  </si>
  <si>
    <t>335</t>
  </si>
  <si>
    <t>卢雯琪</t>
  </si>
  <si>
    <t>231</t>
  </si>
  <si>
    <t>2350</t>
  </si>
  <si>
    <t>刘丹妮</t>
  </si>
  <si>
    <t>韦祖开</t>
  </si>
  <si>
    <t>2210</t>
  </si>
  <si>
    <t>唐高强</t>
  </si>
  <si>
    <t>289</t>
  </si>
  <si>
    <t>陆俊宇</t>
  </si>
  <si>
    <t>217</t>
  </si>
  <si>
    <t>孟志伟</t>
  </si>
  <si>
    <t>王镇坤</t>
  </si>
  <si>
    <t>磨宏机</t>
  </si>
  <si>
    <t>顾威威</t>
  </si>
  <si>
    <t>曾运荣</t>
  </si>
  <si>
    <t>韦佳乐</t>
  </si>
  <si>
    <t>韦绍嘉</t>
  </si>
  <si>
    <t>麦庚云</t>
  </si>
  <si>
    <t>250</t>
  </si>
  <si>
    <t>梁宗艳</t>
  </si>
  <si>
    <t>256</t>
  </si>
  <si>
    <t>戴诗钧</t>
  </si>
  <si>
    <t>168</t>
  </si>
  <si>
    <t>韦任</t>
  </si>
  <si>
    <t>2050</t>
  </si>
  <si>
    <t>惠小康</t>
  </si>
  <si>
    <t>马培钧</t>
  </si>
  <si>
    <t>230</t>
  </si>
  <si>
    <t>韦启</t>
  </si>
  <si>
    <t>施家昇</t>
  </si>
  <si>
    <t>2150</t>
  </si>
  <si>
    <t>孔洋</t>
  </si>
  <si>
    <t>156</t>
  </si>
  <si>
    <t>二级学院（盖章）：电子信息工程学院           专业：物联网应用技术            应毕业人数：48      毕业人数：32       结业人数：16       辅导员：               填表日期：</t>
  </si>
  <si>
    <t>全日制2020物联网应用技术1班</t>
  </si>
  <si>
    <t>梁永锦</t>
  </si>
  <si>
    <t>花霖源</t>
  </si>
  <si>
    <t>李佳茂</t>
  </si>
  <si>
    <t>龙腾</t>
  </si>
  <si>
    <t>庞钊</t>
  </si>
  <si>
    <t>刘展鹏</t>
  </si>
  <si>
    <t>何非帆</t>
  </si>
  <si>
    <t>谢丽胜</t>
  </si>
  <si>
    <t>秦程磊</t>
  </si>
  <si>
    <t>黄纯</t>
  </si>
  <si>
    <t>韦昭彤</t>
  </si>
  <si>
    <t>曹江荣</t>
  </si>
  <si>
    <t>黄恩华</t>
  </si>
  <si>
    <t>黄凯迪</t>
  </si>
  <si>
    <t>宁理</t>
  </si>
  <si>
    <t>覃元平</t>
  </si>
  <si>
    <t>邹发志</t>
  </si>
  <si>
    <t>谭康乐</t>
  </si>
  <si>
    <t>秦宏涛</t>
  </si>
  <si>
    <t>覃梓峰</t>
  </si>
  <si>
    <t>杨健清</t>
  </si>
  <si>
    <t>徐翔</t>
  </si>
  <si>
    <t>王安</t>
  </si>
  <si>
    <t>秦新宇</t>
  </si>
  <si>
    <t>李晓石</t>
  </si>
  <si>
    <t>莫薇</t>
  </si>
  <si>
    <t>龙秋梅</t>
  </si>
  <si>
    <t>黄宗纯</t>
  </si>
  <si>
    <t>蒋志鹏</t>
  </si>
  <si>
    <t>刘凯驹</t>
  </si>
  <si>
    <t>姚李森</t>
  </si>
  <si>
    <t>胡庆林</t>
  </si>
  <si>
    <t>张宝瑞</t>
  </si>
  <si>
    <t>周兴杰</t>
  </si>
  <si>
    <t>秦静婷</t>
  </si>
  <si>
    <t>林胜征</t>
  </si>
  <si>
    <t>黄顺妃</t>
  </si>
  <si>
    <t>梁永源</t>
  </si>
  <si>
    <t>林世涛</t>
  </si>
  <si>
    <t>唐发能</t>
  </si>
  <si>
    <t>黄晶</t>
  </si>
  <si>
    <t>李奉骉</t>
  </si>
  <si>
    <t>余文强</t>
  </si>
  <si>
    <t>黄圣</t>
  </si>
  <si>
    <t>陈荣杰</t>
  </si>
  <si>
    <t>冯琳</t>
  </si>
  <si>
    <t>姚景彬</t>
  </si>
  <si>
    <t>林强</t>
  </si>
  <si>
    <t>二级学院（盖章）：电子信息工程学院            专业：虚拟现实应用技术           应毕业人数：45      毕业人数：30       结业人数：15       辅导员：               填表日期：</t>
  </si>
  <si>
    <t>全日制2020虚拟现实应用技术1班</t>
  </si>
  <si>
    <t>蒋梦萍</t>
  </si>
  <si>
    <t>386</t>
  </si>
  <si>
    <t>郭伊妮</t>
  </si>
  <si>
    <t>223</t>
  </si>
  <si>
    <t>陈超</t>
  </si>
  <si>
    <t>陈劲源</t>
  </si>
  <si>
    <t>193</t>
  </si>
  <si>
    <t>李文强</t>
  </si>
  <si>
    <t>226</t>
  </si>
  <si>
    <t>欧予歆</t>
  </si>
  <si>
    <t>235</t>
  </si>
  <si>
    <t>陈荟戎</t>
  </si>
  <si>
    <t>文震</t>
  </si>
  <si>
    <t>李春暖</t>
  </si>
  <si>
    <t>407</t>
  </si>
  <si>
    <t>莫湘玲</t>
  </si>
  <si>
    <t>李宇帆</t>
  </si>
  <si>
    <t>张亚钧</t>
  </si>
  <si>
    <t>208</t>
  </si>
  <si>
    <t>吴欣荣</t>
  </si>
  <si>
    <t>吴娇莹</t>
  </si>
  <si>
    <t>155</t>
  </si>
  <si>
    <t>邱国军</t>
  </si>
  <si>
    <t>吴永健</t>
  </si>
  <si>
    <t>徐健良</t>
  </si>
  <si>
    <t>187</t>
  </si>
  <si>
    <t>吴俊豪</t>
  </si>
  <si>
    <t>苏靖杰</t>
  </si>
  <si>
    <t>180</t>
  </si>
  <si>
    <t>欧阳孔佳</t>
  </si>
  <si>
    <t>160</t>
  </si>
  <si>
    <t>黄伟杰</t>
  </si>
  <si>
    <t>王德智</t>
  </si>
  <si>
    <t>黄宇君</t>
  </si>
  <si>
    <t>314</t>
  </si>
  <si>
    <t>覃科</t>
  </si>
  <si>
    <t>196</t>
  </si>
  <si>
    <t>何昊霖</t>
  </si>
  <si>
    <t>164</t>
  </si>
  <si>
    <t>覃良</t>
  </si>
  <si>
    <t>182</t>
  </si>
  <si>
    <t>陈智杰</t>
  </si>
  <si>
    <t>黄恩顺</t>
  </si>
  <si>
    <t>147</t>
  </si>
  <si>
    <t>李泽仟</t>
  </si>
  <si>
    <t>罗渊志</t>
  </si>
  <si>
    <t>157</t>
  </si>
  <si>
    <t>郑文斌</t>
  </si>
  <si>
    <t>149</t>
  </si>
  <si>
    <t>颜坤</t>
  </si>
  <si>
    <t>130</t>
  </si>
  <si>
    <t>潘方哲</t>
  </si>
  <si>
    <t>陈晓志</t>
  </si>
  <si>
    <t>167</t>
  </si>
  <si>
    <t>朱俊宝</t>
  </si>
  <si>
    <t>195</t>
  </si>
  <si>
    <t>莫陈贵</t>
  </si>
  <si>
    <t>170</t>
  </si>
  <si>
    <t>覃新安</t>
  </si>
  <si>
    <t>277</t>
  </si>
  <si>
    <t>刘重山</t>
  </si>
  <si>
    <t>138</t>
  </si>
  <si>
    <t>成汉几</t>
  </si>
  <si>
    <t>陈海</t>
  </si>
  <si>
    <t>唐冰</t>
  </si>
  <si>
    <t>241</t>
  </si>
  <si>
    <t>李宗坤</t>
  </si>
  <si>
    <t>韦淞文</t>
  </si>
  <si>
    <t>144</t>
  </si>
  <si>
    <t>徐家权</t>
  </si>
  <si>
    <t>潘德营</t>
  </si>
  <si>
    <t>二级学院（盖章）：电子信息工程学院           专业：云计算技术与应用           应毕业人数：72      毕业人数：37       结业人数：35       辅导员：               填表日期：</t>
  </si>
  <si>
    <t>全日制2020云计算技术与应用1班</t>
  </si>
  <si>
    <t>吴海彬</t>
  </si>
  <si>
    <t>张晨</t>
  </si>
  <si>
    <t>李华林</t>
  </si>
  <si>
    <t>李浩宇</t>
  </si>
  <si>
    <t>罗江宇</t>
  </si>
  <si>
    <t>秦炳权</t>
  </si>
  <si>
    <t>莫栋开</t>
  </si>
  <si>
    <t>潘钰婷</t>
  </si>
  <si>
    <t>周柏任</t>
  </si>
  <si>
    <t>卢海鸿</t>
  </si>
  <si>
    <t>胡珊珊</t>
  </si>
  <si>
    <t>王立俊</t>
  </si>
  <si>
    <t>张若鹏</t>
  </si>
  <si>
    <t>韦良平</t>
  </si>
  <si>
    <t>蒙全辉</t>
  </si>
  <si>
    <t>宋玉莹</t>
  </si>
  <si>
    <t>梁仙梅</t>
  </si>
  <si>
    <t>龚奉坤</t>
  </si>
  <si>
    <t>赖秋婷</t>
  </si>
  <si>
    <t>盘卓霖</t>
  </si>
  <si>
    <t>周柳生</t>
  </si>
  <si>
    <t>佟程</t>
  </si>
  <si>
    <t>韦荣浩</t>
  </si>
  <si>
    <t>黄柳斌</t>
  </si>
  <si>
    <t>黄文涛</t>
  </si>
  <si>
    <t>阮俊鹏</t>
  </si>
  <si>
    <t>马建贵</t>
  </si>
  <si>
    <t>罗丹梅</t>
  </si>
  <si>
    <t>何旋旋</t>
  </si>
  <si>
    <t>黄天琛</t>
  </si>
  <si>
    <t>钟龙辉</t>
  </si>
  <si>
    <t>覃家更</t>
  </si>
  <si>
    <t>梁志彬</t>
  </si>
  <si>
    <t>何景霖</t>
  </si>
  <si>
    <t>侯家声</t>
  </si>
  <si>
    <t>秦希源</t>
  </si>
  <si>
    <t>全日制2020云计算技术与应用2班</t>
  </si>
  <si>
    <t>潘能臣</t>
  </si>
  <si>
    <t>杨盛安</t>
  </si>
  <si>
    <t>刘兴镇</t>
  </si>
  <si>
    <t>田水真</t>
  </si>
  <si>
    <t>彭俞霖</t>
  </si>
  <si>
    <t>谢宗诚</t>
  </si>
  <si>
    <t>秦吉林</t>
  </si>
  <si>
    <t>王晶</t>
  </si>
  <si>
    <t>蒙洁静</t>
  </si>
  <si>
    <t>庄朝阳</t>
  </si>
  <si>
    <t>韦源毅</t>
  </si>
  <si>
    <t>钟小燕</t>
  </si>
  <si>
    <t>蓝一胜</t>
  </si>
  <si>
    <t>赖世雄</t>
  </si>
  <si>
    <t>肖旭才</t>
  </si>
  <si>
    <t>杨晋航</t>
  </si>
  <si>
    <t>贺家龙</t>
  </si>
  <si>
    <t>谭磊</t>
  </si>
  <si>
    <t>陈志远</t>
  </si>
  <si>
    <t>韦庆帅</t>
  </si>
  <si>
    <t>管昌平</t>
  </si>
  <si>
    <t>吴社娇</t>
  </si>
  <si>
    <t>董玉英</t>
  </si>
  <si>
    <t>王明加</t>
  </si>
  <si>
    <t>舒波</t>
  </si>
  <si>
    <t>卢利凤</t>
  </si>
  <si>
    <t>陆继珊</t>
  </si>
  <si>
    <t>蔡博文</t>
  </si>
  <si>
    <t>何伟成</t>
  </si>
  <si>
    <t>农国凯</t>
  </si>
  <si>
    <t>黄宗彩</t>
  </si>
  <si>
    <t>杨雄伟</t>
  </si>
  <si>
    <t>钟怡云</t>
  </si>
  <si>
    <t>梁培飚</t>
  </si>
  <si>
    <t>廖平安</t>
  </si>
  <si>
    <t>莫雪萍</t>
  </si>
  <si>
    <t>二级学院（盖章）：电子信息工程学院            专业：智能产品开发           应毕业人数：67      毕业人数： 57      结业人数：10       辅导员：               填表日期：</t>
  </si>
  <si>
    <t>全日制2020智能产品开发1班</t>
  </si>
  <si>
    <t>梁林钊</t>
  </si>
  <si>
    <t>黄显海</t>
  </si>
  <si>
    <t>杨倩</t>
  </si>
  <si>
    <t>黄辉</t>
  </si>
  <si>
    <t>龚章福</t>
  </si>
  <si>
    <t>张楚明</t>
  </si>
  <si>
    <t>邱振辉</t>
  </si>
  <si>
    <t>朱国辉</t>
  </si>
  <si>
    <t>王瑞健</t>
  </si>
  <si>
    <t>潘华翔</t>
  </si>
  <si>
    <t>蒋涛</t>
  </si>
  <si>
    <t>何超</t>
  </si>
  <si>
    <t>高忠俊</t>
  </si>
  <si>
    <t>黄超荣</t>
  </si>
  <si>
    <t>韦强</t>
  </si>
  <si>
    <t>周瑜芳</t>
  </si>
  <si>
    <t>宁晓林</t>
  </si>
  <si>
    <t>袁鹏龙</t>
  </si>
  <si>
    <t>张光恒</t>
  </si>
  <si>
    <t>陆文财</t>
  </si>
  <si>
    <t>尹家婧</t>
  </si>
  <si>
    <t>张永飞</t>
  </si>
  <si>
    <t>贝学沐</t>
  </si>
  <si>
    <t>李志裕</t>
  </si>
  <si>
    <t>蒙俊桦</t>
  </si>
  <si>
    <t>罗佳莹</t>
  </si>
  <si>
    <t>赵文华</t>
  </si>
  <si>
    <t>林兆晋</t>
  </si>
  <si>
    <t>陆万蘇</t>
  </si>
  <si>
    <t>黄崇智</t>
  </si>
  <si>
    <t>周利鸿</t>
  </si>
  <si>
    <t>梁家铖</t>
  </si>
  <si>
    <t>杨彩嵩</t>
  </si>
  <si>
    <t>陈祖林</t>
  </si>
  <si>
    <t>姚荣波</t>
  </si>
  <si>
    <t>魏春艳</t>
  </si>
  <si>
    <t>黎伟剑</t>
  </si>
  <si>
    <t>黄霆</t>
  </si>
  <si>
    <t>全日制2020智能产品开发2班</t>
  </si>
  <si>
    <t>孙钰瑶</t>
  </si>
  <si>
    <t>李治威</t>
  </si>
  <si>
    <t>黎照熙</t>
  </si>
  <si>
    <t>王宏</t>
  </si>
  <si>
    <t>陈贤宇</t>
  </si>
  <si>
    <t>杨佳洋</t>
  </si>
  <si>
    <t>徐瑞</t>
  </si>
  <si>
    <t>邓国栋</t>
  </si>
  <si>
    <t>柳梅</t>
  </si>
  <si>
    <t>刘助保</t>
  </si>
  <si>
    <t>范远桦</t>
  </si>
  <si>
    <t>韦忠兵</t>
  </si>
  <si>
    <t>韦家亮</t>
  </si>
  <si>
    <t>陈铿祯</t>
  </si>
  <si>
    <t>潘露容</t>
  </si>
  <si>
    <t>陆晓</t>
  </si>
  <si>
    <t>梁礼富</t>
  </si>
  <si>
    <t>徐巧雯</t>
  </si>
  <si>
    <t>邓军红</t>
  </si>
  <si>
    <t>申圣强</t>
  </si>
  <si>
    <t>李林浩</t>
  </si>
  <si>
    <t>封颖</t>
  </si>
  <si>
    <t>龙子洋</t>
  </si>
  <si>
    <t>王心可</t>
  </si>
  <si>
    <t>卢祥顺</t>
  </si>
  <si>
    <t>陆梦瑶</t>
  </si>
  <si>
    <t>肖薇</t>
  </si>
  <si>
    <t>农平</t>
  </si>
  <si>
    <t>曾垂习</t>
  </si>
  <si>
    <t>二级学院（盖章）：电子信息工程学院  院          专业：计算机应用技术(八类人员)           应毕业人数：      毕业人数：       结业人数：       辅导员：               填表日期：</t>
  </si>
  <si>
    <t>张三</t>
  </si>
  <si>
    <t>李四</t>
  </si>
  <si>
    <t>1.大学生安全教育2.机械制图（一）</t>
  </si>
  <si>
    <t>王五</t>
  </si>
  <si>
    <t>全日制2020计算机应用技术(八类人员)1班</t>
  </si>
  <si>
    <t>丘宇阳</t>
  </si>
  <si>
    <t>韦力</t>
  </si>
  <si>
    <t>潘坤豪</t>
  </si>
  <si>
    <t>韦秋香</t>
  </si>
  <si>
    <t>莫家盛</t>
  </si>
  <si>
    <t>罗天庆</t>
  </si>
  <si>
    <t>陈海健</t>
  </si>
  <si>
    <t>曾智鋆</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</si>
</sst>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0"/>
    <numFmt numFmtId="177" formatCode="0.00_ "/>
  </numFmts>
  <fonts count="33">
    <font>
      <sz val="11"/>
      <color theme="1"/>
      <name val="宋体"/>
      <charset val="134"/>
      <scheme val="minor"/>
    </font>
    <font>
      <b/>
      <sz val="14"/>
      <color indexed="8"/>
      <name val="微软雅黑"/>
      <charset val="134"/>
    </font>
    <font>
      <sz val="11"/>
      <color rgb="FF000000"/>
      <name val="宋体"/>
      <charset val="134"/>
    </font>
    <font>
      <sz val="11"/>
      <name val="宋体"/>
      <charset val="134"/>
    </font>
    <font>
      <sz val="11"/>
      <color rgb="FFFF0000"/>
      <name val="宋体"/>
      <charset val="134"/>
    </font>
    <font>
      <sz val="11"/>
      <name val="宋体"/>
      <charset val="134"/>
      <scheme val="minor"/>
    </font>
    <font>
      <sz val="11"/>
      <color theme="1"/>
      <name val="宋体"/>
      <charset val="134"/>
    </font>
    <font>
      <sz val="11"/>
      <color indexed="10"/>
      <name val="宋体"/>
      <charset val="134"/>
    </font>
    <font>
      <b/>
      <sz val="11"/>
      <color theme="1"/>
      <name val="宋体"/>
      <charset val="134"/>
      <scheme val="minor"/>
    </font>
    <font>
      <sz val="9"/>
      <color theme="1"/>
      <name val="宋体"/>
      <charset val="134"/>
      <scheme val="minor"/>
    </font>
    <font>
      <b/>
      <sz val="14"/>
      <name val="微软雅黑"/>
      <charset val="134"/>
    </font>
    <font>
      <sz val="10.5"/>
      <color rgb="FF606266"/>
      <name val="Helvetica"/>
      <charset val="134"/>
    </font>
    <font>
      <sz val="11"/>
      <color rgb="FFFF0000"/>
      <name val="宋体"/>
      <charset val="134"/>
      <scheme val="minor"/>
    </font>
    <font>
      <sz val="9"/>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4" borderId="0" applyNumberFormat="0" applyBorder="0" applyAlignment="0" applyProtection="0">
      <alignment vertical="center"/>
    </xf>
    <xf numFmtId="0" fontId="15" fillId="5"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6" borderId="0" applyNumberFormat="0" applyBorder="0" applyAlignment="0" applyProtection="0">
      <alignment vertical="center"/>
    </xf>
    <xf numFmtId="0" fontId="16" fillId="7" borderId="0" applyNumberFormat="0" applyBorder="0" applyAlignment="0" applyProtection="0">
      <alignment vertical="center"/>
    </xf>
    <xf numFmtId="43" fontId="0" fillId="0" borderId="0" applyFont="0" applyFill="0" applyBorder="0" applyAlignment="0" applyProtection="0">
      <alignment vertical="center"/>
    </xf>
    <xf numFmtId="0" fontId="17" fillId="8"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9" borderId="8" applyNumberFormat="0" applyFont="0" applyAlignment="0" applyProtection="0">
      <alignment vertical="center"/>
    </xf>
    <xf numFmtId="0" fontId="17" fillId="10"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9" applyNumberFormat="0" applyFill="0" applyAlignment="0" applyProtection="0">
      <alignment vertical="center"/>
    </xf>
    <xf numFmtId="0" fontId="25" fillId="0" borderId="9" applyNumberFormat="0" applyFill="0" applyAlignment="0" applyProtection="0">
      <alignment vertical="center"/>
    </xf>
    <xf numFmtId="0" fontId="17" fillId="11" borderId="0" applyNumberFormat="0" applyBorder="0" applyAlignment="0" applyProtection="0">
      <alignment vertical="center"/>
    </xf>
    <xf numFmtId="0" fontId="20" fillId="0" borderId="10" applyNumberFormat="0" applyFill="0" applyAlignment="0" applyProtection="0">
      <alignment vertical="center"/>
    </xf>
    <xf numFmtId="0" fontId="17" fillId="12" borderId="0" applyNumberFormat="0" applyBorder="0" applyAlignment="0" applyProtection="0">
      <alignment vertical="center"/>
    </xf>
    <xf numFmtId="0" fontId="26" fillId="13" borderId="11" applyNumberFormat="0" applyAlignment="0" applyProtection="0">
      <alignment vertical="center"/>
    </xf>
    <xf numFmtId="0" fontId="27" fillId="13" borderId="7" applyNumberFormat="0" applyAlignment="0" applyProtection="0">
      <alignment vertical="center"/>
    </xf>
    <xf numFmtId="0" fontId="28" fillId="14" borderId="12" applyNumberFormat="0" applyAlignment="0" applyProtection="0">
      <alignment vertical="center"/>
    </xf>
    <xf numFmtId="0" fontId="14" fillId="15" borderId="0" applyNumberFormat="0" applyBorder="0" applyAlignment="0" applyProtection="0">
      <alignment vertical="center"/>
    </xf>
    <xf numFmtId="0" fontId="17" fillId="16" borderId="0" applyNumberFormat="0" applyBorder="0" applyAlignment="0" applyProtection="0">
      <alignment vertical="center"/>
    </xf>
    <xf numFmtId="0" fontId="29" fillId="0" borderId="13" applyNumberFormat="0" applyFill="0" applyAlignment="0" applyProtection="0">
      <alignment vertical="center"/>
    </xf>
    <xf numFmtId="0" fontId="30" fillId="0" borderId="14" applyNumberFormat="0" applyFill="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14" fillId="19" borderId="0" applyNumberFormat="0" applyBorder="0" applyAlignment="0" applyProtection="0">
      <alignment vertical="center"/>
    </xf>
    <xf numFmtId="0" fontId="17"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14" fillId="27" borderId="0" applyNumberFormat="0" applyBorder="0" applyAlignment="0" applyProtection="0">
      <alignment vertical="center"/>
    </xf>
    <xf numFmtId="0" fontId="14" fillId="28" borderId="0" applyNumberFormat="0" applyBorder="0" applyAlignment="0" applyProtection="0">
      <alignment vertical="center"/>
    </xf>
    <xf numFmtId="0" fontId="17" fillId="29" borderId="0" applyNumberFormat="0" applyBorder="0" applyAlignment="0" applyProtection="0">
      <alignment vertical="center"/>
    </xf>
    <xf numFmtId="0" fontId="14" fillId="30" borderId="0" applyNumberFormat="0" applyBorder="0" applyAlignment="0" applyProtection="0">
      <alignment vertical="center"/>
    </xf>
    <xf numFmtId="0" fontId="17" fillId="31" borderId="0" applyNumberFormat="0" applyBorder="0" applyAlignment="0" applyProtection="0">
      <alignment vertical="center"/>
    </xf>
    <xf numFmtId="0" fontId="17" fillId="32" borderId="0" applyNumberFormat="0" applyBorder="0" applyAlignment="0" applyProtection="0">
      <alignment vertical="center"/>
    </xf>
    <xf numFmtId="0" fontId="14" fillId="33" borderId="0" applyNumberFormat="0" applyBorder="0" applyAlignment="0" applyProtection="0">
      <alignment vertical="center"/>
    </xf>
    <xf numFmtId="0" fontId="17" fillId="34" borderId="0" applyNumberFormat="0" applyBorder="0" applyAlignment="0" applyProtection="0">
      <alignment vertical="center"/>
    </xf>
  </cellStyleXfs>
  <cellXfs count="99">
    <xf numFmtId="0" fontId="0" fillId="0" borderId="0" xfId="0">
      <alignment vertical="center"/>
    </xf>
    <xf numFmtId="0" fontId="0" fillId="2" borderId="0" xfId="0" applyFill="1">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left" vertical="center" wrapText="1"/>
    </xf>
    <xf numFmtId="0" fontId="0" fillId="0" borderId="1"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center" vertical="center"/>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5" xfId="0" applyBorder="1" applyAlignment="1">
      <alignment horizontal="center" vertical="center" wrapText="1"/>
    </xf>
    <xf numFmtId="0" fontId="3" fillId="2" borderId="3" xfId="0" applyFont="1" applyFill="1" applyBorder="1" applyAlignment="1">
      <alignment horizontal="center" vertical="center"/>
    </xf>
    <xf numFmtId="0" fontId="3" fillId="2" borderId="3" xfId="0" applyFont="1" applyFill="1" applyBorder="1">
      <alignment vertical="center"/>
    </xf>
    <xf numFmtId="0" fontId="4" fillId="2" borderId="3" xfId="0" applyFont="1" applyFill="1" applyBorder="1" applyAlignment="1">
      <alignment horizontal="center" vertical="center"/>
    </xf>
    <xf numFmtId="0" fontId="3" fillId="0" borderId="3" xfId="0" applyFont="1" applyBorder="1" applyAlignment="1">
      <alignment horizontal="center" vertical="center"/>
    </xf>
    <xf numFmtId="0" fontId="0" fillId="0" borderId="3" xfId="0" applyBorder="1">
      <alignment vertical="center"/>
    </xf>
    <xf numFmtId="0" fontId="0" fillId="0" borderId="3" xfId="0" applyNumberFormat="1" applyFill="1" applyBorder="1" applyAlignment="1">
      <alignment horizontal="center" vertical="center"/>
    </xf>
    <xf numFmtId="0" fontId="0" fillId="0" borderId="3" xfId="0" applyFill="1" applyBorder="1" applyAlignment="1">
      <alignment vertical="center"/>
    </xf>
    <xf numFmtId="0" fontId="3" fillId="0" borderId="3" xfId="0" applyFont="1" applyBorder="1">
      <alignment vertical="center"/>
    </xf>
    <xf numFmtId="0" fontId="0" fillId="0" borderId="6" xfId="0" applyBorder="1" applyAlignment="1">
      <alignment horizontal="center" vertical="center"/>
    </xf>
    <xf numFmtId="0" fontId="5" fillId="0" borderId="3" xfId="0" applyFont="1" applyBorder="1" applyAlignment="1">
      <alignment horizontal="center" vertical="center" wrapText="1"/>
    </xf>
    <xf numFmtId="0" fontId="6" fillId="2" borderId="3" xfId="0" applyFont="1" applyFill="1" applyBorder="1" applyAlignment="1">
      <alignment horizontal="center" vertical="center"/>
    </xf>
    <xf numFmtId="0" fontId="4" fillId="2" borderId="3" xfId="0" applyNumberFormat="1" applyFont="1" applyFill="1" applyBorder="1" applyAlignment="1">
      <alignment horizontal="center" vertical="center"/>
    </xf>
    <xf numFmtId="0" fontId="6" fillId="2" borderId="3" xfId="0" applyNumberFormat="1" applyFont="1" applyFill="1" applyBorder="1" applyAlignment="1">
      <alignment horizontal="center" vertical="center"/>
    </xf>
    <xf numFmtId="0" fontId="3" fillId="0" borderId="3" xfId="0" applyFont="1" applyFill="1" applyBorder="1" applyAlignment="1">
      <alignment horizontal="center" vertical="center"/>
    </xf>
    <xf numFmtId="0" fontId="6" fillId="0" borderId="3" xfId="0" applyFont="1" applyBorder="1" applyAlignment="1">
      <alignment horizontal="center" vertical="center"/>
    </xf>
    <xf numFmtId="0" fontId="6" fillId="0" borderId="3" xfId="0" applyNumberFormat="1" applyFont="1" applyBorder="1" applyAlignment="1">
      <alignment horizontal="center" vertical="center"/>
    </xf>
    <xf numFmtId="0" fontId="2" fillId="0" borderId="0" xfId="0" applyFont="1" applyBorder="1" applyAlignment="1">
      <alignment vertical="center" wrapText="1"/>
    </xf>
    <xf numFmtId="0" fontId="0" fillId="0" borderId="6" xfId="0" applyBorder="1" applyAlignment="1">
      <alignment horizontal="left" vertical="center"/>
    </xf>
    <xf numFmtId="176" fontId="7" fillId="2" borderId="3" xfId="0" applyNumberFormat="1" applyFont="1" applyFill="1" applyBorder="1" applyAlignment="1">
      <alignment horizontal="center" vertical="center"/>
    </xf>
    <xf numFmtId="0" fontId="0" fillId="2" borderId="3" xfId="0" applyFill="1" applyBorder="1">
      <alignment vertical="center"/>
    </xf>
    <xf numFmtId="0" fontId="7" fillId="2" borderId="3" xfId="0" applyFont="1" applyFill="1" applyBorder="1" applyAlignment="1">
      <alignment horizontal="center" vertical="center"/>
    </xf>
    <xf numFmtId="0" fontId="7" fillId="0" borderId="3" xfId="0" applyFont="1" applyBorder="1" applyAlignment="1">
      <alignment horizontal="center" vertical="center"/>
    </xf>
    <xf numFmtId="176" fontId="7" fillId="0" borderId="3" xfId="0" applyNumberFormat="1" applyFont="1" applyBorder="1" applyAlignment="1">
      <alignment horizontal="center" vertical="center"/>
    </xf>
    <xf numFmtId="0" fontId="0" fillId="0" borderId="0" xfId="0" applyFill="1">
      <alignment vertical="center"/>
    </xf>
    <xf numFmtId="0" fontId="3" fillId="0" borderId="3" xfId="0" applyFont="1" applyBorder="1" applyAlignment="1">
      <alignment horizontal="center" vertical="center" wrapText="1"/>
    </xf>
    <xf numFmtId="0" fontId="3" fillId="0" borderId="3" xfId="0" applyFont="1" applyBorder="1" applyAlignment="1">
      <alignment vertical="center" wrapText="1"/>
    </xf>
    <xf numFmtId="0" fontId="1" fillId="0" borderId="0" xfId="0" applyFont="1" applyFill="1" applyAlignment="1">
      <alignment horizontal="center" vertical="center"/>
    </xf>
    <xf numFmtId="0" fontId="2" fillId="0" borderId="0" xfId="0" applyFont="1" applyFill="1" applyAlignment="1">
      <alignment horizontal="left" vertical="center" wrapText="1"/>
    </xf>
    <xf numFmtId="0" fontId="0" fillId="0" borderId="2" xfId="0" applyFill="1" applyBorder="1" applyAlignment="1">
      <alignment horizontal="left" vertical="center"/>
    </xf>
    <xf numFmtId="0" fontId="0" fillId="0" borderId="3" xfId="0" applyFill="1" applyBorder="1" applyAlignment="1">
      <alignment horizontal="center" vertical="center" wrapText="1"/>
    </xf>
    <xf numFmtId="0" fontId="6" fillId="0" borderId="3" xfId="0" applyFont="1" applyFill="1" applyBorder="1" applyAlignment="1">
      <alignment horizontal="center" vertical="center"/>
    </xf>
    <xf numFmtId="176" fontId="3" fillId="0" borderId="3" xfId="0" applyNumberFormat="1" applyFont="1" applyFill="1" applyBorder="1" applyAlignment="1">
      <alignment horizontal="center" vertical="center"/>
    </xf>
    <xf numFmtId="0" fontId="4" fillId="0" borderId="3" xfId="0" applyFont="1" applyBorder="1" applyAlignment="1">
      <alignment horizontal="center" vertical="center"/>
    </xf>
    <xf numFmtId="0" fontId="0" fillId="0" borderId="3" xfId="0" applyFill="1" applyBorder="1" applyAlignment="1">
      <alignment horizontal="center" vertical="center"/>
    </xf>
    <xf numFmtId="0" fontId="5" fillId="0" borderId="3" xfId="0" applyFont="1" applyFill="1" applyBorder="1" applyAlignment="1">
      <alignment horizontal="center" vertical="center" wrapText="1"/>
    </xf>
    <xf numFmtId="0" fontId="3" fillId="0" borderId="3" xfId="0" applyNumberFormat="1" applyFont="1" applyBorder="1" applyAlignment="1">
      <alignment horizontal="center" vertical="center"/>
    </xf>
    <xf numFmtId="0" fontId="7" fillId="0" borderId="3" xfId="0" applyFont="1" applyFill="1" applyBorder="1" applyAlignment="1">
      <alignment horizontal="center" vertical="center"/>
    </xf>
    <xf numFmtId="176" fontId="7" fillId="0" borderId="3" xfId="0" applyNumberFormat="1" applyFont="1" applyFill="1" applyBorder="1" applyAlignment="1">
      <alignment horizontal="center" vertical="center"/>
    </xf>
    <xf numFmtId="0" fontId="0" fillId="0" borderId="3" xfId="0" applyFill="1" applyBorder="1">
      <alignment vertical="center"/>
    </xf>
    <xf numFmtId="0" fontId="0" fillId="0" borderId="3" xfId="0" applyFont="1" applyFill="1" applyBorder="1">
      <alignment vertical="center"/>
    </xf>
    <xf numFmtId="0" fontId="2" fillId="0" borderId="0" xfId="0" applyFont="1" applyAlignment="1">
      <alignment vertical="center" wrapText="1"/>
    </xf>
    <xf numFmtId="0" fontId="0" fillId="0" borderId="0" xfId="0" applyAlignment="1">
      <alignment vertical="center" wrapText="1"/>
    </xf>
    <xf numFmtId="0" fontId="3" fillId="0" borderId="1" xfId="0" applyFont="1" applyBorder="1" applyAlignment="1">
      <alignment horizontal="center" vertical="center"/>
    </xf>
    <xf numFmtId="0" fontId="3" fillId="0" borderId="6" xfId="0" applyFont="1" applyBorder="1" applyAlignment="1">
      <alignment horizontal="center" vertical="center" wrapText="1"/>
    </xf>
    <xf numFmtId="0" fontId="0" fillId="0" borderId="3" xfId="0" applyBorder="1" applyAlignment="1">
      <alignment vertical="center" wrapText="1"/>
    </xf>
    <xf numFmtId="0" fontId="0" fillId="0" borderId="3" xfId="0" applyNumberFormat="1" applyFill="1" applyBorder="1" applyAlignment="1">
      <alignment horizontal="center" vertical="center" wrapText="1"/>
    </xf>
    <xf numFmtId="0" fontId="0" fillId="0" borderId="3" xfId="0" applyFill="1" applyBorder="1" applyAlignment="1">
      <alignment vertical="center" wrapText="1"/>
    </xf>
    <xf numFmtId="0" fontId="0" fillId="0" borderId="3" xfId="0" applyFill="1" applyBorder="1" applyAlignment="1">
      <alignment horizontal="left" vertical="center" wrapText="1"/>
    </xf>
    <xf numFmtId="0" fontId="0" fillId="0" borderId="3" xfId="0" applyFill="1" applyBorder="1" applyAlignment="1">
      <alignment horizontal="left" vertical="center"/>
    </xf>
    <xf numFmtId="0" fontId="3" fillId="0" borderId="6" xfId="0" applyFont="1" applyFill="1" applyBorder="1" applyAlignment="1">
      <alignment horizontal="center" vertical="center" wrapText="1"/>
    </xf>
    <xf numFmtId="0" fontId="3" fillId="0" borderId="3" xfId="0" applyFont="1" applyFill="1" applyBorder="1" applyAlignment="1">
      <alignment vertical="center" wrapText="1"/>
    </xf>
    <xf numFmtId="0" fontId="3" fillId="3" borderId="3" xfId="0" applyFont="1" applyFill="1" applyBorder="1" applyAlignment="1">
      <alignment horizontal="center" vertical="center"/>
    </xf>
    <xf numFmtId="0" fontId="6" fillId="3" borderId="3" xfId="0" applyFont="1" applyFill="1" applyBorder="1" applyAlignment="1">
      <alignment horizontal="center" vertical="center"/>
    </xf>
    <xf numFmtId="0" fontId="4" fillId="3" borderId="3" xfId="0" applyFont="1" applyFill="1" applyBorder="1" applyAlignment="1">
      <alignment horizontal="center" vertical="center"/>
    </xf>
    <xf numFmtId="0" fontId="3" fillId="0" borderId="3" xfId="0" applyFont="1" applyFill="1" applyBorder="1" applyAlignment="1">
      <alignment horizontal="center" vertical="center" wrapText="1"/>
    </xf>
    <xf numFmtId="0" fontId="8" fillId="0" borderId="0" xfId="0" applyFont="1" applyFill="1">
      <alignment vertical="center"/>
    </xf>
    <xf numFmtId="0" fontId="0" fillId="0" borderId="0" xfId="0" applyFill="1" applyAlignment="1">
      <alignment horizontal="center" vertical="center"/>
    </xf>
    <xf numFmtId="0" fontId="5" fillId="0" borderId="0" xfId="0" applyFont="1" applyFill="1">
      <alignment vertical="center"/>
    </xf>
    <xf numFmtId="0" fontId="0" fillId="0" borderId="1" xfId="0" applyFill="1" applyBorder="1" applyAlignment="1">
      <alignment horizontal="left" vertical="center"/>
    </xf>
    <xf numFmtId="0" fontId="0" fillId="0" borderId="4" xfId="0" applyFill="1" applyBorder="1" applyAlignment="1">
      <alignment horizontal="center" vertical="center" wrapText="1"/>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0" fillId="0" borderId="5" xfId="0" applyFill="1" applyBorder="1" applyAlignment="1">
      <alignment horizontal="center" vertical="center" wrapText="1"/>
    </xf>
    <xf numFmtId="0" fontId="3" fillId="0" borderId="1" xfId="0" applyFont="1" applyFill="1" applyBorder="1" applyAlignment="1">
      <alignment horizontal="center" vertical="center"/>
    </xf>
    <xf numFmtId="0" fontId="9" fillId="0" borderId="3" xfId="0" applyFont="1" applyFill="1" applyBorder="1" applyAlignment="1">
      <alignment vertical="center" wrapText="1"/>
    </xf>
    <xf numFmtId="0" fontId="0" fillId="0" borderId="6" xfId="0" applyFill="1" applyBorder="1" applyAlignment="1">
      <alignment horizontal="center" vertical="center"/>
    </xf>
    <xf numFmtId="0" fontId="6" fillId="0" borderId="3" xfId="0" applyNumberFormat="1" applyFont="1" applyFill="1" applyBorder="1" applyAlignment="1">
      <alignment horizontal="center" vertical="center"/>
    </xf>
    <xf numFmtId="0" fontId="10" fillId="0" borderId="0" xfId="0" applyFont="1" applyFill="1" applyAlignment="1">
      <alignment horizontal="center" vertical="center"/>
    </xf>
    <xf numFmtId="0" fontId="3" fillId="0" borderId="0" xfId="0" applyFont="1" applyFill="1" applyAlignment="1">
      <alignment horizontal="left" vertical="center" wrapText="1"/>
    </xf>
    <xf numFmtId="0" fontId="2" fillId="0" borderId="0" xfId="0" applyFont="1" applyFill="1" applyBorder="1" applyAlignment="1">
      <alignment vertical="center" wrapText="1"/>
    </xf>
    <xf numFmtId="0" fontId="5" fillId="0" borderId="2" xfId="0" applyFont="1" applyFill="1" applyBorder="1" applyAlignment="1">
      <alignment horizontal="left" vertical="center"/>
    </xf>
    <xf numFmtId="0" fontId="0" fillId="0" borderId="6" xfId="0" applyFill="1" applyBorder="1" applyAlignment="1">
      <alignment horizontal="left" vertical="center"/>
    </xf>
    <xf numFmtId="0" fontId="5" fillId="0" borderId="3" xfId="0" applyFont="1" applyFill="1" applyBorder="1" applyAlignment="1">
      <alignment horizontal="center" vertical="center"/>
    </xf>
    <xf numFmtId="0" fontId="11" fillId="0" borderId="0" xfId="0" applyFont="1" applyFill="1">
      <alignment vertical="center"/>
    </xf>
    <xf numFmtId="0" fontId="7" fillId="0" borderId="3" xfId="0" applyNumberFormat="1" applyFont="1" applyFill="1" applyBorder="1" applyAlignment="1">
      <alignment horizontal="center" vertical="center"/>
    </xf>
    <xf numFmtId="0" fontId="5" fillId="0" borderId="3" xfId="0" applyNumberFormat="1" applyFont="1" applyBorder="1">
      <alignment vertical="center"/>
    </xf>
    <xf numFmtId="0" fontId="12" fillId="0" borderId="3" xfId="0" applyNumberFormat="1" applyFont="1" applyBorder="1">
      <alignment vertical="center"/>
    </xf>
    <xf numFmtId="0" fontId="4" fillId="0" borderId="3" xfId="0" applyNumberFormat="1" applyFont="1" applyBorder="1" applyAlignment="1">
      <alignment horizontal="center" vertical="center"/>
    </xf>
    <xf numFmtId="0" fontId="3" fillId="0" borderId="3" xfId="0" applyNumberFormat="1" applyFont="1" applyBorder="1" applyAlignment="1">
      <alignment horizontal="center" vertical="center" wrapText="1"/>
    </xf>
    <xf numFmtId="177" fontId="3" fillId="0" borderId="3" xfId="0" applyNumberFormat="1" applyFont="1" applyBorder="1" applyAlignment="1">
      <alignment vertical="center" wrapText="1"/>
    </xf>
    <xf numFmtId="177" fontId="13" fillId="0" borderId="3" xfId="0" applyNumberFormat="1" applyFont="1" applyBorder="1" applyAlignment="1">
      <alignment vertical="center" wrapText="1"/>
    </xf>
    <xf numFmtId="0" fontId="3" fillId="0" borderId="3" xfId="0" applyNumberFormat="1" applyFont="1" applyFill="1" applyBorder="1" applyAlignment="1">
      <alignment horizontal="center" vertical="center" wrapText="1"/>
    </xf>
    <xf numFmtId="177" fontId="13" fillId="0" borderId="3" xfId="0" applyNumberFormat="1" applyFont="1" applyFill="1" applyBorder="1" applyAlignment="1">
      <alignment vertical="center" wrapText="1"/>
    </xf>
    <xf numFmtId="0" fontId="4" fillId="0" borderId="3" xfId="0" applyFont="1" applyFill="1" applyBorder="1" applyAlignment="1">
      <alignment horizontal="center" vertical="center"/>
    </xf>
    <xf numFmtId="0" fontId="4" fillId="0" borderId="3" xfId="0" applyNumberFormat="1" applyFont="1" applyFill="1" applyBorder="1" applyAlignment="1">
      <alignment horizontal="center" vertical="center"/>
    </xf>
    <xf numFmtId="0" fontId="5" fillId="0" borderId="3" xfId="0" applyFont="1" applyFill="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4">
    <dxf>
      <font>
        <color rgb="FF9C0006"/>
      </font>
      <fill>
        <patternFill patternType="solid">
          <bgColor rgb="FFFFC7CE"/>
        </patternFill>
      </fill>
    </dxf>
    <dxf>
      <font>
        <color rgb="FFFF0000"/>
      </font>
    </dxf>
    <dxf>
      <font>
        <color rgb="FFFF0000"/>
      </font>
    </dxf>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3" Type="http://schemas.openxmlformats.org/officeDocument/2006/relationships/sharedStrings" Target="sharedStrings.xml"/><Relationship Id="rId32" Type="http://schemas.openxmlformats.org/officeDocument/2006/relationships/styles" Target="styles.xml"/><Relationship Id="rId31" Type="http://schemas.openxmlformats.org/officeDocument/2006/relationships/theme" Target="theme/theme1.xml"/><Relationship Id="rId30" Type="http://schemas.openxmlformats.org/officeDocument/2006/relationships/externalLink" Target="externalLinks/externalLink15.xml"/><Relationship Id="rId3" Type="http://schemas.openxmlformats.org/officeDocument/2006/relationships/worksheet" Target="worksheets/sheet3.xml"/><Relationship Id="rId29" Type="http://schemas.openxmlformats.org/officeDocument/2006/relationships/externalLink" Target="externalLinks/externalLink14.xml"/><Relationship Id="rId28" Type="http://schemas.openxmlformats.org/officeDocument/2006/relationships/externalLink" Target="externalLinks/externalLink13.xml"/><Relationship Id="rId27" Type="http://schemas.openxmlformats.org/officeDocument/2006/relationships/externalLink" Target="externalLinks/externalLink12.xml"/><Relationship Id="rId26" Type="http://schemas.openxmlformats.org/officeDocument/2006/relationships/externalLink" Target="externalLinks/externalLink11.xml"/><Relationship Id="rId25" Type="http://schemas.openxmlformats.org/officeDocument/2006/relationships/externalLink" Target="externalLinks/externalLink10.xml"/><Relationship Id="rId24" Type="http://schemas.openxmlformats.org/officeDocument/2006/relationships/externalLink" Target="externalLinks/externalLink9.xml"/><Relationship Id="rId23" Type="http://schemas.openxmlformats.org/officeDocument/2006/relationships/externalLink" Target="externalLinks/externalLink8.xml"/><Relationship Id="rId22" Type="http://schemas.openxmlformats.org/officeDocument/2006/relationships/externalLink" Target="externalLinks/externalLink7.xml"/><Relationship Id="rId21" Type="http://schemas.openxmlformats.org/officeDocument/2006/relationships/externalLink" Target="externalLinks/externalLink6.xml"/><Relationship Id="rId20" Type="http://schemas.openxmlformats.org/officeDocument/2006/relationships/externalLink" Target="externalLinks/externalLink5.xml"/><Relationship Id="rId2" Type="http://schemas.openxmlformats.org/officeDocument/2006/relationships/worksheet" Target="worksheets/sheet2.xml"/><Relationship Id="rId19" Type="http://schemas.openxmlformats.org/officeDocument/2006/relationships/externalLink" Target="externalLinks/externalLink4.xml"/><Relationship Id="rId18" Type="http://schemas.openxmlformats.org/officeDocument/2006/relationships/externalLink" Target="externalLinks/externalLink3.xml"/><Relationship Id="rId17" Type="http://schemas.openxmlformats.org/officeDocument/2006/relationships/externalLink" Target="externalLinks/externalLink2.xml"/><Relationship Id="rId16" Type="http://schemas.openxmlformats.org/officeDocument/2006/relationships/externalLink" Target="externalLinks/externalLink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30424;&#19996;&#19996;\&#25945;&#23398;\2023&#23626;&#27605;&#19994;&#29983;&#36164;&#26684;&#23457;&#26597;\2023&#23626;&#27605;&#19994;&#29983;&#36164;&#26684;&#23457;&#26597;23.5.6\&#38468;&#20214;3&#65306;&#27605;&#19994;&#36164;&#26684;&#23457;&#26680;&#19978;&#25253;&#30340;&#30456;&#20851;&#34920;&#26684;\2020&#32423;&#21508;&#19987;&#19994;&#23398;&#29983;&#25104;&#32489;&#27719;&#24635;&#34920;23.5.17\&#24517;&#20462;&#35838;&#25104;&#32489;&#34920;23.5.17\&#30005;&#23376;&#20449;&#24687;&#24037;&#31243;&#25216;&#2641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30424;&#19996;&#19996;\&#25945;&#23398;\2023&#23626;&#27605;&#19994;&#29983;&#36164;&#26684;&#23457;&#26597;\2023&#23626;&#27605;&#19994;&#29983;&#36164;&#26684;&#23457;&#26597;23.5.6\&#38468;&#20214;3&#65306;&#27605;&#19994;&#36164;&#26684;&#23457;&#26680;&#19978;&#25253;&#30340;&#30456;&#20851;&#34920;&#26684;\2020&#32423;&#21508;&#19987;&#19994;&#23398;&#29983;&#25104;&#32489;&#27719;&#24635;&#34920;23.5.17\&#24517;&#20462;&#35838;&#25104;&#32489;&#34920;23.5.17\&#35745;&#31639;&#26426;&#24212;&#29992;&#25216;&#2641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30424;&#19996;&#19996;\&#25945;&#23398;\2023&#23626;&#27605;&#19994;&#29983;&#36164;&#26684;&#23457;&#26597;\2023&#23626;&#27605;&#19994;&#29983;&#36164;&#26684;&#23457;&#26597;23.5.6\&#38468;&#20214;3&#65306;&#27605;&#19994;&#36164;&#26684;&#23457;&#26680;&#19978;&#25253;&#30340;&#30456;&#20851;&#34920;&#26684;\2020&#32423;&#21508;&#19987;&#19994;&#23398;&#29983;&#25104;&#32489;&#27719;&#24635;&#34920;23.5.17\&#24517;&#20462;&#35838;&#25104;&#32489;&#34920;23.5.17\&#36719;&#20214;&#25216;&#2641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D&#30424;&#19996;&#19996;\&#25945;&#23398;\2023&#23626;&#27605;&#19994;&#29983;&#36164;&#26684;&#23457;&#26597;\2023&#23626;&#27605;&#19994;&#29983;&#36164;&#26684;&#23457;&#26597;23.5.6\2020&#32423;&#21508;&#19987;&#19994;&#23398;&#29983;&#25104;&#32489;&#27719;&#24635;&#34920;23.5.17\0522-&#30005;&#23376;&#20449;&#24687;&#24037;&#31243;&#23398;&#38498;2020&#32423;&#23398;&#29983;&#32508;&#27979;&#20998;&#25968;&#26126;&#32454;&#3492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30424;&#19996;&#19996;\&#25945;&#23398;\2023&#23626;&#27605;&#19994;&#29983;&#36164;&#26684;&#23457;&#26597;\2023&#23626;&#27605;&#19994;&#29983;&#36164;&#26684;&#23457;&#26597;23.5.6\&#38468;&#20214;3&#65306;&#27605;&#19994;&#36164;&#26684;&#23457;&#26680;&#19978;&#25253;&#30340;&#30456;&#20851;&#34920;&#26684;\2020&#32423;&#21508;&#19987;&#19994;&#23398;&#29983;&#25104;&#32489;&#27719;&#24635;&#34920;23.5.17\&#24517;&#20462;&#35838;&#25104;&#32489;&#34920;23.5.17\&#22823;&#25968;&#25454;&#25216;&#26415;&#19982;&#24212;&#2999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D&#30424;&#19996;&#19996;\&#25945;&#23398;\2023&#23626;&#27605;&#19994;&#29983;&#36164;&#26684;&#23457;&#26597;\2023&#23626;&#27605;&#19994;&#29983;&#36164;&#26684;&#23457;&#26597;23.5.6\&#38468;&#20214;3&#65306;&#27605;&#19994;&#36164;&#26684;&#23457;&#26680;&#19978;&#25253;&#30340;&#30456;&#20851;&#34920;&#26684;\2020&#32423;&#21508;&#19987;&#19994;&#23398;&#29983;&#25104;&#32489;&#27719;&#24635;&#34920;23.5.17\&#24517;&#20462;&#35838;&#25104;&#32489;&#34920;23.5.17\&#35745;&#31639;&#26426;&#32593;&#32476;&#25216;&#26415;.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30424;&#19996;&#19996;\&#25945;&#23398;\2023&#23626;&#27605;&#19994;&#29983;&#36164;&#26684;&#23457;&#26597;\2023&#23626;&#27605;&#19994;&#29983;&#36164;&#26684;&#23457;&#26597;23.5.6\&#38468;&#20214;3&#65306;&#27605;&#19994;&#36164;&#26684;&#23457;&#26680;&#19978;&#25253;&#30340;&#30456;&#20851;&#34920;&#26684;\2020&#32423;&#21508;&#19987;&#19994;&#23398;&#29983;&#25104;&#32489;&#27719;&#24635;&#34920;23.5.17\&#24517;&#20462;&#35838;&#25104;&#32489;&#34920;23.5.17\&#35745;&#31639;&#26426;&#24212;&#29992;&#25216;&#26415;&#65288;&#32852;&#65289;.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D&#30424;&#19996;&#19996;\&#25945;&#23398;\2023&#23626;&#27605;&#19994;&#29983;&#36164;&#26684;&#23457;&#26597;\2023&#23626;&#27605;&#19994;&#29983;&#36164;&#26684;&#23457;&#26597;23.5.6\&#38468;&#20214;3&#65306;&#27605;&#19994;&#36164;&#26684;&#23457;&#26680;&#19978;&#25253;&#30340;&#30456;&#20851;&#34920;&#26684;\2020&#32423;&#21508;&#19987;&#19994;&#23398;&#29983;&#25104;&#32489;&#27719;&#24635;&#34920;23.5.17\&#24517;&#20462;&#35838;&#25104;&#32489;&#34920;23.5.17\&#20154;&#24037;&#26234;&#33021;&#25216;&#26415;&#26381;&#21153;.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D&#30424;&#19996;&#19996;\&#25945;&#23398;\2023&#23626;&#27605;&#19994;&#29983;&#36164;&#26684;&#23457;&#26597;\2023&#23626;&#27605;&#19994;&#29983;&#36164;&#26684;&#23457;&#26597;23.5.6\&#38468;&#20214;3&#65306;&#27605;&#19994;&#36164;&#26684;&#23457;&#26680;&#19978;&#25253;&#30340;&#30456;&#20851;&#34920;&#26684;\2020&#32423;&#21508;&#19987;&#19994;&#23398;&#29983;&#25104;&#32489;&#27719;&#24635;&#34920;23.5.17\&#24517;&#20462;&#35838;&#25104;&#32489;&#34920;23.5.17\&#36719;&#20214;&#20449;&#24687;&#26381;&#21153;&#65288;UI&#35774;&#35745;&#26041;&#21521;&#65289;.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D&#30424;&#19996;&#19996;\&#25945;&#23398;\2023&#23626;&#27605;&#19994;&#29983;&#36164;&#26684;&#23457;&#26597;\2023&#23626;&#27605;&#19994;&#29983;&#36164;&#26684;&#23457;&#26597;23.5.6\&#38468;&#20214;3&#65306;&#27605;&#19994;&#36164;&#26684;&#23457;&#26680;&#19978;&#25253;&#30340;&#30456;&#20851;&#34920;&#26684;\2020&#32423;&#21508;&#19987;&#19994;&#23398;&#29983;&#25104;&#32489;&#27719;&#24635;&#34920;23.5.17\&#24517;&#20462;&#35838;&#25104;&#32489;&#34920;23.5.17\&#36719;&#20214;&#20449;&#24687;&#26381;&#21153;&#65288;&#36719;&#20214;&#22806;&#21253;&#26381;&#21153;&#26041;&#21521;&#65289;.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D&#30424;&#19996;&#19996;\&#25945;&#23398;\2023&#23626;&#27605;&#19994;&#29983;&#36164;&#26684;&#23457;&#26597;\2023&#23626;&#27605;&#19994;&#29983;&#36164;&#26684;&#23457;&#26597;23.5.6\&#38468;&#20214;3&#65306;&#27605;&#19994;&#36164;&#26684;&#23457;&#26680;&#19978;&#25253;&#30340;&#30456;&#20851;&#34920;&#26684;\2020&#32423;&#21508;&#19987;&#19994;&#23398;&#29983;&#25104;&#32489;&#27719;&#24635;&#34920;23.5.17\&#24517;&#20462;&#35838;&#25104;&#32489;&#34920;23.5.17\&#36890;&#20449;&#25216;&#26415;.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D&#30424;&#19996;&#19996;\&#25945;&#23398;\2023&#23626;&#27605;&#19994;&#29983;&#36164;&#26684;&#23457;&#26597;\2023&#23626;&#27605;&#19994;&#29983;&#36164;&#26684;&#23457;&#26597;23.5.6\&#38468;&#20214;3&#65306;&#27605;&#19994;&#36164;&#26684;&#23457;&#26680;&#19978;&#25253;&#30340;&#30456;&#20851;&#34920;&#26684;\2020&#32423;&#21508;&#19987;&#19994;&#23398;&#29983;&#25104;&#32489;&#27719;&#24635;&#34920;23.5.17\&#24517;&#20462;&#35838;&#25104;&#32489;&#34920;23.5.17\&#29289;&#32852;&#32593;&#24212;&#29992;&#25216;&#26415;.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D&#30424;&#19996;&#19996;\&#25945;&#23398;\2023&#23626;&#27605;&#19994;&#29983;&#36164;&#26684;&#23457;&#26597;\2023&#23626;&#27605;&#19994;&#29983;&#36164;&#26684;&#23457;&#26597;23.5.6\&#38468;&#20214;3&#65306;&#27605;&#19994;&#36164;&#26684;&#23457;&#26680;&#19978;&#25253;&#30340;&#30456;&#20851;&#34920;&#26684;\2020&#32423;&#21508;&#19987;&#19994;&#23398;&#29983;&#25104;&#32489;&#27719;&#24635;&#34920;23.5.17\&#24517;&#20462;&#35838;&#25104;&#32489;&#34920;23.5.17\&#34394;&#25311;&#29616;&#23454;&#24212;&#29992;&#25216;&#26415;.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D&#30424;&#19996;&#19996;\&#25945;&#23398;\2023&#23626;&#27605;&#19994;&#29983;&#36164;&#26684;&#23457;&#26597;\2023&#23626;&#27605;&#19994;&#29983;&#36164;&#26684;&#23457;&#26597;23.5.6\&#38468;&#20214;3&#65306;&#27605;&#19994;&#36164;&#26684;&#23457;&#26680;&#19978;&#25253;&#30340;&#30456;&#20851;&#34920;&#26684;\2020&#32423;&#21508;&#19987;&#19994;&#23398;&#29983;&#25104;&#32489;&#27719;&#24635;&#34920;23.5.17\&#24517;&#20462;&#35838;&#25104;&#32489;&#34920;23.5.17\&#20113;&#35745;&#31639;&#25216;&#26415;&#19982;&#24212;&#29992;.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D&#30424;&#19996;&#19996;\&#25945;&#23398;\2023&#23626;&#27605;&#19994;&#29983;&#36164;&#26684;&#23457;&#26597;\2023&#23626;&#27605;&#19994;&#29983;&#36164;&#26684;&#23457;&#26597;23.5.6\&#38468;&#20214;3&#65306;&#27605;&#19994;&#36164;&#26684;&#23457;&#26680;&#19978;&#25253;&#30340;&#30456;&#20851;&#34920;&#26684;\2020&#32423;&#21508;&#19987;&#19994;&#23398;&#29983;&#25104;&#32489;&#27719;&#24635;&#34920;23.5.17\&#24517;&#20462;&#35838;&#25104;&#32489;&#34920;23.5.17\&#26234;&#33021;&#20135;&#21697;&#24320;&#21457;.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s>
    <sheetDataSet>
      <sheetData sheetId="0">
        <row r="1">
          <cell r="A1" t="str">
            <v>学号</v>
          </cell>
          <cell r="B1" t="str">
            <v>姓名</v>
          </cell>
          <cell r="C1" t="str">
            <v>班级</v>
          </cell>
          <cell r="D1" t="str">
            <v>电工基础</v>
          </cell>
          <cell r="E1" t="str">
            <v>专业入门教育</v>
          </cell>
          <cell r="F1" t="str">
            <v>高职英语(二)</v>
          </cell>
          <cell r="G1" t="str">
            <v>高职英语(一)</v>
          </cell>
          <cell r="H1" t="str">
            <v>高职语文</v>
          </cell>
          <cell r="I1" t="str">
            <v>高职生心理健康教育</v>
          </cell>
          <cell r="J1" t="str">
            <v>思想道德修养与法律基础</v>
          </cell>
          <cell r="K1" t="str">
            <v>模拟电子技术</v>
          </cell>
          <cell r="L1" t="str">
            <v>体育与健康(一)</v>
          </cell>
          <cell r="M1" t="str">
            <v>体育与健康(二)</v>
          </cell>
          <cell r="N1" t="str">
            <v>创新思维训练</v>
          </cell>
          <cell r="O1" t="str">
            <v>大学生安全教育(一)</v>
          </cell>
          <cell r="P1" t="str">
            <v>大学生安全教育(二)</v>
          </cell>
          <cell r="Q1" t="str">
            <v>大学生安全教育(三)</v>
          </cell>
          <cell r="R1" t="str">
            <v>大学生安全教育(四)</v>
          </cell>
          <cell r="S1" t="str">
            <v>形势与政策(一)</v>
          </cell>
          <cell r="T1" t="str">
            <v>形势与政策(二)</v>
          </cell>
          <cell r="U1" t="str">
            <v>大学生安全教育(五)</v>
          </cell>
          <cell r="V1" t="str">
            <v>职业发展与生涯规划</v>
          </cell>
          <cell r="W1" t="str">
            <v>《云物大智基础》(课内：office部分)</v>
          </cell>
          <cell r="X1" t="str">
            <v>《云物大智基础》(课外：云物大智部分)</v>
          </cell>
          <cell r="Y1" t="str">
            <v>军事理论</v>
          </cell>
          <cell r="Z1" t="str">
            <v>高等数学(二)</v>
          </cell>
          <cell r="AA1" t="str">
            <v>职业素养实习与劳动教育</v>
          </cell>
          <cell r="AB1" t="str">
            <v>数字电子技术</v>
          </cell>
          <cell r="AC1" t="str">
            <v>C语言程序设计</v>
          </cell>
          <cell r="AD1" t="str">
            <v>电子基本技能实训</v>
          </cell>
          <cell r="AE1" t="str">
            <v>电子电路芯片级检测与维修</v>
          </cell>
          <cell r="AF1" t="str">
            <v>毕业设计（论文）/职业能力测试</v>
          </cell>
          <cell r="AG1" t="str">
            <v>印刷电路板设计与制作</v>
          </cell>
          <cell r="AH1" t="str">
            <v>单片机技术及应用</v>
          </cell>
          <cell r="AI1" t="str">
            <v>电工考证</v>
          </cell>
          <cell r="AJ1" t="str">
            <v>数据库技术基础</v>
          </cell>
          <cell r="AK1" t="str">
            <v>ARM嵌入式系统设计</v>
          </cell>
          <cell r="AL1" t="str">
            <v>上位机软件设计（APP）</v>
          </cell>
          <cell r="AM1" t="str">
            <v>职业发展与就业指导</v>
          </cell>
          <cell r="AN1" t="str">
            <v>通用核心能力测试</v>
          </cell>
          <cell r="AO1" t="str">
            <v>创新与创业实务</v>
          </cell>
          <cell r="AP1" t="str">
            <v>形势与政策（三）</v>
          </cell>
          <cell r="AQ1" t="str">
            <v>形势与政策（四）</v>
          </cell>
          <cell r="AR1" t="str">
            <v>毛泽东思想和中国特色社会主义理论体系概论</v>
          </cell>
          <cell r="AS1" t="str">
            <v>预就业实习</v>
          </cell>
          <cell r="AT1" t="str">
            <v>不及格门数</v>
          </cell>
          <cell r="AU1" t="str">
            <v>不及格科目</v>
          </cell>
        </row>
        <row r="2">
          <cell r="A2">
            <v>20180302018</v>
          </cell>
          <cell r="B2" t="str">
            <v>吴锦铭</v>
          </cell>
          <cell r="C2" t="str">
            <v>全日制2020电子信息工程技术1班</v>
          </cell>
          <cell r="D2">
            <v>64</v>
          </cell>
          <cell r="E2" t="str">
            <v>良好</v>
          </cell>
          <cell r="F2">
            <v>68</v>
          </cell>
          <cell r="G2">
            <v>71</v>
          </cell>
          <cell r="H2">
            <v>89</v>
          </cell>
          <cell r="I2">
            <v>75</v>
          </cell>
          <cell r="J2">
            <v>87</v>
          </cell>
          <cell r="K2">
            <v>75</v>
          </cell>
          <cell r="L2">
            <v>62</v>
          </cell>
          <cell r="M2">
            <v>80</v>
          </cell>
          <cell r="N2">
            <v>82</v>
          </cell>
          <cell r="O2">
            <v>94</v>
          </cell>
          <cell r="P2">
            <v>96</v>
          </cell>
          <cell r="Q2">
            <v>98</v>
          </cell>
          <cell r="R2">
            <v>100</v>
          </cell>
          <cell r="S2">
            <v>85</v>
          </cell>
          <cell r="T2">
            <v>85</v>
          </cell>
          <cell r="U2">
            <v>75</v>
          </cell>
          <cell r="V2">
            <v>60</v>
          </cell>
          <cell r="W2">
            <v>96</v>
          </cell>
          <cell r="X2">
            <v>96</v>
          </cell>
          <cell r="Y2">
            <v>85</v>
          </cell>
          <cell r="Z2">
            <v>86</v>
          </cell>
          <cell r="AA2">
            <v>90</v>
          </cell>
          <cell r="AB2">
            <v>72</v>
          </cell>
          <cell r="AC2">
            <v>61</v>
          </cell>
          <cell r="AD2">
            <v>60</v>
          </cell>
          <cell r="AE2">
            <v>85</v>
          </cell>
          <cell r="AF2">
            <v>97</v>
          </cell>
          <cell r="AG2">
            <v>84</v>
          </cell>
          <cell r="AH2">
            <v>76</v>
          </cell>
          <cell r="AI2">
            <v>82</v>
          </cell>
          <cell r="AJ2">
            <v>82</v>
          </cell>
          <cell r="AK2">
            <v>80</v>
          </cell>
          <cell r="AL2">
            <v>88</v>
          </cell>
          <cell r="AM2">
            <v>89</v>
          </cell>
          <cell r="AN2">
            <v>100</v>
          </cell>
          <cell r="AO2">
            <v>92</v>
          </cell>
          <cell r="AP2">
            <v>80</v>
          </cell>
          <cell r="AQ2" t="str">
            <v>优秀</v>
          </cell>
          <cell r="AR2">
            <v>84</v>
          </cell>
          <cell r="AS2">
            <v>85</v>
          </cell>
          <cell r="AT2">
            <v>0</v>
          </cell>
          <cell r="AU2" t="str">
            <v/>
          </cell>
        </row>
        <row r="3">
          <cell r="A3">
            <v>20180302049</v>
          </cell>
          <cell r="B3" t="str">
            <v>杨鸿森</v>
          </cell>
          <cell r="C3" t="str">
            <v>全日制2020电子信息工程技术1班</v>
          </cell>
          <cell r="D3">
            <v>89</v>
          </cell>
          <cell r="E3">
            <v>95</v>
          </cell>
          <cell r="F3">
            <v>71</v>
          </cell>
          <cell r="G3">
            <v>76</v>
          </cell>
          <cell r="H3">
            <v>88</v>
          </cell>
          <cell r="I3">
            <v>89</v>
          </cell>
          <cell r="J3">
            <v>89</v>
          </cell>
          <cell r="K3">
            <v>95</v>
          </cell>
          <cell r="L3">
            <v>65</v>
          </cell>
          <cell r="M3">
            <v>85</v>
          </cell>
          <cell r="N3">
            <v>84</v>
          </cell>
          <cell r="O3">
            <v>99</v>
          </cell>
          <cell r="P3">
            <v>99</v>
          </cell>
          <cell r="Q3">
            <v>85</v>
          </cell>
          <cell r="R3">
            <v>95</v>
          </cell>
          <cell r="S3" t="str">
            <v>良好</v>
          </cell>
          <cell r="T3">
            <v>80</v>
          </cell>
          <cell r="U3">
            <v>75</v>
          </cell>
          <cell r="V3">
            <v>90</v>
          </cell>
          <cell r="W3">
            <v>87</v>
          </cell>
          <cell r="X3" t="str">
            <v>良好</v>
          </cell>
          <cell r="Y3">
            <v>85</v>
          </cell>
          <cell r="Z3">
            <v>93</v>
          </cell>
          <cell r="AA3">
            <v>92</v>
          </cell>
          <cell r="AB3">
            <v>91</v>
          </cell>
          <cell r="AC3">
            <v>66</v>
          </cell>
          <cell r="AD3">
            <v>95</v>
          </cell>
          <cell r="AE3">
            <v>85</v>
          </cell>
          <cell r="AF3">
            <v>97</v>
          </cell>
          <cell r="AG3">
            <v>88</v>
          </cell>
          <cell r="AH3">
            <v>61</v>
          </cell>
          <cell r="AI3">
            <v>93</v>
          </cell>
          <cell r="AJ3">
            <v>81</v>
          </cell>
          <cell r="AK3">
            <v>76</v>
          </cell>
          <cell r="AL3">
            <v>88</v>
          </cell>
          <cell r="AM3">
            <v>93</v>
          </cell>
          <cell r="AN3">
            <v>95</v>
          </cell>
          <cell r="AO3">
            <v>92</v>
          </cell>
          <cell r="AP3">
            <v>80</v>
          </cell>
          <cell r="AQ3" t="str">
            <v>优秀</v>
          </cell>
          <cell r="AR3">
            <v>93</v>
          </cell>
          <cell r="AS3">
            <v>85</v>
          </cell>
          <cell r="AT3">
            <v>0</v>
          </cell>
          <cell r="AU3" t="str">
            <v/>
          </cell>
        </row>
        <row r="4">
          <cell r="A4">
            <v>20180302082</v>
          </cell>
          <cell r="B4" t="str">
            <v>李承禧</v>
          </cell>
          <cell r="C4" t="str">
            <v>全日制2020电子信息工程技术1班</v>
          </cell>
          <cell r="D4">
            <v>63</v>
          </cell>
          <cell r="E4" t="str">
            <v>良好</v>
          </cell>
          <cell r="F4">
            <v>66</v>
          </cell>
          <cell r="G4">
            <v>74</v>
          </cell>
          <cell r="H4">
            <v>87</v>
          </cell>
          <cell r="I4">
            <v>79</v>
          </cell>
          <cell r="J4">
            <v>83</v>
          </cell>
          <cell r="K4">
            <v>72</v>
          </cell>
          <cell r="L4">
            <v>72</v>
          </cell>
          <cell r="M4">
            <v>82</v>
          </cell>
          <cell r="N4">
            <v>79</v>
          </cell>
          <cell r="O4">
            <v>95</v>
          </cell>
          <cell r="P4">
            <v>97</v>
          </cell>
          <cell r="Q4">
            <v>87</v>
          </cell>
          <cell r="R4">
            <v>98</v>
          </cell>
          <cell r="S4">
            <v>85</v>
          </cell>
          <cell r="T4">
            <v>85</v>
          </cell>
          <cell r="U4">
            <v>75</v>
          </cell>
          <cell r="V4">
            <v>60</v>
          </cell>
          <cell r="W4">
            <v>91</v>
          </cell>
          <cell r="X4">
            <v>91</v>
          </cell>
          <cell r="Y4">
            <v>85</v>
          </cell>
          <cell r="Z4">
            <v>73</v>
          </cell>
          <cell r="AA4">
            <v>90</v>
          </cell>
          <cell r="AB4">
            <v>83</v>
          </cell>
          <cell r="AC4">
            <v>60</v>
          </cell>
          <cell r="AD4">
            <v>60</v>
          </cell>
          <cell r="AE4">
            <v>90</v>
          </cell>
          <cell r="AF4">
            <v>95</v>
          </cell>
          <cell r="AG4">
            <v>79</v>
          </cell>
          <cell r="AH4">
            <v>72</v>
          </cell>
          <cell r="AI4">
            <v>82</v>
          </cell>
          <cell r="AJ4">
            <v>84</v>
          </cell>
          <cell r="AK4">
            <v>78</v>
          </cell>
          <cell r="AL4">
            <v>78</v>
          </cell>
          <cell r="AM4">
            <v>96</v>
          </cell>
          <cell r="AN4">
            <v>80</v>
          </cell>
          <cell r="AO4">
            <v>89</v>
          </cell>
          <cell r="AP4">
            <v>80</v>
          </cell>
          <cell r="AQ4" t="str">
            <v>良好</v>
          </cell>
          <cell r="AR4">
            <v>81</v>
          </cell>
          <cell r="AS4">
            <v>85</v>
          </cell>
          <cell r="AT4">
            <v>0</v>
          </cell>
          <cell r="AU4" t="str">
            <v/>
          </cell>
        </row>
        <row r="5">
          <cell r="A5">
            <v>20200101026</v>
          </cell>
          <cell r="B5" t="str">
            <v>李培森</v>
          </cell>
          <cell r="C5" t="str">
            <v>全日制2020电子信息工程技术1班</v>
          </cell>
          <cell r="D5">
            <v>96</v>
          </cell>
          <cell r="E5" t="str">
            <v>良好</v>
          </cell>
          <cell r="F5">
            <v>75</v>
          </cell>
          <cell r="G5">
            <v>87</v>
          </cell>
          <cell r="H5">
            <v>73</v>
          </cell>
          <cell r="I5">
            <v>84</v>
          </cell>
          <cell r="J5">
            <v>80</v>
          </cell>
          <cell r="K5">
            <v>92</v>
          </cell>
          <cell r="L5">
            <v>85</v>
          </cell>
          <cell r="M5">
            <v>85</v>
          </cell>
          <cell r="N5">
            <v>80</v>
          </cell>
          <cell r="O5">
            <v>93</v>
          </cell>
          <cell r="P5">
            <v>96</v>
          </cell>
          <cell r="Q5">
            <v>77</v>
          </cell>
          <cell r="R5">
            <v>94</v>
          </cell>
          <cell r="S5" t="str">
            <v>优秀</v>
          </cell>
          <cell r="T5">
            <v>80</v>
          </cell>
          <cell r="U5">
            <v>75</v>
          </cell>
          <cell r="V5">
            <v>86</v>
          </cell>
          <cell r="W5">
            <v>85</v>
          </cell>
          <cell r="X5" t="str">
            <v>优秀</v>
          </cell>
          <cell r="Y5">
            <v>93</v>
          </cell>
          <cell r="Z5">
            <v>90</v>
          </cell>
          <cell r="AA5">
            <v>92</v>
          </cell>
          <cell r="AB5">
            <v>75</v>
          </cell>
          <cell r="AC5">
            <v>78</v>
          </cell>
          <cell r="AD5">
            <v>80</v>
          </cell>
          <cell r="AE5">
            <v>72</v>
          </cell>
          <cell r="AF5">
            <v>94</v>
          </cell>
          <cell r="AG5">
            <v>86</v>
          </cell>
          <cell r="AH5">
            <v>60</v>
          </cell>
          <cell r="AI5">
            <v>80</v>
          </cell>
          <cell r="AJ5">
            <v>86</v>
          </cell>
          <cell r="AK5">
            <v>74</v>
          </cell>
          <cell r="AL5">
            <v>82</v>
          </cell>
          <cell r="AM5">
            <v>94</v>
          </cell>
          <cell r="AN5">
            <v>73</v>
          </cell>
          <cell r="AO5">
            <v>90</v>
          </cell>
          <cell r="AP5">
            <v>80</v>
          </cell>
          <cell r="AQ5" t="str">
            <v>优秀</v>
          </cell>
          <cell r="AR5">
            <v>78</v>
          </cell>
          <cell r="AS5">
            <v>90</v>
          </cell>
          <cell r="AT5">
            <v>0</v>
          </cell>
          <cell r="AU5" t="str">
            <v/>
          </cell>
        </row>
        <row r="6">
          <cell r="A6">
            <v>20200205191</v>
          </cell>
          <cell r="B6" t="str">
            <v>童仁贵</v>
          </cell>
          <cell r="C6" t="str">
            <v>全日制2020电子信息工程技术1班</v>
          </cell>
          <cell r="D6">
            <v>60</v>
          </cell>
          <cell r="E6">
            <v>95</v>
          </cell>
          <cell r="F6">
            <v>72</v>
          </cell>
          <cell r="G6">
            <v>80</v>
          </cell>
          <cell r="H6">
            <v>88</v>
          </cell>
          <cell r="I6">
            <v>70</v>
          </cell>
          <cell r="J6">
            <v>76</v>
          </cell>
          <cell r="K6">
            <v>77</v>
          </cell>
          <cell r="L6">
            <v>86</v>
          </cell>
          <cell r="M6">
            <v>85</v>
          </cell>
          <cell r="N6">
            <v>86</v>
          </cell>
          <cell r="O6">
            <v>94</v>
          </cell>
          <cell r="P6">
            <v>94</v>
          </cell>
          <cell r="Q6">
            <v>80</v>
          </cell>
          <cell r="R6">
            <v>99</v>
          </cell>
          <cell r="S6" t="str">
            <v>良好</v>
          </cell>
          <cell r="T6">
            <v>80</v>
          </cell>
          <cell r="U6">
            <v>75</v>
          </cell>
          <cell r="V6">
            <v>80</v>
          </cell>
          <cell r="W6">
            <v>82</v>
          </cell>
          <cell r="X6" t="str">
            <v>中等</v>
          </cell>
          <cell r="Y6">
            <v>86</v>
          </cell>
          <cell r="Z6">
            <v>82</v>
          </cell>
          <cell r="AA6">
            <v>93</v>
          </cell>
          <cell r="AB6">
            <v>85</v>
          </cell>
          <cell r="AC6">
            <v>81</v>
          </cell>
          <cell r="AD6">
            <v>80</v>
          </cell>
          <cell r="AE6">
            <v>86</v>
          </cell>
          <cell r="AF6">
            <v>93</v>
          </cell>
          <cell r="AG6">
            <v>84</v>
          </cell>
          <cell r="AH6">
            <v>60</v>
          </cell>
          <cell r="AI6">
            <v>80</v>
          </cell>
          <cell r="AJ6">
            <v>83</v>
          </cell>
          <cell r="AK6">
            <v>72</v>
          </cell>
          <cell r="AL6">
            <v>77</v>
          </cell>
          <cell r="AM6">
            <v>94</v>
          </cell>
          <cell r="AN6">
            <v>76</v>
          </cell>
          <cell r="AO6">
            <v>91</v>
          </cell>
          <cell r="AP6">
            <v>80</v>
          </cell>
          <cell r="AQ6" t="str">
            <v>良好</v>
          </cell>
          <cell r="AR6">
            <v>82</v>
          </cell>
          <cell r="AS6">
            <v>93</v>
          </cell>
          <cell r="AT6">
            <v>0</v>
          </cell>
          <cell r="AU6" t="str">
            <v/>
          </cell>
        </row>
        <row r="7">
          <cell r="A7">
            <v>20200302001</v>
          </cell>
          <cell r="B7" t="str">
            <v>陈坤远</v>
          </cell>
          <cell r="C7" t="str">
            <v>全日制2020电子信息工程技术1班</v>
          </cell>
          <cell r="D7">
            <v>78</v>
          </cell>
          <cell r="E7">
            <v>95</v>
          </cell>
          <cell r="F7">
            <v>72</v>
          </cell>
          <cell r="G7">
            <v>70</v>
          </cell>
          <cell r="H7">
            <v>74</v>
          </cell>
          <cell r="I7">
            <v>90</v>
          </cell>
          <cell r="J7">
            <v>73</v>
          </cell>
          <cell r="K7">
            <v>86</v>
          </cell>
          <cell r="L7">
            <v>95</v>
          </cell>
          <cell r="M7">
            <v>92</v>
          </cell>
          <cell r="N7">
            <v>87</v>
          </cell>
          <cell r="O7">
            <v>96</v>
          </cell>
          <cell r="P7">
            <v>100</v>
          </cell>
          <cell r="Q7">
            <v>82</v>
          </cell>
          <cell r="R7">
            <v>97</v>
          </cell>
          <cell r="S7" t="str">
            <v>良好</v>
          </cell>
          <cell r="T7">
            <v>80</v>
          </cell>
          <cell r="U7">
            <v>75</v>
          </cell>
          <cell r="V7">
            <v>82</v>
          </cell>
          <cell r="W7">
            <v>86</v>
          </cell>
          <cell r="X7" t="str">
            <v>良好</v>
          </cell>
          <cell r="Y7">
            <v>90</v>
          </cell>
          <cell r="Z7">
            <v>84</v>
          </cell>
          <cell r="AA7">
            <v>91</v>
          </cell>
          <cell r="AB7">
            <v>93</v>
          </cell>
          <cell r="AC7">
            <v>81</v>
          </cell>
          <cell r="AD7">
            <v>82</v>
          </cell>
          <cell r="AE7">
            <v>83</v>
          </cell>
          <cell r="AF7">
            <v>93</v>
          </cell>
          <cell r="AG7">
            <v>88</v>
          </cell>
          <cell r="AH7">
            <v>68</v>
          </cell>
          <cell r="AI7">
            <v>88</v>
          </cell>
          <cell r="AJ7">
            <v>81</v>
          </cell>
          <cell r="AK7">
            <v>74</v>
          </cell>
          <cell r="AL7">
            <v>85</v>
          </cell>
          <cell r="AM7">
            <v>94</v>
          </cell>
          <cell r="AN7">
            <v>97</v>
          </cell>
          <cell r="AO7">
            <v>91</v>
          </cell>
          <cell r="AP7">
            <v>80</v>
          </cell>
          <cell r="AQ7" t="str">
            <v>中等</v>
          </cell>
          <cell r="AR7">
            <v>81</v>
          </cell>
          <cell r="AS7">
            <v>92</v>
          </cell>
          <cell r="AT7">
            <v>0</v>
          </cell>
          <cell r="AU7" t="str">
            <v/>
          </cell>
        </row>
        <row r="8">
          <cell r="A8">
            <v>20200302004</v>
          </cell>
          <cell r="B8" t="str">
            <v>何荣国</v>
          </cell>
          <cell r="C8" t="str">
            <v>全日制2020电子信息工程技术1班</v>
          </cell>
          <cell r="D8">
            <v>74</v>
          </cell>
          <cell r="E8">
            <v>95</v>
          </cell>
          <cell r="F8">
            <v>74</v>
          </cell>
          <cell r="G8">
            <v>82</v>
          </cell>
          <cell r="H8">
            <v>77</v>
          </cell>
          <cell r="I8">
            <v>82</v>
          </cell>
          <cell r="J8">
            <v>87</v>
          </cell>
          <cell r="K8">
            <v>74</v>
          </cell>
          <cell r="L8">
            <v>85</v>
          </cell>
          <cell r="M8">
            <v>81</v>
          </cell>
          <cell r="N8">
            <v>85</v>
          </cell>
          <cell r="O8">
            <v>90</v>
          </cell>
          <cell r="P8">
            <v>96</v>
          </cell>
          <cell r="Q8">
            <v>97</v>
          </cell>
          <cell r="R8">
            <v>99</v>
          </cell>
          <cell r="S8" t="str">
            <v>良好</v>
          </cell>
          <cell r="T8">
            <v>80</v>
          </cell>
          <cell r="U8">
            <v>75</v>
          </cell>
          <cell r="V8">
            <v>83</v>
          </cell>
          <cell r="W8">
            <v>83</v>
          </cell>
          <cell r="X8" t="str">
            <v>良好</v>
          </cell>
          <cell r="Y8">
            <v>89</v>
          </cell>
          <cell r="Z8">
            <v>81</v>
          </cell>
          <cell r="AA8">
            <v>91</v>
          </cell>
          <cell r="AB8">
            <v>84</v>
          </cell>
          <cell r="AC8">
            <v>65</v>
          </cell>
          <cell r="AD8">
            <v>81</v>
          </cell>
          <cell r="AE8">
            <v>86</v>
          </cell>
          <cell r="AF8">
            <v>94</v>
          </cell>
          <cell r="AG8">
            <v>88</v>
          </cell>
          <cell r="AH8">
            <v>63</v>
          </cell>
          <cell r="AI8">
            <v>84</v>
          </cell>
          <cell r="AJ8">
            <v>83</v>
          </cell>
          <cell r="AK8">
            <v>79</v>
          </cell>
          <cell r="AL8">
            <v>82</v>
          </cell>
          <cell r="AM8">
            <v>95</v>
          </cell>
          <cell r="AN8">
            <v>85</v>
          </cell>
          <cell r="AO8">
            <v>89</v>
          </cell>
          <cell r="AP8">
            <v>80</v>
          </cell>
          <cell r="AQ8" t="str">
            <v>及格</v>
          </cell>
          <cell r="AR8">
            <v>88</v>
          </cell>
          <cell r="AS8">
            <v>93</v>
          </cell>
          <cell r="AT8">
            <v>0</v>
          </cell>
          <cell r="AU8" t="str">
            <v/>
          </cell>
        </row>
        <row r="9">
          <cell r="A9">
            <v>20200302006</v>
          </cell>
          <cell r="B9" t="str">
            <v>蓝玉董</v>
          </cell>
          <cell r="C9" t="str">
            <v>全日制2020电子信息工程技术1班</v>
          </cell>
          <cell r="D9">
            <v>74</v>
          </cell>
          <cell r="E9">
            <v>95</v>
          </cell>
          <cell r="F9">
            <v>73</v>
          </cell>
          <cell r="G9">
            <v>78</v>
          </cell>
          <cell r="H9">
            <v>74</v>
          </cell>
          <cell r="I9">
            <v>81</v>
          </cell>
          <cell r="J9">
            <v>81</v>
          </cell>
          <cell r="K9">
            <v>74</v>
          </cell>
          <cell r="L9">
            <v>91</v>
          </cell>
          <cell r="M9">
            <v>85</v>
          </cell>
          <cell r="N9">
            <v>85</v>
          </cell>
          <cell r="O9">
            <v>88</v>
          </cell>
          <cell r="P9">
            <v>96</v>
          </cell>
          <cell r="Q9">
            <v>83</v>
          </cell>
          <cell r="R9">
            <v>96</v>
          </cell>
          <cell r="S9" t="str">
            <v>良好</v>
          </cell>
          <cell r="T9">
            <v>80</v>
          </cell>
          <cell r="U9">
            <v>75</v>
          </cell>
          <cell r="V9">
            <v>85</v>
          </cell>
          <cell r="W9">
            <v>84</v>
          </cell>
          <cell r="X9" t="str">
            <v>及格</v>
          </cell>
          <cell r="Y9">
            <v>87</v>
          </cell>
          <cell r="Z9">
            <v>77</v>
          </cell>
          <cell r="AA9">
            <v>92</v>
          </cell>
          <cell r="AB9">
            <v>83</v>
          </cell>
          <cell r="AC9">
            <v>60</v>
          </cell>
          <cell r="AD9">
            <v>83</v>
          </cell>
          <cell r="AE9">
            <v>82</v>
          </cell>
          <cell r="AF9">
            <v>93</v>
          </cell>
          <cell r="AG9">
            <v>85</v>
          </cell>
          <cell r="AH9">
            <v>66</v>
          </cell>
          <cell r="AI9">
            <v>86</v>
          </cell>
          <cell r="AJ9">
            <v>79</v>
          </cell>
          <cell r="AK9">
            <v>72</v>
          </cell>
          <cell r="AL9">
            <v>85</v>
          </cell>
          <cell r="AM9">
            <v>96</v>
          </cell>
          <cell r="AN9">
            <v>82</v>
          </cell>
          <cell r="AO9">
            <v>89</v>
          </cell>
          <cell r="AP9">
            <v>80</v>
          </cell>
          <cell r="AQ9" t="str">
            <v>中等</v>
          </cell>
          <cell r="AR9">
            <v>79</v>
          </cell>
          <cell r="AS9">
            <v>91</v>
          </cell>
          <cell r="AT9">
            <v>0</v>
          </cell>
          <cell r="AU9" t="str">
            <v/>
          </cell>
        </row>
        <row r="10">
          <cell r="A10">
            <v>20200302008</v>
          </cell>
          <cell r="B10" t="str">
            <v>陆尚志</v>
          </cell>
          <cell r="C10" t="str">
            <v>全日制2020电子信息工程技术1班</v>
          </cell>
          <cell r="D10">
            <v>72</v>
          </cell>
          <cell r="E10">
            <v>95</v>
          </cell>
          <cell r="F10">
            <v>76</v>
          </cell>
          <cell r="G10">
            <v>85</v>
          </cell>
          <cell r="H10">
            <v>80</v>
          </cell>
          <cell r="I10">
            <v>81</v>
          </cell>
          <cell r="J10">
            <v>80</v>
          </cell>
          <cell r="K10">
            <v>69</v>
          </cell>
          <cell r="L10">
            <v>80</v>
          </cell>
          <cell r="M10">
            <v>85</v>
          </cell>
          <cell r="N10">
            <v>88</v>
          </cell>
          <cell r="O10">
            <v>92</v>
          </cell>
          <cell r="P10">
            <v>95</v>
          </cell>
          <cell r="Q10">
            <v>83</v>
          </cell>
          <cell r="R10">
            <v>98</v>
          </cell>
          <cell r="S10" t="str">
            <v>良好</v>
          </cell>
          <cell r="T10">
            <v>80</v>
          </cell>
          <cell r="U10">
            <v>75</v>
          </cell>
          <cell r="V10">
            <v>92</v>
          </cell>
          <cell r="W10">
            <v>82</v>
          </cell>
          <cell r="X10" t="str">
            <v>优秀</v>
          </cell>
          <cell r="Y10">
            <v>90</v>
          </cell>
          <cell r="Z10">
            <v>85</v>
          </cell>
          <cell r="AA10">
            <v>92</v>
          </cell>
          <cell r="AB10">
            <v>70</v>
          </cell>
          <cell r="AC10">
            <v>86</v>
          </cell>
          <cell r="AD10">
            <v>76</v>
          </cell>
          <cell r="AE10">
            <v>86</v>
          </cell>
          <cell r="AF10">
            <v>97</v>
          </cell>
          <cell r="AG10">
            <v>84</v>
          </cell>
          <cell r="AH10">
            <v>61</v>
          </cell>
          <cell r="AI10">
            <v>85</v>
          </cell>
          <cell r="AJ10">
            <v>84</v>
          </cell>
          <cell r="AK10">
            <v>82</v>
          </cell>
          <cell r="AL10">
            <v>85</v>
          </cell>
          <cell r="AM10">
            <v>93</v>
          </cell>
          <cell r="AN10">
            <v>97</v>
          </cell>
          <cell r="AO10">
            <v>91</v>
          </cell>
          <cell r="AP10">
            <v>80</v>
          </cell>
          <cell r="AQ10" t="str">
            <v>良好</v>
          </cell>
          <cell r="AR10">
            <v>90</v>
          </cell>
          <cell r="AS10">
            <v>93</v>
          </cell>
          <cell r="AT10">
            <v>0</v>
          </cell>
          <cell r="AU10" t="str">
            <v/>
          </cell>
        </row>
        <row r="11">
          <cell r="A11">
            <v>20200302016</v>
          </cell>
          <cell r="B11" t="str">
            <v>谢凯郝</v>
          </cell>
          <cell r="C11" t="str">
            <v>全日制2020电子信息工程技术1班</v>
          </cell>
          <cell r="D11">
            <v>71</v>
          </cell>
          <cell r="E11">
            <v>95</v>
          </cell>
          <cell r="F11">
            <v>84</v>
          </cell>
          <cell r="G11">
            <v>72</v>
          </cell>
          <cell r="H11">
            <v>74</v>
          </cell>
          <cell r="I11">
            <v>95</v>
          </cell>
          <cell r="J11">
            <v>84</v>
          </cell>
          <cell r="K11">
            <v>83</v>
          </cell>
          <cell r="L11">
            <v>85</v>
          </cell>
          <cell r="M11">
            <v>81</v>
          </cell>
          <cell r="N11">
            <v>89</v>
          </cell>
          <cell r="O11">
            <v>74</v>
          </cell>
          <cell r="P11">
            <v>100</v>
          </cell>
          <cell r="Q11">
            <v>86</v>
          </cell>
          <cell r="R11">
            <v>100</v>
          </cell>
          <cell r="S11" t="str">
            <v>良好</v>
          </cell>
          <cell r="T11">
            <v>80</v>
          </cell>
          <cell r="U11">
            <v>75</v>
          </cell>
          <cell r="V11">
            <v>86</v>
          </cell>
          <cell r="W11">
            <v>87</v>
          </cell>
          <cell r="X11" t="str">
            <v>良好</v>
          </cell>
          <cell r="Y11">
            <v>90</v>
          </cell>
          <cell r="Z11">
            <v>67</v>
          </cell>
          <cell r="AA11">
            <v>98</v>
          </cell>
          <cell r="AB11">
            <v>80</v>
          </cell>
          <cell r="AC11">
            <v>86</v>
          </cell>
          <cell r="AD11">
            <v>85</v>
          </cell>
          <cell r="AE11">
            <v>85</v>
          </cell>
          <cell r="AF11">
            <v>93</v>
          </cell>
          <cell r="AG11">
            <v>92</v>
          </cell>
          <cell r="AH11">
            <v>88</v>
          </cell>
          <cell r="AI11">
            <v>83</v>
          </cell>
          <cell r="AJ11">
            <v>89</v>
          </cell>
          <cell r="AK11">
            <v>88</v>
          </cell>
          <cell r="AL11">
            <v>87</v>
          </cell>
          <cell r="AM11">
            <v>94</v>
          </cell>
          <cell r="AN11">
            <v>100</v>
          </cell>
          <cell r="AO11">
            <v>94</v>
          </cell>
          <cell r="AP11">
            <v>80</v>
          </cell>
          <cell r="AQ11" t="str">
            <v>良好</v>
          </cell>
          <cell r="AR11">
            <v>87</v>
          </cell>
          <cell r="AS11">
            <v>95</v>
          </cell>
          <cell r="AT11">
            <v>0</v>
          </cell>
          <cell r="AU11" t="str">
            <v/>
          </cell>
        </row>
        <row r="12">
          <cell r="A12">
            <v>20200302022</v>
          </cell>
          <cell r="B12" t="str">
            <v>陈善明</v>
          </cell>
          <cell r="C12" t="str">
            <v>全日制2020电子信息工程技术1班</v>
          </cell>
          <cell r="D12">
            <v>71</v>
          </cell>
          <cell r="E12">
            <v>95</v>
          </cell>
          <cell r="F12">
            <v>68</v>
          </cell>
          <cell r="G12">
            <v>72</v>
          </cell>
          <cell r="H12">
            <v>79</v>
          </cell>
          <cell r="I12">
            <v>81</v>
          </cell>
          <cell r="J12">
            <v>85</v>
          </cell>
          <cell r="K12">
            <v>83</v>
          </cell>
          <cell r="L12">
            <v>91</v>
          </cell>
          <cell r="M12">
            <v>80</v>
          </cell>
          <cell r="N12">
            <v>84</v>
          </cell>
          <cell r="O12">
            <v>96</v>
          </cell>
          <cell r="P12">
            <v>97</v>
          </cell>
          <cell r="Q12">
            <v>87</v>
          </cell>
          <cell r="R12">
            <v>96</v>
          </cell>
          <cell r="S12" t="str">
            <v>良好</v>
          </cell>
          <cell r="T12">
            <v>80</v>
          </cell>
          <cell r="U12">
            <v>75</v>
          </cell>
          <cell r="V12">
            <v>76</v>
          </cell>
          <cell r="W12">
            <v>61</v>
          </cell>
          <cell r="X12" t="str">
            <v>良好</v>
          </cell>
          <cell r="Y12">
            <v>90</v>
          </cell>
          <cell r="Z12">
            <v>84</v>
          </cell>
          <cell r="AA12">
            <v>91</v>
          </cell>
          <cell r="AB12">
            <v>87</v>
          </cell>
          <cell r="AC12">
            <v>78</v>
          </cell>
          <cell r="AD12">
            <v>86</v>
          </cell>
          <cell r="AE12">
            <v>93</v>
          </cell>
          <cell r="AF12">
            <v>93</v>
          </cell>
          <cell r="AG12">
            <v>88</v>
          </cell>
          <cell r="AH12">
            <v>61</v>
          </cell>
          <cell r="AI12">
            <v>85</v>
          </cell>
          <cell r="AJ12">
            <v>84</v>
          </cell>
          <cell r="AK12">
            <v>75</v>
          </cell>
          <cell r="AL12">
            <v>78</v>
          </cell>
          <cell r="AM12">
            <v>93</v>
          </cell>
          <cell r="AN12">
            <v>96</v>
          </cell>
          <cell r="AO12">
            <v>91</v>
          </cell>
          <cell r="AP12">
            <v>80</v>
          </cell>
          <cell r="AQ12" t="str">
            <v>良好</v>
          </cell>
          <cell r="AR12">
            <v>83</v>
          </cell>
          <cell r="AS12">
            <v>97</v>
          </cell>
          <cell r="AT12">
            <v>0</v>
          </cell>
          <cell r="AU12" t="str">
            <v/>
          </cell>
        </row>
        <row r="13">
          <cell r="A13">
            <v>20200302028</v>
          </cell>
          <cell r="B13" t="str">
            <v>刘文祎</v>
          </cell>
          <cell r="C13" t="str">
            <v>全日制2020电子信息工程技术1班</v>
          </cell>
          <cell r="D13">
            <v>63</v>
          </cell>
          <cell r="E13">
            <v>95</v>
          </cell>
          <cell r="F13">
            <v>83</v>
          </cell>
          <cell r="G13">
            <v>83</v>
          </cell>
          <cell r="H13">
            <v>68</v>
          </cell>
          <cell r="I13">
            <v>82</v>
          </cell>
          <cell r="J13">
            <v>82</v>
          </cell>
          <cell r="K13">
            <v>67</v>
          </cell>
          <cell r="L13">
            <v>88</v>
          </cell>
          <cell r="M13">
            <v>85</v>
          </cell>
          <cell r="N13">
            <v>87</v>
          </cell>
          <cell r="O13">
            <v>72</v>
          </cell>
          <cell r="P13">
            <v>99</v>
          </cell>
          <cell r="Q13">
            <v>84</v>
          </cell>
          <cell r="R13">
            <v>97</v>
          </cell>
          <cell r="S13" t="str">
            <v>良好</v>
          </cell>
          <cell r="T13">
            <v>80</v>
          </cell>
          <cell r="U13">
            <v>75</v>
          </cell>
          <cell r="V13">
            <v>83</v>
          </cell>
          <cell r="W13">
            <v>89</v>
          </cell>
          <cell r="X13" t="str">
            <v>及格</v>
          </cell>
          <cell r="Y13">
            <v>89</v>
          </cell>
          <cell r="Z13">
            <v>61</v>
          </cell>
          <cell r="AA13">
            <v>91</v>
          </cell>
          <cell r="AB13">
            <v>72</v>
          </cell>
          <cell r="AC13">
            <v>79</v>
          </cell>
          <cell r="AD13">
            <v>82</v>
          </cell>
          <cell r="AE13">
            <v>85</v>
          </cell>
          <cell r="AF13">
            <v>93</v>
          </cell>
          <cell r="AG13">
            <v>73</v>
          </cell>
          <cell r="AH13">
            <v>60</v>
          </cell>
          <cell r="AI13">
            <v>70</v>
          </cell>
          <cell r="AJ13">
            <v>84</v>
          </cell>
          <cell r="AK13">
            <v>74</v>
          </cell>
          <cell r="AL13">
            <v>83</v>
          </cell>
          <cell r="AM13">
            <v>88</v>
          </cell>
          <cell r="AN13">
            <v>78</v>
          </cell>
          <cell r="AO13">
            <v>74</v>
          </cell>
          <cell r="AP13">
            <v>80</v>
          </cell>
          <cell r="AQ13" t="str">
            <v>良好</v>
          </cell>
          <cell r="AR13">
            <v>77</v>
          </cell>
          <cell r="AS13">
            <v>89</v>
          </cell>
          <cell r="AT13">
            <v>0</v>
          </cell>
          <cell r="AU13" t="str">
            <v/>
          </cell>
        </row>
        <row r="14">
          <cell r="A14">
            <v>20200302029</v>
          </cell>
          <cell r="B14" t="str">
            <v>龙佳鸣</v>
          </cell>
          <cell r="C14" t="str">
            <v>全日制2020电子信息工程技术1班</v>
          </cell>
          <cell r="D14">
            <v>82</v>
          </cell>
          <cell r="E14">
            <v>95</v>
          </cell>
          <cell r="F14">
            <v>63</v>
          </cell>
          <cell r="G14">
            <v>73</v>
          </cell>
          <cell r="H14" t="str">
            <v>及格</v>
          </cell>
          <cell r="I14">
            <v>82</v>
          </cell>
          <cell r="J14">
            <v>80</v>
          </cell>
          <cell r="K14">
            <v>76</v>
          </cell>
          <cell r="L14">
            <v>80</v>
          </cell>
          <cell r="M14">
            <v>86</v>
          </cell>
          <cell r="N14">
            <v>80</v>
          </cell>
          <cell r="O14">
            <v>94</v>
          </cell>
          <cell r="P14">
            <v>97</v>
          </cell>
          <cell r="Q14">
            <v>82</v>
          </cell>
          <cell r="R14">
            <v>94</v>
          </cell>
          <cell r="S14" t="str">
            <v>良好</v>
          </cell>
          <cell r="T14">
            <v>80</v>
          </cell>
          <cell r="U14">
            <v>75</v>
          </cell>
          <cell r="V14">
            <v>79</v>
          </cell>
          <cell r="W14">
            <v>84</v>
          </cell>
          <cell r="X14" t="str">
            <v>良好</v>
          </cell>
          <cell r="Y14">
            <v>85</v>
          </cell>
          <cell r="Z14">
            <v>82</v>
          </cell>
          <cell r="AA14">
            <v>91</v>
          </cell>
          <cell r="AB14">
            <v>76</v>
          </cell>
          <cell r="AC14">
            <v>60</v>
          </cell>
          <cell r="AD14">
            <v>83</v>
          </cell>
          <cell r="AE14">
            <v>85</v>
          </cell>
          <cell r="AF14">
            <v>94</v>
          </cell>
          <cell r="AG14">
            <v>86</v>
          </cell>
          <cell r="AH14">
            <v>62</v>
          </cell>
          <cell r="AI14">
            <v>85</v>
          </cell>
          <cell r="AJ14">
            <v>84</v>
          </cell>
          <cell r="AK14">
            <v>67</v>
          </cell>
          <cell r="AL14">
            <v>86</v>
          </cell>
          <cell r="AM14">
            <v>96</v>
          </cell>
          <cell r="AN14">
            <v>70</v>
          </cell>
          <cell r="AO14">
            <v>91</v>
          </cell>
          <cell r="AP14">
            <v>80</v>
          </cell>
          <cell r="AQ14" t="str">
            <v>中等</v>
          </cell>
          <cell r="AR14">
            <v>80</v>
          </cell>
          <cell r="AS14">
            <v>88</v>
          </cell>
          <cell r="AT14">
            <v>0</v>
          </cell>
          <cell r="AU14" t="str">
            <v/>
          </cell>
        </row>
        <row r="15">
          <cell r="A15">
            <v>20200302034</v>
          </cell>
          <cell r="B15" t="str">
            <v>邱楚</v>
          </cell>
          <cell r="C15" t="str">
            <v>全日制2020电子信息工程技术1班</v>
          </cell>
          <cell r="D15">
            <v>86</v>
          </cell>
          <cell r="E15">
            <v>95</v>
          </cell>
          <cell r="F15">
            <v>76</v>
          </cell>
          <cell r="G15">
            <v>75</v>
          </cell>
          <cell r="H15">
            <v>98</v>
          </cell>
          <cell r="I15">
            <v>92</v>
          </cell>
          <cell r="J15">
            <v>86</v>
          </cell>
          <cell r="K15">
            <v>92</v>
          </cell>
          <cell r="L15">
            <v>97</v>
          </cell>
          <cell r="M15">
            <v>97</v>
          </cell>
          <cell r="N15">
            <v>87</v>
          </cell>
          <cell r="O15">
            <v>90</v>
          </cell>
          <cell r="P15">
            <v>97</v>
          </cell>
          <cell r="Q15">
            <v>97</v>
          </cell>
          <cell r="R15">
            <v>99</v>
          </cell>
          <cell r="S15" t="str">
            <v>良好</v>
          </cell>
          <cell r="T15">
            <v>80</v>
          </cell>
          <cell r="U15">
            <v>75</v>
          </cell>
          <cell r="V15">
            <v>92</v>
          </cell>
          <cell r="W15">
            <v>90</v>
          </cell>
          <cell r="X15" t="str">
            <v>优秀</v>
          </cell>
          <cell r="Y15">
            <v>90</v>
          </cell>
          <cell r="Z15">
            <v>91</v>
          </cell>
          <cell r="AA15">
            <v>92</v>
          </cell>
          <cell r="AB15">
            <v>92</v>
          </cell>
          <cell r="AC15">
            <v>60</v>
          </cell>
          <cell r="AD15">
            <v>90</v>
          </cell>
          <cell r="AE15">
            <v>85</v>
          </cell>
          <cell r="AF15">
            <v>97</v>
          </cell>
          <cell r="AG15">
            <v>99</v>
          </cell>
          <cell r="AH15">
            <v>70</v>
          </cell>
          <cell r="AI15">
            <v>88</v>
          </cell>
          <cell r="AJ15">
            <v>83</v>
          </cell>
          <cell r="AK15">
            <v>87</v>
          </cell>
          <cell r="AL15">
            <v>90</v>
          </cell>
          <cell r="AM15">
            <v>93</v>
          </cell>
          <cell r="AN15">
            <v>98</v>
          </cell>
          <cell r="AO15">
            <v>92</v>
          </cell>
          <cell r="AP15">
            <v>80</v>
          </cell>
          <cell r="AQ15" t="str">
            <v>良好</v>
          </cell>
          <cell r="AR15">
            <v>89</v>
          </cell>
          <cell r="AS15">
            <v>96</v>
          </cell>
          <cell r="AT15">
            <v>0</v>
          </cell>
          <cell r="AU15" t="str">
            <v/>
          </cell>
        </row>
        <row r="16">
          <cell r="A16">
            <v>20200302042</v>
          </cell>
          <cell r="B16" t="str">
            <v>何卓毅</v>
          </cell>
          <cell r="C16" t="str">
            <v>全日制2020电子信息工程技术1班</v>
          </cell>
          <cell r="D16">
            <v>79</v>
          </cell>
          <cell r="E16">
            <v>95</v>
          </cell>
          <cell r="F16">
            <v>72</v>
          </cell>
          <cell r="G16">
            <v>85</v>
          </cell>
          <cell r="H16">
            <v>81</v>
          </cell>
          <cell r="I16">
            <v>81</v>
          </cell>
          <cell r="J16">
            <v>86</v>
          </cell>
          <cell r="K16">
            <v>88</v>
          </cell>
          <cell r="L16">
            <v>88</v>
          </cell>
          <cell r="M16">
            <v>73</v>
          </cell>
          <cell r="N16">
            <v>84</v>
          </cell>
          <cell r="O16">
            <v>95</v>
          </cell>
          <cell r="P16">
            <v>73</v>
          </cell>
          <cell r="Q16">
            <v>83</v>
          </cell>
          <cell r="R16">
            <v>100</v>
          </cell>
          <cell r="S16" t="str">
            <v>良好</v>
          </cell>
          <cell r="T16">
            <v>80</v>
          </cell>
          <cell r="U16">
            <v>75</v>
          </cell>
          <cell r="V16">
            <v>83</v>
          </cell>
          <cell r="W16">
            <v>92</v>
          </cell>
          <cell r="X16" t="str">
            <v>良好</v>
          </cell>
          <cell r="Y16">
            <v>90</v>
          </cell>
          <cell r="Z16">
            <v>91</v>
          </cell>
          <cell r="AA16">
            <v>83</v>
          </cell>
          <cell r="AB16">
            <v>82</v>
          </cell>
          <cell r="AC16">
            <v>85</v>
          </cell>
          <cell r="AD16">
            <v>84</v>
          </cell>
          <cell r="AE16">
            <v>95</v>
          </cell>
          <cell r="AF16">
            <v>97</v>
          </cell>
          <cell r="AG16">
            <v>87</v>
          </cell>
          <cell r="AH16">
            <v>70</v>
          </cell>
          <cell r="AI16">
            <v>82</v>
          </cell>
          <cell r="AJ16">
            <v>91</v>
          </cell>
          <cell r="AK16">
            <v>88</v>
          </cell>
          <cell r="AL16">
            <v>90</v>
          </cell>
          <cell r="AM16">
            <v>95</v>
          </cell>
          <cell r="AN16">
            <v>100</v>
          </cell>
          <cell r="AO16">
            <v>89</v>
          </cell>
          <cell r="AP16">
            <v>80</v>
          </cell>
          <cell r="AQ16" t="str">
            <v>中等</v>
          </cell>
          <cell r="AR16">
            <v>81</v>
          </cell>
          <cell r="AS16">
            <v>95</v>
          </cell>
          <cell r="AT16">
            <v>0</v>
          </cell>
          <cell r="AU16" t="str">
            <v/>
          </cell>
        </row>
        <row r="17">
          <cell r="A17">
            <v>20200302047</v>
          </cell>
          <cell r="B17" t="str">
            <v>李昌河</v>
          </cell>
          <cell r="C17" t="str">
            <v>全日制2020电子信息工程技术1班</v>
          </cell>
          <cell r="D17">
            <v>80</v>
          </cell>
          <cell r="E17">
            <v>95</v>
          </cell>
          <cell r="F17">
            <v>62</v>
          </cell>
          <cell r="G17">
            <v>64</v>
          </cell>
          <cell r="H17">
            <v>83</v>
          </cell>
          <cell r="I17">
            <v>92</v>
          </cell>
          <cell r="J17">
            <v>78</v>
          </cell>
          <cell r="K17">
            <v>79</v>
          </cell>
          <cell r="L17">
            <v>75</v>
          </cell>
          <cell r="M17">
            <v>92</v>
          </cell>
          <cell r="N17">
            <v>83</v>
          </cell>
          <cell r="O17">
            <v>95</v>
          </cell>
          <cell r="P17">
            <v>73</v>
          </cell>
          <cell r="Q17">
            <v>82</v>
          </cell>
          <cell r="R17">
            <v>97</v>
          </cell>
          <cell r="S17" t="str">
            <v>良好</v>
          </cell>
          <cell r="T17">
            <v>80</v>
          </cell>
          <cell r="U17">
            <v>75</v>
          </cell>
          <cell r="V17">
            <v>79</v>
          </cell>
          <cell r="W17">
            <v>89</v>
          </cell>
          <cell r="X17" t="str">
            <v>良好</v>
          </cell>
          <cell r="Y17">
            <v>90</v>
          </cell>
          <cell r="Z17">
            <v>77</v>
          </cell>
          <cell r="AA17">
            <v>76</v>
          </cell>
          <cell r="AB17">
            <v>94</v>
          </cell>
          <cell r="AC17">
            <v>88</v>
          </cell>
          <cell r="AD17">
            <v>86</v>
          </cell>
          <cell r="AE17">
            <v>86</v>
          </cell>
          <cell r="AF17">
            <v>93</v>
          </cell>
          <cell r="AG17">
            <v>87</v>
          </cell>
          <cell r="AH17">
            <v>61</v>
          </cell>
          <cell r="AI17">
            <v>84</v>
          </cell>
          <cell r="AJ17">
            <v>79</v>
          </cell>
          <cell r="AK17">
            <v>71</v>
          </cell>
          <cell r="AL17">
            <v>78</v>
          </cell>
          <cell r="AM17">
            <v>93</v>
          </cell>
          <cell r="AN17">
            <v>97</v>
          </cell>
          <cell r="AO17">
            <v>91</v>
          </cell>
          <cell r="AP17">
            <v>80</v>
          </cell>
          <cell r="AQ17" t="str">
            <v>中等</v>
          </cell>
          <cell r="AR17">
            <v>82</v>
          </cell>
          <cell r="AS17">
            <v>96</v>
          </cell>
          <cell r="AT17">
            <v>0</v>
          </cell>
          <cell r="AU17" t="str">
            <v/>
          </cell>
        </row>
        <row r="18">
          <cell r="A18">
            <v>20200302049</v>
          </cell>
          <cell r="B18" t="str">
            <v>李文捷</v>
          </cell>
          <cell r="C18" t="str">
            <v>全日制2020电子信息工程技术1班</v>
          </cell>
          <cell r="D18">
            <v>96</v>
          </cell>
          <cell r="E18">
            <v>85</v>
          </cell>
          <cell r="F18">
            <v>90</v>
          </cell>
          <cell r="G18">
            <v>74</v>
          </cell>
          <cell r="H18">
            <v>74</v>
          </cell>
          <cell r="I18">
            <v>78</v>
          </cell>
          <cell r="J18">
            <v>82</v>
          </cell>
          <cell r="K18">
            <v>79</v>
          </cell>
          <cell r="L18" t="str">
            <v>免考</v>
          </cell>
          <cell r="M18">
            <v>81</v>
          </cell>
          <cell r="N18">
            <v>88</v>
          </cell>
          <cell r="O18">
            <v>94</v>
          </cell>
          <cell r="P18">
            <v>99</v>
          </cell>
          <cell r="Q18">
            <v>91</v>
          </cell>
          <cell r="R18">
            <v>100</v>
          </cell>
          <cell r="S18">
            <v>85</v>
          </cell>
          <cell r="T18">
            <v>80</v>
          </cell>
          <cell r="U18">
            <v>75</v>
          </cell>
          <cell r="V18">
            <v>90</v>
          </cell>
          <cell r="W18">
            <v>85</v>
          </cell>
          <cell r="X18" t="str">
            <v>良好</v>
          </cell>
          <cell r="Y18">
            <v>90</v>
          </cell>
          <cell r="Z18">
            <v>86</v>
          </cell>
          <cell r="AA18">
            <v>95</v>
          </cell>
          <cell r="AB18">
            <v>79</v>
          </cell>
          <cell r="AC18">
            <v>84</v>
          </cell>
          <cell r="AD18">
            <v>86</v>
          </cell>
          <cell r="AE18">
            <v>85</v>
          </cell>
          <cell r="AF18">
            <v>93</v>
          </cell>
          <cell r="AG18">
            <v>89</v>
          </cell>
          <cell r="AH18">
            <v>85</v>
          </cell>
          <cell r="AI18">
            <v>83</v>
          </cell>
          <cell r="AJ18">
            <v>84</v>
          </cell>
          <cell r="AK18">
            <v>84</v>
          </cell>
          <cell r="AL18">
            <v>80</v>
          </cell>
          <cell r="AM18">
            <v>96</v>
          </cell>
          <cell r="AN18">
            <v>99</v>
          </cell>
          <cell r="AO18">
            <v>94</v>
          </cell>
          <cell r="AP18">
            <v>80</v>
          </cell>
          <cell r="AQ18" t="str">
            <v>优秀</v>
          </cell>
          <cell r="AR18">
            <v>91</v>
          </cell>
          <cell r="AS18">
            <v>98</v>
          </cell>
          <cell r="AT18">
            <v>0</v>
          </cell>
          <cell r="AU18" t="str">
            <v/>
          </cell>
        </row>
        <row r="19">
          <cell r="A19">
            <v>20200302050</v>
          </cell>
          <cell r="B19" t="str">
            <v>李志民</v>
          </cell>
          <cell r="C19" t="str">
            <v>全日制2020电子信息工程技术1班</v>
          </cell>
          <cell r="D19">
            <v>86</v>
          </cell>
          <cell r="E19">
            <v>95</v>
          </cell>
          <cell r="F19">
            <v>85</v>
          </cell>
          <cell r="G19">
            <v>78</v>
          </cell>
          <cell r="H19">
            <v>83</v>
          </cell>
          <cell r="I19">
            <v>82</v>
          </cell>
          <cell r="J19">
            <v>79</v>
          </cell>
          <cell r="K19">
            <v>83</v>
          </cell>
          <cell r="L19">
            <v>67</v>
          </cell>
          <cell r="M19">
            <v>86</v>
          </cell>
          <cell r="N19">
            <v>84</v>
          </cell>
          <cell r="O19">
            <v>93</v>
          </cell>
          <cell r="P19">
            <v>95</v>
          </cell>
          <cell r="Q19">
            <v>85</v>
          </cell>
          <cell r="R19">
            <v>100</v>
          </cell>
          <cell r="S19" t="str">
            <v>良好</v>
          </cell>
          <cell r="T19">
            <v>80</v>
          </cell>
          <cell r="U19">
            <v>75</v>
          </cell>
          <cell r="V19">
            <v>78</v>
          </cell>
          <cell r="W19">
            <v>92</v>
          </cell>
          <cell r="X19" t="str">
            <v>良好</v>
          </cell>
          <cell r="Y19">
            <v>88</v>
          </cell>
          <cell r="Z19">
            <v>94</v>
          </cell>
          <cell r="AA19">
            <v>92</v>
          </cell>
          <cell r="AB19">
            <v>92</v>
          </cell>
          <cell r="AC19">
            <v>70</v>
          </cell>
          <cell r="AD19">
            <v>91</v>
          </cell>
          <cell r="AE19">
            <v>85</v>
          </cell>
          <cell r="AF19">
            <v>97</v>
          </cell>
          <cell r="AG19">
            <v>92</v>
          </cell>
          <cell r="AH19">
            <v>92</v>
          </cell>
          <cell r="AI19">
            <v>84</v>
          </cell>
          <cell r="AJ19">
            <v>89</v>
          </cell>
          <cell r="AK19">
            <v>93</v>
          </cell>
          <cell r="AL19">
            <v>90</v>
          </cell>
          <cell r="AM19">
            <v>95</v>
          </cell>
          <cell r="AN19">
            <v>87</v>
          </cell>
          <cell r="AO19">
            <v>92</v>
          </cell>
          <cell r="AP19">
            <v>80</v>
          </cell>
          <cell r="AQ19" t="str">
            <v>良好</v>
          </cell>
          <cell r="AR19">
            <v>88</v>
          </cell>
          <cell r="AS19">
            <v>97</v>
          </cell>
          <cell r="AT19">
            <v>0</v>
          </cell>
          <cell r="AU19" t="str">
            <v/>
          </cell>
        </row>
        <row r="20">
          <cell r="A20">
            <v>20200302054</v>
          </cell>
          <cell r="B20" t="str">
            <v>磨志辉</v>
          </cell>
          <cell r="C20" t="str">
            <v>全日制2020电子信息工程技术1班</v>
          </cell>
          <cell r="D20">
            <v>68</v>
          </cell>
          <cell r="E20">
            <v>95</v>
          </cell>
          <cell r="F20">
            <v>86</v>
          </cell>
          <cell r="G20">
            <v>85</v>
          </cell>
          <cell r="H20">
            <v>87</v>
          </cell>
          <cell r="I20">
            <v>82</v>
          </cell>
          <cell r="J20">
            <v>84</v>
          </cell>
          <cell r="K20">
            <v>87</v>
          </cell>
          <cell r="L20">
            <v>87</v>
          </cell>
          <cell r="M20">
            <v>75</v>
          </cell>
          <cell r="N20">
            <v>80</v>
          </cell>
          <cell r="O20">
            <v>73</v>
          </cell>
          <cell r="P20">
            <v>98</v>
          </cell>
          <cell r="Q20">
            <v>88</v>
          </cell>
          <cell r="R20">
            <v>95</v>
          </cell>
          <cell r="S20" t="str">
            <v>良好</v>
          </cell>
          <cell r="T20">
            <v>80</v>
          </cell>
          <cell r="U20">
            <v>75</v>
          </cell>
          <cell r="V20">
            <v>80</v>
          </cell>
          <cell r="W20">
            <v>80</v>
          </cell>
          <cell r="X20" t="str">
            <v>良好</v>
          </cell>
          <cell r="Y20">
            <v>88</v>
          </cell>
          <cell r="Z20">
            <v>76</v>
          </cell>
          <cell r="AA20">
            <v>92</v>
          </cell>
          <cell r="AB20">
            <v>84</v>
          </cell>
          <cell r="AC20">
            <v>81</v>
          </cell>
          <cell r="AD20">
            <v>83</v>
          </cell>
          <cell r="AE20">
            <v>79</v>
          </cell>
          <cell r="AF20">
            <v>97</v>
          </cell>
          <cell r="AG20">
            <v>87</v>
          </cell>
          <cell r="AH20">
            <v>66</v>
          </cell>
          <cell r="AI20">
            <v>80</v>
          </cell>
          <cell r="AJ20">
            <v>86</v>
          </cell>
          <cell r="AK20">
            <v>73</v>
          </cell>
          <cell r="AL20">
            <v>85</v>
          </cell>
          <cell r="AM20">
            <v>94</v>
          </cell>
          <cell r="AN20">
            <v>95</v>
          </cell>
          <cell r="AO20">
            <v>91</v>
          </cell>
          <cell r="AP20">
            <v>80</v>
          </cell>
          <cell r="AQ20" t="str">
            <v>良好</v>
          </cell>
          <cell r="AR20">
            <v>83</v>
          </cell>
          <cell r="AS20">
            <v>96</v>
          </cell>
          <cell r="AT20">
            <v>0</v>
          </cell>
          <cell r="AU20" t="str">
            <v/>
          </cell>
        </row>
        <row r="21">
          <cell r="A21">
            <v>20200302059</v>
          </cell>
          <cell r="B21" t="str">
            <v>石东华</v>
          </cell>
          <cell r="C21" t="str">
            <v>全日制2020电子信息工程技术1班</v>
          </cell>
          <cell r="D21">
            <v>71</v>
          </cell>
          <cell r="E21">
            <v>95</v>
          </cell>
          <cell r="F21">
            <v>68</v>
          </cell>
          <cell r="G21">
            <v>74</v>
          </cell>
          <cell r="H21">
            <v>67</v>
          </cell>
          <cell r="I21">
            <v>82</v>
          </cell>
          <cell r="J21">
            <v>77</v>
          </cell>
          <cell r="K21">
            <v>74</v>
          </cell>
          <cell r="L21">
            <v>84</v>
          </cell>
          <cell r="M21">
            <v>86</v>
          </cell>
          <cell r="N21">
            <v>86</v>
          </cell>
          <cell r="O21">
            <v>93</v>
          </cell>
          <cell r="P21">
            <v>94</v>
          </cell>
          <cell r="Q21">
            <v>83</v>
          </cell>
          <cell r="R21">
            <v>97</v>
          </cell>
          <cell r="S21" t="str">
            <v>良好</v>
          </cell>
          <cell r="T21">
            <v>80</v>
          </cell>
          <cell r="U21">
            <v>75</v>
          </cell>
          <cell r="V21">
            <v>81</v>
          </cell>
          <cell r="W21">
            <v>90</v>
          </cell>
          <cell r="X21" t="str">
            <v>中等</v>
          </cell>
          <cell r="Y21">
            <v>85</v>
          </cell>
          <cell r="Z21">
            <v>89</v>
          </cell>
          <cell r="AA21">
            <v>95</v>
          </cell>
          <cell r="AB21">
            <v>88</v>
          </cell>
          <cell r="AC21">
            <v>60</v>
          </cell>
          <cell r="AD21">
            <v>88</v>
          </cell>
          <cell r="AE21">
            <v>86</v>
          </cell>
          <cell r="AF21">
            <v>93</v>
          </cell>
          <cell r="AG21">
            <v>86</v>
          </cell>
          <cell r="AH21">
            <v>62</v>
          </cell>
          <cell r="AI21">
            <v>88</v>
          </cell>
          <cell r="AJ21">
            <v>83</v>
          </cell>
          <cell r="AK21">
            <v>76</v>
          </cell>
          <cell r="AL21">
            <v>85</v>
          </cell>
          <cell r="AM21">
            <v>95</v>
          </cell>
          <cell r="AN21">
            <v>89</v>
          </cell>
          <cell r="AO21">
            <v>92</v>
          </cell>
          <cell r="AP21">
            <v>80</v>
          </cell>
          <cell r="AQ21" t="str">
            <v>良好</v>
          </cell>
          <cell r="AR21">
            <v>79</v>
          </cell>
          <cell r="AS21">
            <v>86</v>
          </cell>
          <cell r="AT21">
            <v>0</v>
          </cell>
          <cell r="AU21" t="str">
            <v/>
          </cell>
        </row>
        <row r="22">
          <cell r="A22">
            <v>20200302061</v>
          </cell>
          <cell r="B22" t="str">
            <v>覃志健</v>
          </cell>
          <cell r="C22" t="str">
            <v>全日制2020电子信息工程技术1班</v>
          </cell>
          <cell r="D22">
            <v>72</v>
          </cell>
          <cell r="E22">
            <v>95</v>
          </cell>
          <cell r="F22">
            <v>76</v>
          </cell>
          <cell r="G22">
            <v>75</v>
          </cell>
          <cell r="H22">
            <v>83</v>
          </cell>
          <cell r="I22">
            <v>79</v>
          </cell>
          <cell r="J22">
            <v>78</v>
          </cell>
          <cell r="K22">
            <v>80</v>
          </cell>
          <cell r="L22">
            <v>85</v>
          </cell>
          <cell r="M22">
            <v>80</v>
          </cell>
          <cell r="N22">
            <v>84</v>
          </cell>
          <cell r="O22">
            <v>92</v>
          </cell>
          <cell r="P22">
            <v>74</v>
          </cell>
          <cell r="Q22">
            <v>78</v>
          </cell>
          <cell r="R22">
            <v>93</v>
          </cell>
          <cell r="S22" t="str">
            <v>良好</v>
          </cell>
          <cell r="T22">
            <v>80</v>
          </cell>
          <cell r="U22">
            <v>75</v>
          </cell>
          <cell r="V22">
            <v>81</v>
          </cell>
          <cell r="W22">
            <v>80</v>
          </cell>
          <cell r="X22" t="str">
            <v>良好</v>
          </cell>
          <cell r="Y22">
            <v>90</v>
          </cell>
          <cell r="Z22">
            <v>84</v>
          </cell>
          <cell r="AA22">
            <v>92</v>
          </cell>
          <cell r="AB22">
            <v>75</v>
          </cell>
          <cell r="AC22">
            <v>81</v>
          </cell>
          <cell r="AD22">
            <v>80</v>
          </cell>
          <cell r="AE22">
            <v>85</v>
          </cell>
          <cell r="AF22">
            <v>93</v>
          </cell>
          <cell r="AG22">
            <v>83</v>
          </cell>
          <cell r="AH22">
            <v>61</v>
          </cell>
          <cell r="AI22">
            <v>83</v>
          </cell>
          <cell r="AJ22">
            <v>84</v>
          </cell>
          <cell r="AK22">
            <v>72</v>
          </cell>
          <cell r="AL22">
            <v>83</v>
          </cell>
          <cell r="AM22">
            <v>95</v>
          </cell>
          <cell r="AN22">
            <v>78</v>
          </cell>
          <cell r="AO22">
            <v>90</v>
          </cell>
          <cell r="AP22">
            <v>80</v>
          </cell>
          <cell r="AQ22" t="str">
            <v>及格</v>
          </cell>
          <cell r="AR22">
            <v>74</v>
          </cell>
          <cell r="AS22">
            <v>90</v>
          </cell>
          <cell r="AT22">
            <v>0</v>
          </cell>
          <cell r="AU22" t="str">
            <v/>
          </cell>
        </row>
        <row r="23">
          <cell r="A23">
            <v>20200302062</v>
          </cell>
          <cell r="B23" t="str">
            <v>谭富友</v>
          </cell>
          <cell r="C23" t="str">
            <v>全日制2020电子信息工程技术1班</v>
          </cell>
          <cell r="D23">
            <v>72</v>
          </cell>
          <cell r="E23">
            <v>95</v>
          </cell>
          <cell r="F23">
            <v>76</v>
          </cell>
          <cell r="G23">
            <v>91</v>
          </cell>
          <cell r="H23">
            <v>87</v>
          </cell>
          <cell r="I23">
            <v>87</v>
          </cell>
          <cell r="J23">
            <v>79</v>
          </cell>
          <cell r="K23">
            <v>66</v>
          </cell>
          <cell r="L23">
            <v>88</v>
          </cell>
          <cell r="M23">
            <v>94</v>
          </cell>
          <cell r="N23">
            <v>84</v>
          </cell>
          <cell r="O23">
            <v>91</v>
          </cell>
          <cell r="P23">
            <v>94</v>
          </cell>
          <cell r="Q23">
            <v>83</v>
          </cell>
          <cell r="R23">
            <v>98</v>
          </cell>
          <cell r="S23" t="str">
            <v>良好</v>
          </cell>
          <cell r="T23">
            <v>80</v>
          </cell>
          <cell r="U23">
            <v>75</v>
          </cell>
          <cell r="V23">
            <v>72</v>
          </cell>
          <cell r="W23">
            <v>72</v>
          </cell>
          <cell r="X23" t="str">
            <v>良好</v>
          </cell>
          <cell r="Y23">
            <v>90</v>
          </cell>
          <cell r="Z23">
            <v>76</v>
          </cell>
          <cell r="AA23">
            <v>92</v>
          </cell>
          <cell r="AB23">
            <v>72</v>
          </cell>
          <cell r="AC23">
            <v>65</v>
          </cell>
          <cell r="AD23">
            <v>86</v>
          </cell>
          <cell r="AE23">
            <v>68</v>
          </cell>
          <cell r="AF23">
            <v>94</v>
          </cell>
          <cell r="AG23">
            <v>84</v>
          </cell>
          <cell r="AH23">
            <v>70</v>
          </cell>
          <cell r="AI23">
            <v>80</v>
          </cell>
          <cell r="AJ23">
            <v>83</v>
          </cell>
          <cell r="AK23">
            <v>79</v>
          </cell>
          <cell r="AL23">
            <v>82</v>
          </cell>
          <cell r="AM23">
            <v>95</v>
          </cell>
          <cell r="AN23">
            <v>94</v>
          </cell>
          <cell r="AO23">
            <v>89</v>
          </cell>
          <cell r="AP23">
            <v>80</v>
          </cell>
          <cell r="AQ23" t="str">
            <v>中等</v>
          </cell>
          <cell r="AR23">
            <v>77</v>
          </cell>
          <cell r="AS23">
            <v>95</v>
          </cell>
          <cell r="AT23">
            <v>0</v>
          </cell>
          <cell r="AU23" t="str">
            <v/>
          </cell>
        </row>
        <row r="24">
          <cell r="A24">
            <v>20200302063</v>
          </cell>
          <cell r="B24" t="str">
            <v>温鑫成</v>
          </cell>
          <cell r="C24" t="str">
            <v>全日制2020电子信息工程技术1班</v>
          </cell>
          <cell r="D24">
            <v>65</v>
          </cell>
          <cell r="E24">
            <v>95</v>
          </cell>
          <cell r="F24">
            <v>65</v>
          </cell>
          <cell r="G24">
            <v>70</v>
          </cell>
          <cell r="H24">
            <v>88</v>
          </cell>
          <cell r="I24">
            <v>77</v>
          </cell>
          <cell r="J24">
            <v>86</v>
          </cell>
          <cell r="K24">
            <v>78</v>
          </cell>
          <cell r="L24">
            <v>87</v>
          </cell>
          <cell r="M24">
            <v>69</v>
          </cell>
          <cell r="N24">
            <v>80</v>
          </cell>
          <cell r="O24">
            <v>98</v>
          </cell>
          <cell r="P24">
            <v>97</v>
          </cell>
          <cell r="Q24">
            <v>81</v>
          </cell>
          <cell r="R24">
            <v>96</v>
          </cell>
          <cell r="S24" t="str">
            <v>良好</v>
          </cell>
          <cell r="T24">
            <v>80</v>
          </cell>
          <cell r="U24">
            <v>75</v>
          </cell>
          <cell r="V24">
            <v>83</v>
          </cell>
          <cell r="W24">
            <v>83</v>
          </cell>
          <cell r="X24" t="str">
            <v>良好</v>
          </cell>
          <cell r="Y24">
            <v>90</v>
          </cell>
          <cell r="Z24">
            <v>80</v>
          </cell>
          <cell r="AA24">
            <v>92</v>
          </cell>
          <cell r="AB24">
            <v>83</v>
          </cell>
          <cell r="AC24">
            <v>86</v>
          </cell>
          <cell r="AD24">
            <v>85</v>
          </cell>
          <cell r="AE24">
            <v>86</v>
          </cell>
          <cell r="AF24">
            <v>93</v>
          </cell>
          <cell r="AG24">
            <v>83</v>
          </cell>
          <cell r="AH24">
            <v>60</v>
          </cell>
          <cell r="AI24">
            <v>85</v>
          </cell>
          <cell r="AJ24">
            <v>77</v>
          </cell>
          <cell r="AK24">
            <v>74</v>
          </cell>
          <cell r="AL24">
            <v>78</v>
          </cell>
          <cell r="AM24">
            <v>96</v>
          </cell>
          <cell r="AN24">
            <v>71</v>
          </cell>
          <cell r="AO24">
            <v>89</v>
          </cell>
          <cell r="AP24">
            <v>80</v>
          </cell>
          <cell r="AQ24" t="str">
            <v>中等</v>
          </cell>
          <cell r="AR24">
            <v>86</v>
          </cell>
          <cell r="AS24">
            <v>79</v>
          </cell>
          <cell r="AT24">
            <v>0</v>
          </cell>
          <cell r="AU24" t="str">
            <v/>
          </cell>
        </row>
        <row r="25">
          <cell r="A25">
            <v>20200302064</v>
          </cell>
          <cell r="B25" t="str">
            <v>张旭阳</v>
          </cell>
          <cell r="C25" t="str">
            <v>全日制2020电子信息工程技术1班</v>
          </cell>
          <cell r="D25">
            <v>89</v>
          </cell>
          <cell r="E25">
            <v>95</v>
          </cell>
          <cell r="F25">
            <v>82</v>
          </cell>
          <cell r="G25">
            <v>80</v>
          </cell>
          <cell r="H25">
            <v>88</v>
          </cell>
          <cell r="I25">
            <v>92</v>
          </cell>
          <cell r="J25">
            <v>79</v>
          </cell>
          <cell r="K25">
            <v>85</v>
          </cell>
          <cell r="L25">
            <v>75</v>
          </cell>
          <cell r="M25">
            <v>90</v>
          </cell>
          <cell r="N25">
            <v>83</v>
          </cell>
          <cell r="O25">
            <v>91</v>
          </cell>
          <cell r="P25">
            <v>94</v>
          </cell>
          <cell r="Q25">
            <v>78</v>
          </cell>
          <cell r="R25">
            <v>95</v>
          </cell>
          <cell r="S25" t="str">
            <v>良好</v>
          </cell>
          <cell r="T25">
            <v>80</v>
          </cell>
          <cell r="U25">
            <v>75</v>
          </cell>
          <cell r="V25">
            <v>84</v>
          </cell>
          <cell r="W25">
            <v>91</v>
          </cell>
          <cell r="X25" t="str">
            <v>优秀</v>
          </cell>
          <cell r="Y25">
            <v>89</v>
          </cell>
          <cell r="Z25">
            <v>96</v>
          </cell>
          <cell r="AA25">
            <v>91</v>
          </cell>
          <cell r="AB25">
            <v>96</v>
          </cell>
          <cell r="AC25">
            <v>83</v>
          </cell>
          <cell r="AD25">
            <v>82</v>
          </cell>
          <cell r="AE25">
            <v>86</v>
          </cell>
          <cell r="AF25">
            <v>93</v>
          </cell>
          <cell r="AG25">
            <v>89</v>
          </cell>
          <cell r="AH25">
            <v>62</v>
          </cell>
          <cell r="AI25">
            <v>85</v>
          </cell>
          <cell r="AJ25">
            <v>87</v>
          </cell>
          <cell r="AK25">
            <v>77</v>
          </cell>
          <cell r="AL25">
            <v>82</v>
          </cell>
          <cell r="AM25">
            <v>94</v>
          </cell>
          <cell r="AN25">
            <v>97</v>
          </cell>
          <cell r="AO25">
            <v>91</v>
          </cell>
          <cell r="AP25">
            <v>80</v>
          </cell>
          <cell r="AQ25" t="str">
            <v>优秀</v>
          </cell>
          <cell r="AR25">
            <v>84</v>
          </cell>
          <cell r="AS25">
            <v>92</v>
          </cell>
          <cell r="AT25">
            <v>0</v>
          </cell>
          <cell r="AU25" t="str">
            <v/>
          </cell>
        </row>
        <row r="26">
          <cell r="A26">
            <v>20200302065</v>
          </cell>
          <cell r="B26" t="str">
            <v>朱伟灿</v>
          </cell>
          <cell r="C26" t="str">
            <v>全日制2020电子信息工程技术1班</v>
          </cell>
          <cell r="D26">
            <v>76</v>
          </cell>
          <cell r="E26">
            <v>95</v>
          </cell>
          <cell r="F26">
            <v>85</v>
          </cell>
          <cell r="G26">
            <v>80</v>
          </cell>
          <cell r="H26">
            <v>94</v>
          </cell>
          <cell r="I26">
            <v>70</v>
          </cell>
          <cell r="J26">
            <v>83</v>
          </cell>
          <cell r="K26">
            <v>82</v>
          </cell>
          <cell r="L26">
            <v>76</v>
          </cell>
          <cell r="M26">
            <v>94</v>
          </cell>
          <cell r="N26">
            <v>87</v>
          </cell>
          <cell r="O26">
            <v>94</v>
          </cell>
          <cell r="P26">
            <v>99</v>
          </cell>
          <cell r="Q26">
            <v>82</v>
          </cell>
          <cell r="R26">
            <v>100</v>
          </cell>
          <cell r="S26" t="str">
            <v>良好</v>
          </cell>
          <cell r="T26">
            <v>80</v>
          </cell>
          <cell r="U26">
            <v>75</v>
          </cell>
          <cell r="V26">
            <v>91</v>
          </cell>
          <cell r="W26">
            <v>80</v>
          </cell>
          <cell r="X26" t="str">
            <v>良好</v>
          </cell>
          <cell r="Y26">
            <v>88</v>
          </cell>
          <cell r="Z26">
            <v>75</v>
          </cell>
          <cell r="AA26">
            <v>90</v>
          </cell>
          <cell r="AB26">
            <v>82</v>
          </cell>
          <cell r="AC26">
            <v>90</v>
          </cell>
          <cell r="AD26">
            <v>90</v>
          </cell>
          <cell r="AE26">
            <v>90</v>
          </cell>
          <cell r="AF26">
            <v>97</v>
          </cell>
          <cell r="AG26">
            <v>92</v>
          </cell>
          <cell r="AH26">
            <v>95</v>
          </cell>
          <cell r="AI26">
            <v>85</v>
          </cell>
          <cell r="AJ26">
            <v>90</v>
          </cell>
          <cell r="AK26">
            <v>90</v>
          </cell>
          <cell r="AL26">
            <v>90</v>
          </cell>
          <cell r="AM26">
            <v>93</v>
          </cell>
          <cell r="AN26">
            <v>99</v>
          </cell>
          <cell r="AO26">
            <v>92</v>
          </cell>
          <cell r="AP26">
            <v>80</v>
          </cell>
          <cell r="AQ26" t="str">
            <v>优秀</v>
          </cell>
          <cell r="AR26">
            <v>91</v>
          </cell>
          <cell r="AS26">
            <v>98</v>
          </cell>
          <cell r="AT26">
            <v>0</v>
          </cell>
          <cell r="AU26" t="str">
            <v/>
          </cell>
        </row>
        <row r="27">
          <cell r="A27">
            <v>20200302066</v>
          </cell>
          <cell r="B27" t="str">
            <v>朱永寿</v>
          </cell>
          <cell r="C27" t="str">
            <v>全日制2020电子信息工程技术1班</v>
          </cell>
          <cell r="D27">
            <v>72</v>
          </cell>
          <cell r="E27">
            <v>95</v>
          </cell>
          <cell r="F27">
            <v>65</v>
          </cell>
          <cell r="G27">
            <v>74</v>
          </cell>
          <cell r="H27">
            <v>66</v>
          </cell>
          <cell r="I27">
            <v>75</v>
          </cell>
          <cell r="J27">
            <v>82</v>
          </cell>
          <cell r="K27">
            <v>70</v>
          </cell>
          <cell r="L27">
            <v>85</v>
          </cell>
          <cell r="M27">
            <v>69</v>
          </cell>
          <cell r="N27">
            <v>86</v>
          </cell>
          <cell r="O27">
            <v>93</v>
          </cell>
          <cell r="P27">
            <v>98</v>
          </cell>
          <cell r="Q27">
            <v>63</v>
          </cell>
          <cell r="R27">
            <v>96</v>
          </cell>
          <cell r="S27" t="str">
            <v>良好</v>
          </cell>
          <cell r="T27">
            <v>80</v>
          </cell>
          <cell r="U27">
            <v>75</v>
          </cell>
          <cell r="V27">
            <v>74</v>
          </cell>
          <cell r="W27">
            <v>79</v>
          </cell>
          <cell r="X27" t="str">
            <v>良好</v>
          </cell>
          <cell r="Y27">
            <v>84</v>
          </cell>
          <cell r="Z27">
            <v>60</v>
          </cell>
          <cell r="AA27">
            <v>91</v>
          </cell>
          <cell r="AB27">
            <v>73</v>
          </cell>
          <cell r="AC27">
            <v>60</v>
          </cell>
          <cell r="AD27">
            <v>81</v>
          </cell>
          <cell r="AE27">
            <v>85</v>
          </cell>
          <cell r="AF27">
            <v>93</v>
          </cell>
          <cell r="AG27">
            <v>76</v>
          </cell>
          <cell r="AH27">
            <v>60</v>
          </cell>
          <cell r="AI27">
            <v>88</v>
          </cell>
          <cell r="AJ27">
            <v>81</v>
          </cell>
          <cell r="AK27">
            <v>67</v>
          </cell>
          <cell r="AL27">
            <v>84</v>
          </cell>
          <cell r="AM27">
            <v>94</v>
          </cell>
          <cell r="AN27">
            <v>60</v>
          </cell>
          <cell r="AO27">
            <v>90</v>
          </cell>
          <cell r="AP27">
            <v>80</v>
          </cell>
          <cell r="AQ27" t="str">
            <v>中等</v>
          </cell>
          <cell r="AR27">
            <v>80</v>
          </cell>
          <cell r="AS27">
            <v>76</v>
          </cell>
          <cell r="AT27">
            <v>0</v>
          </cell>
          <cell r="AU27" t="str">
            <v/>
          </cell>
        </row>
        <row r="28">
          <cell r="A28">
            <v>20180302010</v>
          </cell>
          <cell r="B28" t="str">
            <v>胡敏华</v>
          </cell>
          <cell r="C28" t="str">
            <v>全日制2020电子信息工程技术2班</v>
          </cell>
          <cell r="D28">
            <v>76</v>
          </cell>
          <cell r="E28">
            <v>95</v>
          </cell>
          <cell r="F28">
            <v>72</v>
          </cell>
          <cell r="G28">
            <v>90</v>
          </cell>
          <cell r="H28">
            <v>90</v>
          </cell>
          <cell r="I28">
            <v>88</v>
          </cell>
          <cell r="J28">
            <v>81</v>
          </cell>
          <cell r="K28">
            <v>95</v>
          </cell>
          <cell r="L28">
            <v>65</v>
          </cell>
          <cell r="M28">
            <v>88</v>
          </cell>
          <cell r="N28">
            <v>86</v>
          </cell>
          <cell r="O28">
            <v>65</v>
          </cell>
          <cell r="P28">
            <v>98</v>
          </cell>
          <cell r="Q28">
            <v>100</v>
          </cell>
          <cell r="R28">
            <v>99</v>
          </cell>
          <cell r="S28" t="str">
            <v>良好</v>
          </cell>
          <cell r="T28">
            <v>80</v>
          </cell>
          <cell r="U28">
            <v>75</v>
          </cell>
          <cell r="V28">
            <v>88</v>
          </cell>
          <cell r="W28">
            <v>91</v>
          </cell>
          <cell r="X28" t="str">
            <v>良好</v>
          </cell>
          <cell r="Y28">
            <v>88</v>
          </cell>
          <cell r="Z28">
            <v>78</v>
          </cell>
          <cell r="AA28" t="str">
            <v>及格</v>
          </cell>
          <cell r="AB28">
            <v>73</v>
          </cell>
          <cell r="AC28">
            <v>74</v>
          </cell>
          <cell r="AD28">
            <v>84</v>
          </cell>
          <cell r="AE28">
            <v>85</v>
          </cell>
          <cell r="AF28">
            <v>93</v>
          </cell>
          <cell r="AG28">
            <v>82</v>
          </cell>
          <cell r="AH28">
            <v>73</v>
          </cell>
          <cell r="AI28">
            <v>83</v>
          </cell>
          <cell r="AJ28">
            <v>83</v>
          </cell>
          <cell r="AK28">
            <v>84</v>
          </cell>
          <cell r="AL28">
            <v>79</v>
          </cell>
          <cell r="AM28">
            <v>89</v>
          </cell>
          <cell r="AN28">
            <v>91</v>
          </cell>
          <cell r="AO28">
            <v>87</v>
          </cell>
          <cell r="AP28">
            <v>80</v>
          </cell>
          <cell r="AQ28" t="str">
            <v>良好</v>
          </cell>
          <cell r="AR28">
            <v>86</v>
          </cell>
          <cell r="AS28">
            <v>85</v>
          </cell>
          <cell r="AT28">
            <v>0</v>
          </cell>
          <cell r="AU28" t="str">
            <v/>
          </cell>
        </row>
        <row r="29">
          <cell r="A29">
            <v>20180302068</v>
          </cell>
          <cell r="B29" t="str">
            <v>覃周敏</v>
          </cell>
          <cell r="C29" t="str">
            <v>全日制2020电子信息工程技术2班</v>
          </cell>
          <cell r="D29">
            <v>72</v>
          </cell>
          <cell r="E29">
            <v>95</v>
          </cell>
          <cell r="F29">
            <v>93</v>
          </cell>
          <cell r="G29">
            <v>88</v>
          </cell>
          <cell r="H29">
            <v>88</v>
          </cell>
          <cell r="I29">
            <v>70</v>
          </cell>
          <cell r="J29">
            <v>89</v>
          </cell>
          <cell r="K29">
            <v>94</v>
          </cell>
          <cell r="L29">
            <v>65</v>
          </cell>
          <cell r="M29">
            <v>85</v>
          </cell>
          <cell r="N29">
            <v>80</v>
          </cell>
          <cell r="O29">
            <v>97</v>
          </cell>
          <cell r="P29">
            <v>98</v>
          </cell>
          <cell r="Q29">
            <v>100</v>
          </cell>
          <cell r="R29">
            <v>98</v>
          </cell>
          <cell r="S29" t="str">
            <v>良好</v>
          </cell>
          <cell r="T29">
            <v>80</v>
          </cell>
          <cell r="U29">
            <v>75</v>
          </cell>
          <cell r="V29">
            <v>86</v>
          </cell>
          <cell r="W29">
            <v>92</v>
          </cell>
          <cell r="X29" t="str">
            <v>良好</v>
          </cell>
          <cell r="Y29">
            <v>85</v>
          </cell>
          <cell r="Z29">
            <v>93</v>
          </cell>
          <cell r="AA29" t="str">
            <v>良好</v>
          </cell>
          <cell r="AB29">
            <v>74</v>
          </cell>
          <cell r="AC29">
            <v>73</v>
          </cell>
          <cell r="AD29">
            <v>85</v>
          </cell>
          <cell r="AE29">
            <v>83</v>
          </cell>
          <cell r="AF29">
            <v>93</v>
          </cell>
          <cell r="AG29">
            <v>83</v>
          </cell>
          <cell r="AH29">
            <v>87</v>
          </cell>
          <cell r="AI29">
            <v>90</v>
          </cell>
          <cell r="AJ29">
            <v>85</v>
          </cell>
          <cell r="AK29">
            <v>83</v>
          </cell>
          <cell r="AL29">
            <v>73</v>
          </cell>
          <cell r="AM29">
            <v>93</v>
          </cell>
          <cell r="AN29">
            <v>94</v>
          </cell>
          <cell r="AO29">
            <v>66</v>
          </cell>
          <cell r="AP29">
            <v>80</v>
          </cell>
          <cell r="AQ29" t="str">
            <v>良好</v>
          </cell>
          <cell r="AR29">
            <v>90</v>
          </cell>
          <cell r="AS29">
            <v>85</v>
          </cell>
          <cell r="AT29">
            <v>0</v>
          </cell>
          <cell r="AU29" t="str">
            <v/>
          </cell>
        </row>
        <row r="30">
          <cell r="A30">
            <v>20190302002</v>
          </cell>
          <cell r="B30" t="str">
            <v>蔡海雯</v>
          </cell>
          <cell r="C30" t="str">
            <v>全日制2020电子信息工程技术2班</v>
          </cell>
          <cell r="D30">
            <v>70</v>
          </cell>
          <cell r="E30" t="str">
            <v>中等</v>
          </cell>
          <cell r="F30">
            <v>76</v>
          </cell>
          <cell r="G30">
            <v>73</v>
          </cell>
          <cell r="H30">
            <v>80</v>
          </cell>
          <cell r="I30">
            <v>78</v>
          </cell>
          <cell r="J30">
            <v>82</v>
          </cell>
          <cell r="K30">
            <v>79</v>
          </cell>
          <cell r="L30">
            <v>72</v>
          </cell>
          <cell r="M30">
            <v>84</v>
          </cell>
          <cell r="N30">
            <v>89</v>
          </cell>
          <cell r="O30">
            <v>87</v>
          </cell>
          <cell r="P30">
            <v>92</v>
          </cell>
          <cell r="Q30">
            <v>60</v>
          </cell>
          <cell r="R30">
            <v>94</v>
          </cell>
          <cell r="S30" t="str">
            <v>良好</v>
          </cell>
          <cell r="T30" t="str">
            <v>良好</v>
          </cell>
          <cell r="U30">
            <v>75</v>
          </cell>
          <cell r="V30">
            <v>76</v>
          </cell>
          <cell r="W30">
            <v>85</v>
          </cell>
          <cell r="X30" t="str">
            <v>良好</v>
          </cell>
          <cell r="Y30">
            <v>89</v>
          </cell>
          <cell r="Z30">
            <v>79</v>
          </cell>
          <cell r="AA30" t="str">
            <v>及格</v>
          </cell>
          <cell r="AB30">
            <v>65</v>
          </cell>
          <cell r="AC30">
            <v>70</v>
          </cell>
          <cell r="AD30">
            <v>4</v>
          </cell>
          <cell r="AE30">
            <v>93</v>
          </cell>
          <cell r="AF30">
            <v>95</v>
          </cell>
          <cell r="AG30">
            <v>76</v>
          </cell>
          <cell r="AH30">
            <v>60</v>
          </cell>
          <cell r="AI30">
            <v>83</v>
          </cell>
          <cell r="AJ30">
            <v>86</v>
          </cell>
          <cell r="AK30">
            <v>63</v>
          </cell>
          <cell r="AL30">
            <v>80</v>
          </cell>
          <cell r="AM30">
            <v>76</v>
          </cell>
          <cell r="AN30">
            <v>82</v>
          </cell>
          <cell r="AO30">
            <v>80</v>
          </cell>
          <cell r="AP30">
            <v>80</v>
          </cell>
          <cell r="AQ30" t="str">
            <v>良好</v>
          </cell>
          <cell r="AR30">
            <v>88</v>
          </cell>
          <cell r="AS30">
            <v>88</v>
          </cell>
          <cell r="AT30">
            <v>1</v>
          </cell>
          <cell r="AU30" t="str">
            <v>电子基本技能实训</v>
          </cell>
        </row>
        <row r="31">
          <cell r="A31">
            <v>20200202082</v>
          </cell>
          <cell r="B31" t="str">
            <v>韦东强</v>
          </cell>
          <cell r="C31" t="str">
            <v>全日制2020电子信息工程技术2班</v>
          </cell>
          <cell r="D31">
            <v>96</v>
          </cell>
          <cell r="E31">
            <v>70</v>
          </cell>
          <cell r="F31">
            <v>82</v>
          </cell>
          <cell r="G31">
            <v>81</v>
          </cell>
          <cell r="H31">
            <v>84</v>
          </cell>
          <cell r="I31">
            <v>86</v>
          </cell>
          <cell r="J31">
            <v>92</v>
          </cell>
          <cell r="K31">
            <v>92</v>
          </cell>
          <cell r="L31">
            <v>84</v>
          </cell>
          <cell r="M31">
            <v>79</v>
          </cell>
          <cell r="N31">
            <v>80</v>
          </cell>
          <cell r="O31">
            <v>94</v>
          </cell>
          <cell r="P31">
            <v>97</v>
          </cell>
          <cell r="Q31">
            <v>85</v>
          </cell>
          <cell r="R31">
            <v>100</v>
          </cell>
          <cell r="S31" t="str">
            <v>良好</v>
          </cell>
          <cell r="T31">
            <v>80</v>
          </cell>
          <cell r="U31">
            <v>75</v>
          </cell>
          <cell r="V31">
            <v>70</v>
          </cell>
          <cell r="W31">
            <v>80</v>
          </cell>
          <cell r="X31" t="str">
            <v>良好</v>
          </cell>
          <cell r="Y31">
            <v>92</v>
          </cell>
          <cell r="Z31">
            <v>10</v>
          </cell>
          <cell r="AA31" t="str">
            <v>及格</v>
          </cell>
          <cell r="AB31">
            <v>66</v>
          </cell>
          <cell r="AC31">
            <v>60</v>
          </cell>
          <cell r="AD31">
            <v>83</v>
          </cell>
          <cell r="AE31">
            <v>95</v>
          </cell>
          <cell r="AF31">
            <v>94</v>
          </cell>
          <cell r="AG31">
            <v>89</v>
          </cell>
          <cell r="AH31">
            <v>62</v>
          </cell>
          <cell r="AI31">
            <v>85</v>
          </cell>
          <cell r="AJ31">
            <v>84</v>
          </cell>
          <cell r="AK31">
            <v>91</v>
          </cell>
          <cell r="AL31">
            <v>80</v>
          </cell>
          <cell r="AM31">
            <v>94</v>
          </cell>
          <cell r="AN31">
            <v>76</v>
          </cell>
          <cell r="AO31">
            <v>91</v>
          </cell>
          <cell r="AP31">
            <v>80</v>
          </cell>
          <cell r="AQ31" t="str">
            <v>良好</v>
          </cell>
          <cell r="AR31">
            <v>84</v>
          </cell>
          <cell r="AS31">
            <v>82</v>
          </cell>
          <cell r="AT31">
            <v>1</v>
          </cell>
          <cell r="AU31" t="str">
            <v>高等数学(二)</v>
          </cell>
        </row>
        <row r="32">
          <cell r="A32">
            <v>20200205087</v>
          </cell>
          <cell r="B32" t="str">
            <v>余铠勋</v>
          </cell>
          <cell r="C32" t="str">
            <v>全日制2020电子信息工程技术2班</v>
          </cell>
          <cell r="D32">
            <v>98</v>
          </cell>
          <cell r="E32">
            <v>70</v>
          </cell>
          <cell r="F32">
            <v>88</v>
          </cell>
          <cell r="G32">
            <v>85</v>
          </cell>
          <cell r="H32">
            <v>90</v>
          </cell>
          <cell r="I32">
            <v>87</v>
          </cell>
          <cell r="J32">
            <v>82</v>
          </cell>
          <cell r="K32">
            <v>93</v>
          </cell>
          <cell r="L32" t="str">
            <v>免考</v>
          </cell>
          <cell r="M32">
            <v>60</v>
          </cell>
          <cell r="N32">
            <v>81</v>
          </cell>
          <cell r="O32">
            <v>91</v>
          </cell>
          <cell r="P32">
            <v>97</v>
          </cell>
          <cell r="Q32">
            <v>85</v>
          </cell>
          <cell r="R32">
            <v>100</v>
          </cell>
          <cell r="S32" t="str">
            <v>优秀</v>
          </cell>
          <cell r="T32">
            <v>80</v>
          </cell>
          <cell r="U32">
            <v>75</v>
          </cell>
          <cell r="V32">
            <v>80</v>
          </cell>
          <cell r="W32">
            <v>88</v>
          </cell>
          <cell r="X32" t="str">
            <v>优秀</v>
          </cell>
          <cell r="Y32">
            <v>87</v>
          </cell>
          <cell r="Z32">
            <v>87</v>
          </cell>
          <cell r="AA32" t="str">
            <v>中等</v>
          </cell>
          <cell r="AB32">
            <v>79</v>
          </cell>
          <cell r="AC32">
            <v>72</v>
          </cell>
          <cell r="AD32">
            <v>82</v>
          </cell>
          <cell r="AE32">
            <v>88</v>
          </cell>
          <cell r="AF32">
            <v>95</v>
          </cell>
          <cell r="AG32">
            <v>84</v>
          </cell>
          <cell r="AH32">
            <v>80</v>
          </cell>
          <cell r="AI32">
            <v>70</v>
          </cell>
          <cell r="AJ32">
            <v>84</v>
          </cell>
          <cell r="AK32">
            <v>98</v>
          </cell>
          <cell r="AL32">
            <v>87</v>
          </cell>
          <cell r="AM32">
            <v>95</v>
          </cell>
          <cell r="AN32">
            <v>82</v>
          </cell>
          <cell r="AO32">
            <v>90</v>
          </cell>
          <cell r="AP32">
            <v>80</v>
          </cell>
          <cell r="AQ32" t="str">
            <v>良好</v>
          </cell>
          <cell r="AR32">
            <v>71</v>
          </cell>
          <cell r="AS32">
            <v>87</v>
          </cell>
          <cell r="AT32">
            <v>0</v>
          </cell>
          <cell r="AU32" t="str">
            <v/>
          </cell>
        </row>
        <row r="33">
          <cell r="A33">
            <v>20200302002</v>
          </cell>
          <cell r="B33" t="str">
            <v>陈震</v>
          </cell>
          <cell r="C33" t="str">
            <v>全日制2020电子信息工程技术2班</v>
          </cell>
          <cell r="D33">
            <v>72</v>
          </cell>
          <cell r="E33">
            <v>95</v>
          </cell>
          <cell r="F33">
            <v>70</v>
          </cell>
          <cell r="G33">
            <v>75</v>
          </cell>
          <cell r="H33">
            <v>79</v>
          </cell>
          <cell r="I33">
            <v>66</v>
          </cell>
          <cell r="J33">
            <v>77</v>
          </cell>
          <cell r="K33">
            <v>85</v>
          </cell>
          <cell r="L33">
            <v>91</v>
          </cell>
          <cell r="M33">
            <v>78</v>
          </cell>
          <cell r="N33">
            <v>82</v>
          </cell>
          <cell r="O33">
            <v>95</v>
          </cell>
          <cell r="P33">
            <v>95</v>
          </cell>
          <cell r="Q33">
            <v>84</v>
          </cell>
          <cell r="R33">
            <v>99</v>
          </cell>
          <cell r="S33" t="str">
            <v>良好</v>
          </cell>
          <cell r="T33">
            <v>80</v>
          </cell>
          <cell r="U33">
            <v>75</v>
          </cell>
          <cell r="V33">
            <v>83</v>
          </cell>
          <cell r="W33">
            <v>76</v>
          </cell>
          <cell r="X33" t="str">
            <v>良好</v>
          </cell>
          <cell r="Y33">
            <v>88</v>
          </cell>
          <cell r="Z33">
            <v>86</v>
          </cell>
          <cell r="AA33" t="str">
            <v>中等</v>
          </cell>
          <cell r="AB33">
            <v>66</v>
          </cell>
          <cell r="AC33">
            <v>60</v>
          </cell>
          <cell r="AD33">
            <v>81</v>
          </cell>
          <cell r="AE33">
            <v>85</v>
          </cell>
          <cell r="AF33">
            <v>94</v>
          </cell>
          <cell r="AG33">
            <v>73</v>
          </cell>
          <cell r="AH33">
            <v>60</v>
          </cell>
          <cell r="AI33">
            <v>65</v>
          </cell>
          <cell r="AJ33">
            <v>83</v>
          </cell>
          <cell r="AK33">
            <v>61</v>
          </cell>
          <cell r="AL33">
            <v>75</v>
          </cell>
          <cell r="AM33">
            <v>92</v>
          </cell>
          <cell r="AN33">
            <v>86</v>
          </cell>
          <cell r="AO33">
            <v>85</v>
          </cell>
          <cell r="AP33">
            <v>80</v>
          </cell>
          <cell r="AQ33" t="str">
            <v>良好</v>
          </cell>
          <cell r="AR33">
            <v>78</v>
          </cell>
          <cell r="AS33">
            <v>86</v>
          </cell>
          <cell r="AT33">
            <v>0</v>
          </cell>
          <cell r="AU33" t="str">
            <v/>
          </cell>
        </row>
        <row r="34">
          <cell r="A34">
            <v>20200302007</v>
          </cell>
          <cell r="B34" t="str">
            <v>刘伟聪</v>
          </cell>
          <cell r="C34" t="str">
            <v>全日制2020电子信息工程技术2班</v>
          </cell>
          <cell r="D34">
            <v>79</v>
          </cell>
          <cell r="E34">
            <v>95</v>
          </cell>
          <cell r="F34">
            <v>72</v>
          </cell>
          <cell r="G34">
            <v>75</v>
          </cell>
          <cell r="H34">
            <v>79</v>
          </cell>
          <cell r="I34">
            <v>86</v>
          </cell>
          <cell r="J34">
            <v>74</v>
          </cell>
          <cell r="K34">
            <v>88</v>
          </cell>
          <cell r="L34">
            <v>92</v>
          </cell>
          <cell r="M34">
            <v>80</v>
          </cell>
          <cell r="N34">
            <v>84</v>
          </cell>
          <cell r="O34">
            <v>96</v>
          </cell>
          <cell r="P34">
            <v>92</v>
          </cell>
          <cell r="Q34">
            <v>79</v>
          </cell>
          <cell r="R34">
            <v>99</v>
          </cell>
          <cell r="S34" t="str">
            <v>良好</v>
          </cell>
          <cell r="T34">
            <v>80</v>
          </cell>
          <cell r="U34">
            <v>75</v>
          </cell>
          <cell r="V34">
            <v>84</v>
          </cell>
          <cell r="W34">
            <v>91</v>
          </cell>
          <cell r="X34" t="str">
            <v>中等</v>
          </cell>
          <cell r="Y34">
            <v>86</v>
          </cell>
          <cell r="Z34">
            <v>87</v>
          </cell>
          <cell r="AA34" t="str">
            <v>良好</v>
          </cell>
          <cell r="AB34">
            <v>75</v>
          </cell>
          <cell r="AC34">
            <v>60</v>
          </cell>
          <cell r="AD34">
            <v>85</v>
          </cell>
          <cell r="AE34">
            <v>88</v>
          </cell>
          <cell r="AF34">
            <v>97</v>
          </cell>
          <cell r="AG34">
            <v>80</v>
          </cell>
          <cell r="AH34">
            <v>61</v>
          </cell>
          <cell r="AI34">
            <v>82</v>
          </cell>
          <cell r="AJ34">
            <v>85</v>
          </cell>
          <cell r="AK34">
            <v>85</v>
          </cell>
          <cell r="AL34">
            <v>73</v>
          </cell>
          <cell r="AM34">
            <v>92</v>
          </cell>
          <cell r="AN34">
            <v>81</v>
          </cell>
          <cell r="AO34">
            <v>71</v>
          </cell>
          <cell r="AP34">
            <v>80</v>
          </cell>
          <cell r="AQ34" t="str">
            <v>及格</v>
          </cell>
          <cell r="AR34">
            <v>74</v>
          </cell>
          <cell r="AS34">
            <v>90</v>
          </cell>
          <cell r="AT34">
            <v>0</v>
          </cell>
          <cell r="AU34" t="str">
            <v/>
          </cell>
        </row>
        <row r="35">
          <cell r="A35">
            <v>20200302011</v>
          </cell>
          <cell r="B35" t="str">
            <v>马远枫</v>
          </cell>
          <cell r="C35" t="str">
            <v>全日制2020电子信息工程技术2班</v>
          </cell>
          <cell r="D35">
            <v>64</v>
          </cell>
          <cell r="E35">
            <v>95</v>
          </cell>
          <cell r="F35">
            <v>74</v>
          </cell>
          <cell r="G35">
            <v>79</v>
          </cell>
          <cell r="H35">
            <v>71</v>
          </cell>
          <cell r="I35">
            <v>66</v>
          </cell>
          <cell r="J35">
            <v>86</v>
          </cell>
          <cell r="K35">
            <v>89</v>
          </cell>
          <cell r="L35">
            <v>86</v>
          </cell>
          <cell r="M35">
            <v>87</v>
          </cell>
          <cell r="N35">
            <v>86</v>
          </cell>
          <cell r="O35">
            <v>96</v>
          </cell>
          <cell r="P35">
            <v>97</v>
          </cell>
          <cell r="Q35">
            <v>80</v>
          </cell>
          <cell r="R35">
            <v>94</v>
          </cell>
          <cell r="S35" t="str">
            <v>良好</v>
          </cell>
          <cell r="T35">
            <v>80</v>
          </cell>
          <cell r="U35">
            <v>75</v>
          </cell>
          <cell r="V35">
            <v>80</v>
          </cell>
          <cell r="W35">
            <v>92</v>
          </cell>
          <cell r="X35" t="str">
            <v>良好</v>
          </cell>
          <cell r="Y35">
            <v>88</v>
          </cell>
          <cell r="Z35">
            <v>79</v>
          </cell>
          <cell r="AA35" t="str">
            <v>及格</v>
          </cell>
          <cell r="AB35">
            <v>72</v>
          </cell>
          <cell r="AC35">
            <v>70</v>
          </cell>
          <cell r="AD35">
            <v>84</v>
          </cell>
          <cell r="AE35">
            <v>93</v>
          </cell>
          <cell r="AF35">
            <v>94</v>
          </cell>
          <cell r="AG35">
            <v>74</v>
          </cell>
          <cell r="AH35">
            <v>60</v>
          </cell>
          <cell r="AI35">
            <v>80</v>
          </cell>
          <cell r="AJ35">
            <v>79</v>
          </cell>
          <cell r="AK35">
            <v>72</v>
          </cell>
          <cell r="AL35">
            <v>79</v>
          </cell>
          <cell r="AM35">
            <v>97</v>
          </cell>
          <cell r="AN35">
            <v>70</v>
          </cell>
          <cell r="AO35">
            <v>86</v>
          </cell>
          <cell r="AP35">
            <v>80</v>
          </cell>
          <cell r="AQ35" t="str">
            <v>良好</v>
          </cell>
          <cell r="AR35">
            <v>83</v>
          </cell>
          <cell r="AS35">
            <v>85</v>
          </cell>
          <cell r="AT35">
            <v>0</v>
          </cell>
          <cell r="AU35" t="str">
            <v/>
          </cell>
        </row>
        <row r="36">
          <cell r="A36">
            <v>20200302014</v>
          </cell>
          <cell r="B36" t="str">
            <v>覃家暖</v>
          </cell>
          <cell r="C36" t="str">
            <v>全日制2020电子信息工程技术2班</v>
          </cell>
          <cell r="D36">
            <v>62</v>
          </cell>
          <cell r="E36">
            <v>95</v>
          </cell>
          <cell r="F36">
            <v>65</v>
          </cell>
          <cell r="G36">
            <v>69</v>
          </cell>
          <cell r="H36">
            <v>66</v>
          </cell>
          <cell r="I36">
            <v>92</v>
          </cell>
          <cell r="J36">
            <v>78</v>
          </cell>
          <cell r="K36">
            <v>84</v>
          </cell>
          <cell r="L36">
            <v>73</v>
          </cell>
          <cell r="M36">
            <v>67</v>
          </cell>
          <cell r="N36">
            <v>80</v>
          </cell>
          <cell r="O36">
            <v>91</v>
          </cell>
          <cell r="P36">
            <v>73</v>
          </cell>
          <cell r="Q36">
            <v>81</v>
          </cell>
          <cell r="R36">
            <v>72</v>
          </cell>
          <cell r="S36" t="str">
            <v>良好</v>
          </cell>
          <cell r="T36">
            <v>80</v>
          </cell>
          <cell r="U36">
            <v>75</v>
          </cell>
          <cell r="V36">
            <v>82</v>
          </cell>
          <cell r="W36">
            <v>93</v>
          </cell>
          <cell r="X36" t="str">
            <v>中等</v>
          </cell>
          <cell r="Y36">
            <v>89</v>
          </cell>
          <cell r="Z36">
            <v>75</v>
          </cell>
          <cell r="AA36" t="str">
            <v>及格</v>
          </cell>
          <cell r="AB36">
            <v>73</v>
          </cell>
          <cell r="AC36">
            <v>63</v>
          </cell>
          <cell r="AD36">
            <v>81</v>
          </cell>
          <cell r="AE36">
            <v>85</v>
          </cell>
          <cell r="AF36">
            <v>93</v>
          </cell>
          <cell r="AG36">
            <v>84</v>
          </cell>
          <cell r="AH36">
            <v>62</v>
          </cell>
          <cell r="AI36">
            <v>80</v>
          </cell>
          <cell r="AJ36">
            <v>81</v>
          </cell>
          <cell r="AK36">
            <v>73</v>
          </cell>
          <cell r="AL36">
            <v>74</v>
          </cell>
          <cell r="AM36">
            <v>92</v>
          </cell>
          <cell r="AN36">
            <v>84</v>
          </cell>
          <cell r="AO36">
            <v>87</v>
          </cell>
          <cell r="AP36">
            <v>80</v>
          </cell>
          <cell r="AQ36" t="str">
            <v>及格</v>
          </cell>
          <cell r="AR36">
            <v>81</v>
          </cell>
          <cell r="AS36">
            <v>87</v>
          </cell>
          <cell r="AT36">
            <v>0</v>
          </cell>
          <cell r="AU36" t="str">
            <v/>
          </cell>
        </row>
        <row r="37">
          <cell r="A37">
            <v>20200302020</v>
          </cell>
          <cell r="B37" t="str">
            <v>周国清</v>
          </cell>
          <cell r="C37" t="str">
            <v>全日制2020电子信息工程技术2班</v>
          </cell>
          <cell r="D37">
            <v>83</v>
          </cell>
          <cell r="E37">
            <v>95</v>
          </cell>
          <cell r="F37">
            <v>86</v>
          </cell>
          <cell r="G37">
            <v>85</v>
          </cell>
          <cell r="H37">
            <v>79</v>
          </cell>
          <cell r="I37">
            <v>83</v>
          </cell>
          <cell r="J37">
            <v>78</v>
          </cell>
          <cell r="K37">
            <v>94</v>
          </cell>
          <cell r="L37">
            <v>83</v>
          </cell>
          <cell r="M37">
            <v>71</v>
          </cell>
          <cell r="N37">
            <v>86</v>
          </cell>
          <cell r="O37">
            <v>98</v>
          </cell>
          <cell r="P37">
            <v>99</v>
          </cell>
          <cell r="Q37">
            <v>87</v>
          </cell>
          <cell r="R37">
            <v>100</v>
          </cell>
          <cell r="S37" t="str">
            <v>良好</v>
          </cell>
          <cell r="T37">
            <v>80</v>
          </cell>
          <cell r="U37">
            <v>75</v>
          </cell>
          <cell r="V37">
            <v>60</v>
          </cell>
          <cell r="W37">
            <v>86</v>
          </cell>
          <cell r="X37" t="str">
            <v>良好</v>
          </cell>
          <cell r="Y37">
            <v>89</v>
          </cell>
          <cell r="Z37">
            <v>90</v>
          </cell>
          <cell r="AA37" t="str">
            <v>良好</v>
          </cell>
          <cell r="AB37">
            <v>78</v>
          </cell>
          <cell r="AC37">
            <v>77</v>
          </cell>
          <cell r="AD37">
            <v>78</v>
          </cell>
          <cell r="AE37">
            <v>85</v>
          </cell>
          <cell r="AF37">
            <v>93</v>
          </cell>
          <cell r="AG37">
            <v>84</v>
          </cell>
          <cell r="AH37">
            <v>64</v>
          </cell>
          <cell r="AI37">
            <v>82</v>
          </cell>
          <cell r="AJ37">
            <v>85</v>
          </cell>
          <cell r="AK37">
            <v>96</v>
          </cell>
          <cell r="AL37">
            <v>74</v>
          </cell>
          <cell r="AM37">
            <v>95</v>
          </cell>
          <cell r="AN37">
            <v>79</v>
          </cell>
          <cell r="AO37">
            <v>88</v>
          </cell>
          <cell r="AP37">
            <v>80</v>
          </cell>
          <cell r="AQ37" t="str">
            <v>良好</v>
          </cell>
          <cell r="AR37">
            <v>79</v>
          </cell>
          <cell r="AS37">
            <v>83</v>
          </cell>
          <cell r="AT37">
            <v>0</v>
          </cell>
          <cell r="AU37" t="str">
            <v/>
          </cell>
        </row>
        <row r="38">
          <cell r="A38">
            <v>20200302023</v>
          </cell>
          <cell r="B38" t="str">
            <v>方胜源</v>
          </cell>
          <cell r="C38" t="str">
            <v>全日制2020电子信息工程技术2班</v>
          </cell>
          <cell r="D38">
            <v>69</v>
          </cell>
          <cell r="E38">
            <v>95</v>
          </cell>
          <cell r="F38">
            <v>71</v>
          </cell>
          <cell r="G38">
            <v>73</v>
          </cell>
          <cell r="H38">
            <v>88</v>
          </cell>
          <cell r="I38">
            <v>85</v>
          </cell>
          <cell r="J38">
            <v>82</v>
          </cell>
          <cell r="K38">
            <v>85</v>
          </cell>
          <cell r="L38">
            <v>79</v>
          </cell>
          <cell r="M38">
            <v>70</v>
          </cell>
          <cell r="N38">
            <v>80</v>
          </cell>
          <cell r="O38">
            <v>91</v>
          </cell>
          <cell r="P38">
            <v>72</v>
          </cell>
          <cell r="Q38">
            <v>90</v>
          </cell>
          <cell r="R38">
            <v>95</v>
          </cell>
          <cell r="S38" t="str">
            <v>良好</v>
          </cell>
          <cell r="T38">
            <v>80</v>
          </cell>
          <cell r="U38">
            <v>75</v>
          </cell>
          <cell r="V38">
            <v>79</v>
          </cell>
          <cell r="W38">
            <v>99</v>
          </cell>
          <cell r="X38" t="str">
            <v>中等</v>
          </cell>
          <cell r="Y38">
            <v>78</v>
          </cell>
          <cell r="Z38">
            <v>90</v>
          </cell>
          <cell r="AA38" t="str">
            <v>及格</v>
          </cell>
          <cell r="AB38">
            <v>78</v>
          </cell>
          <cell r="AC38">
            <v>83</v>
          </cell>
          <cell r="AD38">
            <v>76</v>
          </cell>
          <cell r="AE38">
            <v>78</v>
          </cell>
          <cell r="AF38">
            <v>97</v>
          </cell>
          <cell r="AG38">
            <v>83</v>
          </cell>
          <cell r="AH38">
            <v>96</v>
          </cell>
          <cell r="AI38">
            <v>82</v>
          </cell>
          <cell r="AJ38">
            <v>87</v>
          </cell>
          <cell r="AK38">
            <v>85</v>
          </cell>
          <cell r="AL38">
            <v>88</v>
          </cell>
          <cell r="AM38">
            <v>93</v>
          </cell>
          <cell r="AN38">
            <v>99</v>
          </cell>
          <cell r="AO38">
            <v>66</v>
          </cell>
          <cell r="AP38">
            <v>80</v>
          </cell>
          <cell r="AQ38" t="str">
            <v>中等</v>
          </cell>
          <cell r="AR38">
            <v>91</v>
          </cell>
          <cell r="AS38">
            <v>91</v>
          </cell>
          <cell r="AT38">
            <v>0</v>
          </cell>
          <cell r="AU38" t="str">
            <v/>
          </cell>
        </row>
        <row r="39">
          <cell r="A39">
            <v>20200302026</v>
          </cell>
          <cell r="B39" t="str">
            <v>梁锦莹</v>
          </cell>
          <cell r="C39" t="str">
            <v>全日制2020电子信息工程技术2班</v>
          </cell>
          <cell r="D39">
            <v>74</v>
          </cell>
          <cell r="E39">
            <v>95</v>
          </cell>
          <cell r="F39">
            <v>78</v>
          </cell>
          <cell r="G39">
            <v>70</v>
          </cell>
          <cell r="H39">
            <v>75</v>
          </cell>
          <cell r="I39">
            <v>75</v>
          </cell>
          <cell r="J39">
            <v>79</v>
          </cell>
          <cell r="K39">
            <v>88</v>
          </cell>
          <cell r="L39">
            <v>87</v>
          </cell>
          <cell r="M39">
            <v>80</v>
          </cell>
          <cell r="N39">
            <v>85</v>
          </cell>
          <cell r="O39">
            <v>74</v>
          </cell>
          <cell r="P39">
            <v>97</v>
          </cell>
          <cell r="Q39">
            <v>85</v>
          </cell>
          <cell r="R39">
            <v>97</v>
          </cell>
          <cell r="S39" t="str">
            <v>良好</v>
          </cell>
          <cell r="T39">
            <v>80</v>
          </cell>
          <cell r="U39">
            <v>75</v>
          </cell>
          <cell r="V39">
            <v>75</v>
          </cell>
          <cell r="W39">
            <v>92</v>
          </cell>
          <cell r="X39" t="str">
            <v>良好</v>
          </cell>
          <cell r="Y39">
            <v>90</v>
          </cell>
          <cell r="Z39">
            <v>60</v>
          </cell>
          <cell r="AA39" t="str">
            <v>良好</v>
          </cell>
          <cell r="AB39">
            <v>64</v>
          </cell>
          <cell r="AC39">
            <v>67</v>
          </cell>
          <cell r="AD39">
            <v>80</v>
          </cell>
          <cell r="AE39">
            <v>85</v>
          </cell>
          <cell r="AF39">
            <v>95</v>
          </cell>
          <cell r="AG39">
            <v>73</v>
          </cell>
          <cell r="AH39">
            <v>60</v>
          </cell>
          <cell r="AI39">
            <v>85</v>
          </cell>
          <cell r="AJ39">
            <v>85</v>
          </cell>
          <cell r="AK39">
            <v>61</v>
          </cell>
          <cell r="AL39">
            <v>75</v>
          </cell>
          <cell r="AM39">
            <v>76</v>
          </cell>
          <cell r="AN39">
            <v>93</v>
          </cell>
          <cell r="AO39">
            <v>90</v>
          </cell>
          <cell r="AP39">
            <v>80</v>
          </cell>
          <cell r="AQ39" t="str">
            <v>及格</v>
          </cell>
          <cell r="AR39">
            <v>77</v>
          </cell>
          <cell r="AS39">
            <v>84</v>
          </cell>
          <cell r="AT39">
            <v>0</v>
          </cell>
          <cell r="AU39" t="str">
            <v/>
          </cell>
        </row>
        <row r="40">
          <cell r="A40">
            <v>20200302027</v>
          </cell>
          <cell r="B40" t="str">
            <v>刘朝修</v>
          </cell>
          <cell r="C40" t="str">
            <v>全日制2020电子信息工程技术2班</v>
          </cell>
          <cell r="D40">
            <v>75</v>
          </cell>
          <cell r="E40">
            <v>95</v>
          </cell>
          <cell r="F40">
            <v>75</v>
          </cell>
          <cell r="G40">
            <v>66</v>
          </cell>
          <cell r="H40">
            <v>85</v>
          </cell>
          <cell r="I40">
            <v>87</v>
          </cell>
          <cell r="J40">
            <v>81</v>
          </cell>
          <cell r="K40">
            <v>74</v>
          </cell>
          <cell r="L40">
            <v>85</v>
          </cell>
          <cell r="M40">
            <v>88</v>
          </cell>
          <cell r="N40">
            <v>85</v>
          </cell>
          <cell r="O40">
            <v>94</v>
          </cell>
          <cell r="P40">
            <v>93</v>
          </cell>
          <cell r="Q40">
            <v>85</v>
          </cell>
          <cell r="R40">
            <v>100</v>
          </cell>
          <cell r="S40" t="str">
            <v>良好</v>
          </cell>
          <cell r="T40">
            <v>80</v>
          </cell>
          <cell r="U40">
            <v>75</v>
          </cell>
          <cell r="V40">
            <v>84</v>
          </cell>
          <cell r="W40">
            <v>72</v>
          </cell>
          <cell r="X40" t="str">
            <v>良好</v>
          </cell>
          <cell r="Y40">
            <v>81</v>
          </cell>
          <cell r="Z40">
            <v>78</v>
          </cell>
          <cell r="AA40" t="str">
            <v>优秀</v>
          </cell>
          <cell r="AB40">
            <v>84</v>
          </cell>
          <cell r="AC40">
            <v>65</v>
          </cell>
          <cell r="AD40">
            <v>82</v>
          </cell>
          <cell r="AE40">
            <v>85</v>
          </cell>
          <cell r="AF40">
            <v>96</v>
          </cell>
          <cell r="AG40">
            <v>79</v>
          </cell>
          <cell r="AH40">
            <v>91</v>
          </cell>
          <cell r="AI40">
            <v>90</v>
          </cell>
          <cell r="AJ40">
            <v>82</v>
          </cell>
          <cell r="AK40">
            <v>99</v>
          </cell>
          <cell r="AL40">
            <v>85</v>
          </cell>
          <cell r="AM40">
            <v>92</v>
          </cell>
          <cell r="AN40">
            <v>96</v>
          </cell>
          <cell r="AO40">
            <v>91</v>
          </cell>
          <cell r="AP40">
            <v>80</v>
          </cell>
          <cell r="AQ40" t="str">
            <v>优秀</v>
          </cell>
          <cell r="AR40">
            <v>76</v>
          </cell>
          <cell r="AS40">
            <v>83</v>
          </cell>
          <cell r="AT40">
            <v>0</v>
          </cell>
          <cell r="AU40" t="str">
            <v/>
          </cell>
        </row>
        <row r="41">
          <cell r="A41">
            <v>20200302031</v>
          </cell>
          <cell r="B41" t="str">
            <v>陆家林</v>
          </cell>
          <cell r="C41" t="str">
            <v>全日制2020电子信息工程技术2班</v>
          </cell>
          <cell r="D41">
            <v>71</v>
          </cell>
          <cell r="E41">
            <v>95</v>
          </cell>
          <cell r="F41">
            <v>69</v>
          </cell>
          <cell r="G41">
            <v>64</v>
          </cell>
          <cell r="H41">
            <v>77</v>
          </cell>
          <cell r="I41">
            <v>86</v>
          </cell>
          <cell r="J41">
            <v>82</v>
          </cell>
          <cell r="K41">
            <v>80</v>
          </cell>
          <cell r="L41">
            <v>77</v>
          </cell>
          <cell r="M41">
            <v>68</v>
          </cell>
          <cell r="N41">
            <v>85</v>
          </cell>
          <cell r="O41">
            <v>92</v>
          </cell>
          <cell r="P41">
            <v>96</v>
          </cell>
          <cell r="Q41">
            <v>78</v>
          </cell>
          <cell r="R41">
            <v>96</v>
          </cell>
          <cell r="S41" t="str">
            <v>良好</v>
          </cell>
          <cell r="T41">
            <v>80</v>
          </cell>
          <cell r="U41">
            <v>75</v>
          </cell>
          <cell r="V41">
            <v>83</v>
          </cell>
          <cell r="W41">
            <v>93</v>
          </cell>
          <cell r="X41" t="str">
            <v>及格</v>
          </cell>
          <cell r="Y41">
            <v>80</v>
          </cell>
          <cell r="Z41">
            <v>68</v>
          </cell>
          <cell r="AA41" t="str">
            <v>良好</v>
          </cell>
          <cell r="AB41">
            <v>78</v>
          </cell>
          <cell r="AC41">
            <v>63</v>
          </cell>
          <cell r="AD41">
            <v>83</v>
          </cell>
          <cell r="AE41">
            <v>85</v>
          </cell>
          <cell r="AF41">
            <v>93</v>
          </cell>
          <cell r="AG41">
            <v>76</v>
          </cell>
          <cell r="AH41">
            <v>60</v>
          </cell>
          <cell r="AI41">
            <v>84</v>
          </cell>
          <cell r="AJ41">
            <v>77</v>
          </cell>
          <cell r="AK41">
            <v>93</v>
          </cell>
          <cell r="AL41">
            <v>84</v>
          </cell>
          <cell r="AM41">
            <v>92</v>
          </cell>
          <cell r="AN41">
            <v>88</v>
          </cell>
          <cell r="AO41">
            <v>66</v>
          </cell>
          <cell r="AP41">
            <v>80</v>
          </cell>
          <cell r="AQ41" t="str">
            <v>中等</v>
          </cell>
          <cell r="AR41">
            <v>75</v>
          </cell>
          <cell r="AS41">
            <v>0</v>
          </cell>
          <cell r="AT41">
            <v>1</v>
          </cell>
          <cell r="AU41" t="str">
            <v>预就业实习</v>
          </cell>
        </row>
        <row r="42">
          <cell r="A42">
            <v>20200302033</v>
          </cell>
          <cell r="B42" t="str">
            <v>盘进行</v>
          </cell>
          <cell r="C42" t="str">
            <v>全日制2020电子信息工程技术2班</v>
          </cell>
          <cell r="D42">
            <v>60</v>
          </cell>
          <cell r="E42">
            <v>95</v>
          </cell>
          <cell r="F42">
            <v>79</v>
          </cell>
          <cell r="G42">
            <v>81</v>
          </cell>
          <cell r="H42">
            <v>77</v>
          </cell>
          <cell r="I42">
            <v>66</v>
          </cell>
          <cell r="J42">
            <v>72</v>
          </cell>
          <cell r="K42">
            <v>94</v>
          </cell>
          <cell r="L42">
            <v>93</v>
          </cell>
          <cell r="M42">
            <v>77</v>
          </cell>
          <cell r="N42">
            <v>83</v>
          </cell>
          <cell r="O42">
            <v>96</v>
          </cell>
          <cell r="P42">
            <v>97</v>
          </cell>
          <cell r="Q42">
            <v>82</v>
          </cell>
          <cell r="R42">
            <v>98</v>
          </cell>
          <cell r="S42" t="str">
            <v>良好</v>
          </cell>
          <cell r="T42">
            <v>80</v>
          </cell>
          <cell r="U42">
            <v>75</v>
          </cell>
          <cell r="V42">
            <v>82</v>
          </cell>
          <cell r="W42">
            <v>68</v>
          </cell>
          <cell r="X42" t="str">
            <v>优秀</v>
          </cell>
          <cell r="Y42">
            <v>86</v>
          </cell>
          <cell r="Z42">
            <v>82</v>
          </cell>
          <cell r="AA42" t="str">
            <v>中等</v>
          </cell>
          <cell r="AB42">
            <v>73</v>
          </cell>
          <cell r="AC42">
            <v>60</v>
          </cell>
          <cell r="AD42">
            <v>84</v>
          </cell>
          <cell r="AE42">
            <v>83</v>
          </cell>
          <cell r="AF42">
            <v>93</v>
          </cell>
          <cell r="AG42">
            <v>80</v>
          </cell>
          <cell r="AH42">
            <v>61</v>
          </cell>
          <cell r="AI42">
            <v>86</v>
          </cell>
          <cell r="AJ42">
            <v>84</v>
          </cell>
          <cell r="AK42">
            <v>95</v>
          </cell>
          <cell r="AL42">
            <v>75</v>
          </cell>
          <cell r="AM42">
            <v>91</v>
          </cell>
          <cell r="AN42">
            <v>94</v>
          </cell>
          <cell r="AO42">
            <v>91</v>
          </cell>
          <cell r="AP42">
            <v>80</v>
          </cell>
          <cell r="AQ42" t="str">
            <v>优秀</v>
          </cell>
          <cell r="AR42">
            <v>75</v>
          </cell>
          <cell r="AS42">
            <v>92</v>
          </cell>
          <cell r="AT42">
            <v>0</v>
          </cell>
          <cell r="AU42" t="str">
            <v/>
          </cell>
        </row>
        <row r="43">
          <cell r="A43">
            <v>20200302036</v>
          </cell>
          <cell r="B43" t="str">
            <v>伍尚林</v>
          </cell>
          <cell r="C43" t="str">
            <v>全日制2020电子信息工程技术2班</v>
          </cell>
          <cell r="D43">
            <v>84</v>
          </cell>
          <cell r="E43">
            <v>95</v>
          </cell>
          <cell r="F43">
            <v>87</v>
          </cell>
          <cell r="G43">
            <v>74</v>
          </cell>
          <cell r="H43">
            <v>60</v>
          </cell>
          <cell r="I43">
            <v>75</v>
          </cell>
          <cell r="J43">
            <v>75</v>
          </cell>
          <cell r="K43">
            <v>86</v>
          </cell>
          <cell r="L43">
            <v>84</v>
          </cell>
          <cell r="M43">
            <v>87</v>
          </cell>
          <cell r="N43">
            <v>86</v>
          </cell>
          <cell r="O43">
            <v>60</v>
          </cell>
          <cell r="P43">
            <v>93</v>
          </cell>
          <cell r="Q43">
            <v>92</v>
          </cell>
          <cell r="R43">
            <v>97</v>
          </cell>
          <cell r="S43" t="str">
            <v>良好</v>
          </cell>
          <cell r="T43">
            <v>80</v>
          </cell>
          <cell r="U43">
            <v>75</v>
          </cell>
          <cell r="V43">
            <v>77</v>
          </cell>
          <cell r="W43">
            <v>85</v>
          </cell>
          <cell r="X43" t="str">
            <v>良好</v>
          </cell>
          <cell r="Y43">
            <v>78</v>
          </cell>
          <cell r="Z43">
            <v>91</v>
          </cell>
          <cell r="AA43" t="str">
            <v>及格</v>
          </cell>
          <cell r="AB43">
            <v>74</v>
          </cell>
          <cell r="AC43">
            <v>63</v>
          </cell>
          <cell r="AD43">
            <v>76</v>
          </cell>
          <cell r="AE43">
            <v>85</v>
          </cell>
          <cell r="AF43">
            <v>94</v>
          </cell>
          <cell r="AG43">
            <v>73</v>
          </cell>
          <cell r="AH43">
            <v>61</v>
          </cell>
          <cell r="AI43">
            <v>80</v>
          </cell>
          <cell r="AJ43">
            <v>87</v>
          </cell>
          <cell r="AK43">
            <v>89</v>
          </cell>
          <cell r="AL43">
            <v>84</v>
          </cell>
          <cell r="AM43">
            <v>94</v>
          </cell>
          <cell r="AN43">
            <v>92</v>
          </cell>
          <cell r="AO43">
            <v>78</v>
          </cell>
          <cell r="AP43">
            <v>80</v>
          </cell>
          <cell r="AQ43" t="str">
            <v>及格</v>
          </cell>
          <cell r="AR43">
            <v>84</v>
          </cell>
          <cell r="AS43">
            <v>77</v>
          </cell>
          <cell r="AT43">
            <v>0</v>
          </cell>
          <cell r="AU43" t="str">
            <v/>
          </cell>
        </row>
        <row r="44">
          <cell r="A44">
            <v>20200302037</v>
          </cell>
          <cell r="B44" t="str">
            <v>谢远宏</v>
          </cell>
          <cell r="C44" t="str">
            <v>全日制2020电子信息工程技术2班</v>
          </cell>
          <cell r="D44">
            <v>72</v>
          </cell>
          <cell r="E44">
            <v>95</v>
          </cell>
          <cell r="F44">
            <v>79</v>
          </cell>
          <cell r="G44">
            <v>85</v>
          </cell>
          <cell r="H44">
            <v>93</v>
          </cell>
          <cell r="I44">
            <v>86</v>
          </cell>
          <cell r="J44">
            <v>87</v>
          </cell>
          <cell r="K44">
            <v>90</v>
          </cell>
          <cell r="L44">
            <v>97</v>
          </cell>
          <cell r="M44">
            <v>68</v>
          </cell>
          <cell r="N44">
            <v>82</v>
          </cell>
          <cell r="O44">
            <v>73</v>
          </cell>
          <cell r="P44">
            <v>97</v>
          </cell>
          <cell r="Q44">
            <v>84</v>
          </cell>
          <cell r="R44">
            <v>97</v>
          </cell>
          <cell r="S44" t="str">
            <v>良好</v>
          </cell>
          <cell r="T44">
            <v>80</v>
          </cell>
          <cell r="U44">
            <v>75</v>
          </cell>
          <cell r="V44">
            <v>83</v>
          </cell>
          <cell r="W44">
            <v>91</v>
          </cell>
          <cell r="X44" t="str">
            <v>中等</v>
          </cell>
          <cell r="Y44">
            <v>90</v>
          </cell>
          <cell r="Z44">
            <v>84</v>
          </cell>
          <cell r="AA44" t="str">
            <v>良好</v>
          </cell>
          <cell r="AB44">
            <v>86</v>
          </cell>
          <cell r="AC44">
            <v>77</v>
          </cell>
          <cell r="AD44">
            <v>90</v>
          </cell>
          <cell r="AE44">
            <v>87</v>
          </cell>
          <cell r="AF44">
            <v>96</v>
          </cell>
          <cell r="AG44">
            <v>86</v>
          </cell>
          <cell r="AH44">
            <v>85</v>
          </cell>
          <cell r="AI44">
            <v>95</v>
          </cell>
          <cell r="AJ44">
            <v>84</v>
          </cell>
          <cell r="AK44">
            <v>83</v>
          </cell>
          <cell r="AL44">
            <v>82</v>
          </cell>
          <cell r="AM44">
            <v>93</v>
          </cell>
          <cell r="AN44">
            <v>97</v>
          </cell>
          <cell r="AO44">
            <v>87</v>
          </cell>
          <cell r="AP44">
            <v>80</v>
          </cell>
          <cell r="AQ44" t="str">
            <v>良好</v>
          </cell>
          <cell r="AR44">
            <v>91</v>
          </cell>
          <cell r="AS44">
            <v>94</v>
          </cell>
          <cell r="AT44">
            <v>0</v>
          </cell>
          <cell r="AU44" t="str">
            <v/>
          </cell>
        </row>
        <row r="45">
          <cell r="A45">
            <v>20200302039</v>
          </cell>
          <cell r="B45" t="str">
            <v>余启兴</v>
          </cell>
          <cell r="C45" t="str">
            <v>全日制2020电子信息工程技术2班</v>
          </cell>
          <cell r="D45">
            <v>70</v>
          </cell>
          <cell r="E45">
            <v>95</v>
          </cell>
          <cell r="F45" t="str">
            <v>及格</v>
          </cell>
          <cell r="G45">
            <v>65</v>
          </cell>
          <cell r="H45" t="str">
            <v>及格</v>
          </cell>
          <cell r="I45">
            <v>87</v>
          </cell>
          <cell r="J45">
            <v>71</v>
          </cell>
          <cell r="K45">
            <v>85</v>
          </cell>
          <cell r="L45">
            <v>83</v>
          </cell>
          <cell r="M45">
            <v>80</v>
          </cell>
          <cell r="N45">
            <v>82</v>
          </cell>
          <cell r="O45">
            <v>60</v>
          </cell>
          <cell r="P45">
            <v>88</v>
          </cell>
          <cell r="Q45">
            <v>81</v>
          </cell>
          <cell r="R45">
            <v>98</v>
          </cell>
          <cell r="S45" t="str">
            <v>良好</v>
          </cell>
          <cell r="T45">
            <v>80</v>
          </cell>
          <cell r="U45">
            <v>75</v>
          </cell>
          <cell r="V45">
            <v>60</v>
          </cell>
          <cell r="W45">
            <v>77</v>
          </cell>
          <cell r="X45">
            <v>60</v>
          </cell>
          <cell r="Y45">
            <v>88</v>
          </cell>
          <cell r="Z45">
            <v>71</v>
          </cell>
          <cell r="AA45" t="str">
            <v>及格</v>
          </cell>
          <cell r="AB45">
            <v>65</v>
          </cell>
          <cell r="AC45">
            <v>60</v>
          </cell>
          <cell r="AD45">
            <v>74</v>
          </cell>
          <cell r="AE45">
            <v>85</v>
          </cell>
          <cell r="AF45">
            <v>93</v>
          </cell>
          <cell r="AG45">
            <v>76</v>
          </cell>
          <cell r="AH45">
            <v>60</v>
          </cell>
          <cell r="AI45">
            <v>81</v>
          </cell>
          <cell r="AJ45">
            <v>79</v>
          </cell>
          <cell r="AK45">
            <v>84</v>
          </cell>
          <cell r="AL45">
            <v>76</v>
          </cell>
          <cell r="AM45">
            <v>88</v>
          </cell>
          <cell r="AN45">
            <v>77</v>
          </cell>
          <cell r="AO45">
            <v>88</v>
          </cell>
          <cell r="AP45">
            <v>80</v>
          </cell>
          <cell r="AQ45" t="str">
            <v>中等</v>
          </cell>
          <cell r="AR45">
            <v>70</v>
          </cell>
          <cell r="AS45">
            <v>0</v>
          </cell>
          <cell r="AT45">
            <v>1</v>
          </cell>
          <cell r="AU45" t="str">
            <v>预就业实习</v>
          </cell>
        </row>
        <row r="46">
          <cell r="A46">
            <v>20200302043</v>
          </cell>
          <cell r="B46" t="str">
            <v>黄冰冰</v>
          </cell>
          <cell r="C46" t="str">
            <v>全日制2020电子信息工程技术2班</v>
          </cell>
          <cell r="D46">
            <v>75</v>
          </cell>
          <cell r="E46">
            <v>95</v>
          </cell>
          <cell r="F46">
            <v>82</v>
          </cell>
          <cell r="G46">
            <v>85</v>
          </cell>
          <cell r="H46">
            <v>85</v>
          </cell>
          <cell r="I46">
            <v>66</v>
          </cell>
          <cell r="J46">
            <v>76</v>
          </cell>
          <cell r="K46">
            <v>87</v>
          </cell>
          <cell r="L46">
            <v>91</v>
          </cell>
          <cell r="M46">
            <v>70</v>
          </cell>
          <cell r="N46">
            <v>82</v>
          </cell>
          <cell r="O46">
            <v>95</v>
          </cell>
          <cell r="P46">
            <v>95</v>
          </cell>
          <cell r="Q46">
            <v>82</v>
          </cell>
          <cell r="R46">
            <v>99</v>
          </cell>
          <cell r="S46" t="str">
            <v>良好</v>
          </cell>
          <cell r="T46">
            <v>80</v>
          </cell>
          <cell r="U46">
            <v>75</v>
          </cell>
          <cell r="V46">
            <v>74</v>
          </cell>
          <cell r="W46">
            <v>92</v>
          </cell>
          <cell r="X46" t="str">
            <v>中等</v>
          </cell>
          <cell r="Y46">
            <v>86</v>
          </cell>
          <cell r="Z46">
            <v>88</v>
          </cell>
          <cell r="AA46" t="str">
            <v>及格</v>
          </cell>
          <cell r="AB46">
            <v>67</v>
          </cell>
          <cell r="AC46">
            <v>60</v>
          </cell>
          <cell r="AD46">
            <v>80</v>
          </cell>
          <cell r="AE46">
            <v>88</v>
          </cell>
          <cell r="AF46">
            <v>94</v>
          </cell>
          <cell r="AG46">
            <v>76</v>
          </cell>
          <cell r="AH46">
            <v>60</v>
          </cell>
          <cell r="AI46">
            <v>80</v>
          </cell>
          <cell r="AJ46">
            <v>84</v>
          </cell>
          <cell r="AK46">
            <v>61</v>
          </cell>
          <cell r="AL46">
            <v>75</v>
          </cell>
          <cell r="AM46">
            <v>88</v>
          </cell>
          <cell r="AN46">
            <v>84</v>
          </cell>
          <cell r="AO46">
            <v>85</v>
          </cell>
          <cell r="AP46">
            <v>80</v>
          </cell>
          <cell r="AQ46" t="str">
            <v>优秀</v>
          </cell>
          <cell r="AR46">
            <v>77</v>
          </cell>
          <cell r="AS46">
            <v>92</v>
          </cell>
          <cell r="AT46">
            <v>0</v>
          </cell>
          <cell r="AU46" t="str">
            <v/>
          </cell>
        </row>
        <row r="47">
          <cell r="A47">
            <v>20200302045</v>
          </cell>
          <cell r="B47" t="str">
            <v>黎冠</v>
          </cell>
          <cell r="C47" t="str">
            <v>全日制2020电子信息工程技术2班</v>
          </cell>
          <cell r="D47">
            <v>75</v>
          </cell>
          <cell r="E47">
            <v>95</v>
          </cell>
          <cell r="F47">
            <v>76</v>
          </cell>
          <cell r="G47">
            <v>79</v>
          </cell>
          <cell r="H47">
            <v>93</v>
          </cell>
          <cell r="I47">
            <v>83</v>
          </cell>
          <cell r="J47">
            <v>86</v>
          </cell>
          <cell r="K47">
            <v>93</v>
          </cell>
          <cell r="L47">
            <v>86</v>
          </cell>
          <cell r="M47">
            <v>87</v>
          </cell>
          <cell r="N47">
            <v>90</v>
          </cell>
          <cell r="O47">
            <v>98</v>
          </cell>
          <cell r="P47">
            <v>98</v>
          </cell>
          <cell r="Q47">
            <v>80</v>
          </cell>
          <cell r="R47">
            <v>98</v>
          </cell>
          <cell r="S47" t="str">
            <v>良好</v>
          </cell>
          <cell r="T47">
            <v>80</v>
          </cell>
          <cell r="U47">
            <v>75</v>
          </cell>
          <cell r="V47">
            <v>82</v>
          </cell>
          <cell r="W47">
            <v>89</v>
          </cell>
          <cell r="X47" t="str">
            <v>优秀</v>
          </cell>
          <cell r="Y47">
            <v>89</v>
          </cell>
          <cell r="Z47">
            <v>91</v>
          </cell>
          <cell r="AA47" t="str">
            <v>中等</v>
          </cell>
          <cell r="AB47">
            <v>90</v>
          </cell>
          <cell r="AC47">
            <v>73</v>
          </cell>
          <cell r="AD47">
            <v>83</v>
          </cell>
          <cell r="AE47">
            <v>88</v>
          </cell>
          <cell r="AF47">
            <v>97</v>
          </cell>
          <cell r="AG47">
            <v>79</v>
          </cell>
          <cell r="AH47">
            <v>70</v>
          </cell>
          <cell r="AI47">
            <v>85</v>
          </cell>
          <cell r="AJ47">
            <v>84</v>
          </cell>
          <cell r="AK47">
            <v>95</v>
          </cell>
          <cell r="AL47">
            <v>90</v>
          </cell>
          <cell r="AM47">
            <v>97</v>
          </cell>
          <cell r="AN47">
            <v>93</v>
          </cell>
          <cell r="AO47">
            <v>92</v>
          </cell>
          <cell r="AP47">
            <v>80</v>
          </cell>
          <cell r="AQ47" t="str">
            <v>良好</v>
          </cell>
          <cell r="AR47">
            <v>81</v>
          </cell>
          <cell r="AS47">
            <v>0</v>
          </cell>
          <cell r="AT47">
            <v>1</v>
          </cell>
          <cell r="AU47" t="str">
            <v>预就业实习</v>
          </cell>
        </row>
        <row r="48">
          <cell r="A48">
            <v>20200302046</v>
          </cell>
          <cell r="B48" t="str">
            <v>黎剑培</v>
          </cell>
          <cell r="C48" t="str">
            <v>全日制2020电子信息工程技术2班</v>
          </cell>
          <cell r="D48">
            <v>88</v>
          </cell>
          <cell r="E48">
            <v>95</v>
          </cell>
          <cell r="F48">
            <v>90</v>
          </cell>
          <cell r="G48">
            <v>90</v>
          </cell>
          <cell r="H48">
            <v>84</v>
          </cell>
          <cell r="I48">
            <v>65</v>
          </cell>
          <cell r="J48">
            <v>85</v>
          </cell>
          <cell r="K48">
            <v>91</v>
          </cell>
          <cell r="L48">
            <v>91</v>
          </cell>
          <cell r="M48">
            <v>73</v>
          </cell>
          <cell r="N48">
            <v>84</v>
          </cell>
          <cell r="O48">
            <v>98</v>
          </cell>
          <cell r="P48">
            <v>100</v>
          </cell>
          <cell r="Q48">
            <v>97</v>
          </cell>
          <cell r="R48">
            <v>100</v>
          </cell>
          <cell r="S48" t="str">
            <v>良好</v>
          </cell>
          <cell r="T48">
            <v>80</v>
          </cell>
          <cell r="U48">
            <v>75</v>
          </cell>
          <cell r="V48">
            <v>80</v>
          </cell>
          <cell r="W48">
            <v>78</v>
          </cell>
          <cell r="X48" t="str">
            <v>良好</v>
          </cell>
          <cell r="Y48">
            <v>90</v>
          </cell>
          <cell r="Z48">
            <v>89</v>
          </cell>
          <cell r="AA48" t="str">
            <v>良好</v>
          </cell>
          <cell r="AB48">
            <v>86</v>
          </cell>
          <cell r="AC48">
            <v>77</v>
          </cell>
          <cell r="AD48">
            <v>85</v>
          </cell>
          <cell r="AE48">
            <v>85</v>
          </cell>
          <cell r="AF48">
            <v>95</v>
          </cell>
          <cell r="AG48">
            <v>83</v>
          </cell>
          <cell r="AH48">
            <v>65</v>
          </cell>
          <cell r="AI48">
            <v>85</v>
          </cell>
          <cell r="AJ48">
            <v>91</v>
          </cell>
          <cell r="AK48">
            <v>97</v>
          </cell>
          <cell r="AL48">
            <v>83</v>
          </cell>
          <cell r="AM48">
            <v>91</v>
          </cell>
          <cell r="AN48">
            <v>100</v>
          </cell>
          <cell r="AO48">
            <v>91</v>
          </cell>
          <cell r="AP48">
            <v>80</v>
          </cell>
          <cell r="AQ48" t="str">
            <v>良好</v>
          </cell>
          <cell r="AR48">
            <v>90</v>
          </cell>
          <cell r="AS48">
            <v>91</v>
          </cell>
          <cell r="AT48">
            <v>0</v>
          </cell>
          <cell r="AU48" t="str">
            <v/>
          </cell>
        </row>
        <row r="49">
          <cell r="A49">
            <v>20200302051</v>
          </cell>
          <cell r="B49" t="str">
            <v>梁文海</v>
          </cell>
          <cell r="C49" t="str">
            <v>全日制2020电子信息工程技术2班</v>
          </cell>
          <cell r="D49">
            <v>82</v>
          </cell>
          <cell r="E49">
            <v>95</v>
          </cell>
          <cell r="F49">
            <v>83</v>
          </cell>
          <cell r="G49">
            <v>81</v>
          </cell>
          <cell r="H49">
            <v>72</v>
          </cell>
          <cell r="I49">
            <v>87</v>
          </cell>
          <cell r="J49">
            <v>78</v>
          </cell>
          <cell r="K49">
            <v>94</v>
          </cell>
          <cell r="L49">
            <v>92</v>
          </cell>
          <cell r="M49">
            <v>83</v>
          </cell>
          <cell r="N49">
            <v>82</v>
          </cell>
          <cell r="O49">
            <v>90</v>
          </cell>
          <cell r="P49">
            <v>98</v>
          </cell>
          <cell r="Q49">
            <v>82</v>
          </cell>
          <cell r="R49">
            <v>95</v>
          </cell>
          <cell r="S49" t="str">
            <v>良好</v>
          </cell>
          <cell r="T49">
            <v>80</v>
          </cell>
          <cell r="U49">
            <v>75</v>
          </cell>
          <cell r="V49">
            <v>73</v>
          </cell>
          <cell r="W49">
            <v>85</v>
          </cell>
          <cell r="X49" t="str">
            <v>良好</v>
          </cell>
          <cell r="Y49">
            <v>79</v>
          </cell>
          <cell r="Z49">
            <v>89</v>
          </cell>
          <cell r="AA49" t="str">
            <v>良好</v>
          </cell>
          <cell r="AB49">
            <v>72</v>
          </cell>
          <cell r="AC49">
            <v>66</v>
          </cell>
          <cell r="AD49">
            <v>83</v>
          </cell>
          <cell r="AE49">
            <v>82</v>
          </cell>
          <cell r="AF49">
            <v>93</v>
          </cell>
          <cell r="AG49">
            <v>79</v>
          </cell>
          <cell r="AH49">
            <v>64</v>
          </cell>
          <cell r="AI49">
            <v>87</v>
          </cell>
          <cell r="AJ49">
            <v>84</v>
          </cell>
          <cell r="AK49">
            <v>85</v>
          </cell>
          <cell r="AL49">
            <v>75</v>
          </cell>
          <cell r="AM49">
            <v>83</v>
          </cell>
          <cell r="AN49">
            <v>96</v>
          </cell>
          <cell r="AO49">
            <v>86</v>
          </cell>
          <cell r="AP49">
            <v>80</v>
          </cell>
          <cell r="AQ49" t="str">
            <v>中等</v>
          </cell>
          <cell r="AR49">
            <v>74</v>
          </cell>
          <cell r="AS49">
            <v>87</v>
          </cell>
          <cell r="AT49">
            <v>0</v>
          </cell>
          <cell r="AU49" t="str">
            <v/>
          </cell>
        </row>
        <row r="50">
          <cell r="A50">
            <v>20200302053</v>
          </cell>
          <cell r="B50" t="str">
            <v>蒙茂敬</v>
          </cell>
          <cell r="C50" t="str">
            <v>全日制2020电子信息工程技术2班</v>
          </cell>
          <cell r="D50">
            <v>72</v>
          </cell>
          <cell r="E50">
            <v>95</v>
          </cell>
          <cell r="F50">
            <v>80</v>
          </cell>
          <cell r="G50">
            <v>88</v>
          </cell>
          <cell r="H50">
            <v>81</v>
          </cell>
          <cell r="I50">
            <v>92</v>
          </cell>
          <cell r="J50">
            <v>83</v>
          </cell>
          <cell r="K50">
            <v>96</v>
          </cell>
          <cell r="L50">
            <v>82</v>
          </cell>
          <cell r="M50">
            <v>86</v>
          </cell>
          <cell r="N50">
            <v>88</v>
          </cell>
          <cell r="O50">
            <v>98</v>
          </cell>
          <cell r="P50">
            <v>97</v>
          </cell>
          <cell r="Q50">
            <v>84</v>
          </cell>
          <cell r="R50">
            <v>96</v>
          </cell>
          <cell r="S50" t="str">
            <v>良好</v>
          </cell>
          <cell r="T50">
            <v>80</v>
          </cell>
          <cell r="U50">
            <v>75</v>
          </cell>
          <cell r="V50">
            <v>85</v>
          </cell>
          <cell r="W50">
            <v>93</v>
          </cell>
          <cell r="X50" t="str">
            <v>良好</v>
          </cell>
          <cell r="Y50">
            <v>88</v>
          </cell>
          <cell r="Z50">
            <v>81</v>
          </cell>
          <cell r="AA50" t="str">
            <v>良好</v>
          </cell>
          <cell r="AB50">
            <v>83</v>
          </cell>
          <cell r="AC50">
            <v>73</v>
          </cell>
          <cell r="AD50">
            <v>85</v>
          </cell>
          <cell r="AE50">
            <v>85</v>
          </cell>
          <cell r="AF50">
            <v>94</v>
          </cell>
          <cell r="AG50">
            <v>89</v>
          </cell>
          <cell r="AH50">
            <v>81</v>
          </cell>
          <cell r="AI50">
            <v>90</v>
          </cell>
          <cell r="AJ50">
            <v>84</v>
          </cell>
          <cell r="AK50">
            <v>93</v>
          </cell>
          <cell r="AL50">
            <v>88</v>
          </cell>
          <cell r="AM50">
            <v>97</v>
          </cell>
          <cell r="AN50">
            <v>78</v>
          </cell>
          <cell r="AO50">
            <v>83</v>
          </cell>
          <cell r="AP50">
            <v>80</v>
          </cell>
          <cell r="AQ50" t="str">
            <v>及格</v>
          </cell>
          <cell r="AR50">
            <v>85</v>
          </cell>
          <cell r="AS50">
            <v>86</v>
          </cell>
          <cell r="AT50">
            <v>0</v>
          </cell>
          <cell r="AU50" t="str">
            <v/>
          </cell>
        </row>
        <row r="51">
          <cell r="A51">
            <v>20200302055</v>
          </cell>
          <cell r="B51" t="str">
            <v>莫宗超</v>
          </cell>
          <cell r="C51" t="str">
            <v>全日制2020电子信息工程技术2班</v>
          </cell>
          <cell r="D51">
            <v>73</v>
          </cell>
          <cell r="E51">
            <v>95</v>
          </cell>
          <cell r="F51">
            <v>68</v>
          </cell>
          <cell r="G51">
            <v>77</v>
          </cell>
          <cell r="H51">
            <v>60</v>
          </cell>
          <cell r="I51">
            <v>81</v>
          </cell>
          <cell r="J51">
            <v>79</v>
          </cell>
          <cell r="K51">
            <v>90</v>
          </cell>
          <cell r="L51">
            <v>80</v>
          </cell>
          <cell r="M51">
            <v>76</v>
          </cell>
          <cell r="N51">
            <v>88</v>
          </cell>
          <cell r="O51">
            <v>73</v>
          </cell>
          <cell r="P51">
            <v>96</v>
          </cell>
          <cell r="Q51">
            <v>79</v>
          </cell>
          <cell r="R51">
            <v>90</v>
          </cell>
          <cell r="S51" t="str">
            <v>良好</v>
          </cell>
          <cell r="T51">
            <v>80</v>
          </cell>
          <cell r="U51">
            <v>75</v>
          </cell>
          <cell r="V51">
            <v>79</v>
          </cell>
          <cell r="W51">
            <v>71</v>
          </cell>
          <cell r="X51" t="str">
            <v>中等</v>
          </cell>
          <cell r="Y51">
            <v>90</v>
          </cell>
          <cell r="Z51">
            <v>77</v>
          </cell>
          <cell r="AA51" t="str">
            <v>中等</v>
          </cell>
          <cell r="AB51">
            <v>78</v>
          </cell>
          <cell r="AC51">
            <v>65</v>
          </cell>
          <cell r="AD51">
            <v>83</v>
          </cell>
          <cell r="AE51">
            <v>86</v>
          </cell>
          <cell r="AF51">
            <v>94</v>
          </cell>
          <cell r="AG51">
            <v>74</v>
          </cell>
          <cell r="AH51">
            <v>62</v>
          </cell>
          <cell r="AI51">
            <v>65</v>
          </cell>
          <cell r="AJ51">
            <v>86</v>
          </cell>
          <cell r="AK51">
            <v>76</v>
          </cell>
          <cell r="AL51">
            <v>85</v>
          </cell>
          <cell r="AM51">
            <v>95</v>
          </cell>
          <cell r="AN51">
            <v>72</v>
          </cell>
          <cell r="AO51">
            <v>81</v>
          </cell>
          <cell r="AP51">
            <v>80</v>
          </cell>
          <cell r="AQ51" t="str">
            <v>中等</v>
          </cell>
          <cell r="AR51">
            <v>73</v>
          </cell>
          <cell r="AS51">
            <v>93</v>
          </cell>
          <cell r="AT51">
            <v>0</v>
          </cell>
          <cell r="AU51" t="str">
            <v/>
          </cell>
        </row>
        <row r="52">
          <cell r="A52">
            <v>20200302056</v>
          </cell>
          <cell r="B52" t="str">
            <v>宁志浩</v>
          </cell>
          <cell r="C52" t="str">
            <v>全日制2020电子信息工程技术2班</v>
          </cell>
          <cell r="D52">
            <v>79</v>
          </cell>
          <cell r="E52">
            <v>95</v>
          </cell>
          <cell r="F52">
            <v>81</v>
          </cell>
          <cell r="G52">
            <v>80</v>
          </cell>
          <cell r="H52">
            <v>69</v>
          </cell>
          <cell r="I52">
            <v>79</v>
          </cell>
          <cell r="J52">
            <v>84</v>
          </cell>
          <cell r="K52">
            <v>92</v>
          </cell>
          <cell r="L52">
            <v>80</v>
          </cell>
          <cell r="M52">
            <v>86</v>
          </cell>
          <cell r="N52">
            <v>86</v>
          </cell>
          <cell r="O52">
            <v>72</v>
          </cell>
          <cell r="P52">
            <v>98</v>
          </cell>
          <cell r="Q52">
            <v>83</v>
          </cell>
          <cell r="R52">
            <v>96</v>
          </cell>
          <cell r="S52" t="str">
            <v>良好</v>
          </cell>
          <cell r="T52">
            <v>80</v>
          </cell>
          <cell r="U52">
            <v>75</v>
          </cell>
          <cell r="V52">
            <v>69</v>
          </cell>
          <cell r="W52">
            <v>88</v>
          </cell>
          <cell r="X52" t="str">
            <v>优秀</v>
          </cell>
          <cell r="Y52">
            <v>90</v>
          </cell>
          <cell r="Z52">
            <v>80</v>
          </cell>
          <cell r="AA52" t="str">
            <v>良好</v>
          </cell>
          <cell r="AB52">
            <v>76</v>
          </cell>
          <cell r="AC52">
            <v>63</v>
          </cell>
          <cell r="AD52">
            <v>82</v>
          </cell>
          <cell r="AE52">
            <v>82</v>
          </cell>
          <cell r="AF52">
            <v>93</v>
          </cell>
          <cell r="AG52">
            <v>81</v>
          </cell>
          <cell r="AH52">
            <v>62</v>
          </cell>
          <cell r="AI52">
            <v>75</v>
          </cell>
          <cell r="AJ52">
            <v>81</v>
          </cell>
          <cell r="AK52">
            <v>84</v>
          </cell>
          <cell r="AL52">
            <v>76</v>
          </cell>
          <cell r="AM52">
            <v>94</v>
          </cell>
          <cell r="AN52">
            <v>77</v>
          </cell>
          <cell r="AO52">
            <v>81</v>
          </cell>
          <cell r="AP52">
            <v>80</v>
          </cell>
          <cell r="AQ52" t="str">
            <v>良好</v>
          </cell>
          <cell r="AR52">
            <v>80</v>
          </cell>
          <cell r="AS52">
            <v>0</v>
          </cell>
          <cell r="AT52">
            <v>1</v>
          </cell>
          <cell r="AU52" t="str">
            <v>预就业实习</v>
          </cell>
        </row>
        <row r="53">
          <cell r="A53">
            <v>20200302058</v>
          </cell>
          <cell r="B53" t="str">
            <v>邱远武</v>
          </cell>
          <cell r="C53" t="str">
            <v>全日制2020电子信息工程技术2班</v>
          </cell>
          <cell r="D53">
            <v>83</v>
          </cell>
          <cell r="E53">
            <v>95</v>
          </cell>
          <cell r="F53">
            <v>92</v>
          </cell>
          <cell r="G53">
            <v>90</v>
          </cell>
          <cell r="H53">
            <v>96</v>
          </cell>
          <cell r="I53">
            <v>90</v>
          </cell>
          <cell r="J53">
            <v>86</v>
          </cell>
          <cell r="K53">
            <v>94</v>
          </cell>
          <cell r="L53">
            <v>89</v>
          </cell>
          <cell r="M53">
            <v>91</v>
          </cell>
          <cell r="N53">
            <v>86</v>
          </cell>
          <cell r="O53">
            <v>73</v>
          </cell>
          <cell r="P53">
            <v>99</v>
          </cell>
          <cell r="Q53">
            <v>87</v>
          </cell>
          <cell r="R53">
            <v>99</v>
          </cell>
          <cell r="S53" t="str">
            <v>良好</v>
          </cell>
          <cell r="T53">
            <v>80</v>
          </cell>
          <cell r="U53">
            <v>75</v>
          </cell>
          <cell r="V53">
            <v>76</v>
          </cell>
          <cell r="W53">
            <v>94</v>
          </cell>
          <cell r="X53" t="str">
            <v>中等</v>
          </cell>
          <cell r="Y53">
            <v>90</v>
          </cell>
          <cell r="Z53">
            <v>87</v>
          </cell>
          <cell r="AA53" t="str">
            <v>优秀</v>
          </cell>
          <cell r="AB53">
            <v>86</v>
          </cell>
          <cell r="AC53">
            <v>74</v>
          </cell>
          <cell r="AD53">
            <v>86</v>
          </cell>
          <cell r="AE53">
            <v>90</v>
          </cell>
          <cell r="AF53">
            <v>95</v>
          </cell>
          <cell r="AG53">
            <v>90</v>
          </cell>
          <cell r="AH53">
            <v>77</v>
          </cell>
          <cell r="AI53">
            <v>88</v>
          </cell>
          <cell r="AJ53">
            <v>87</v>
          </cell>
          <cell r="AK53">
            <v>89</v>
          </cell>
          <cell r="AL53">
            <v>88</v>
          </cell>
          <cell r="AM53">
            <v>93</v>
          </cell>
          <cell r="AN53">
            <v>95</v>
          </cell>
          <cell r="AO53">
            <v>92</v>
          </cell>
          <cell r="AP53">
            <v>80</v>
          </cell>
          <cell r="AQ53" t="str">
            <v>良好</v>
          </cell>
          <cell r="AR53">
            <v>93</v>
          </cell>
          <cell r="AS53">
            <v>0</v>
          </cell>
          <cell r="AT53">
            <v>1</v>
          </cell>
          <cell r="AU53" t="str">
            <v>预就业实习</v>
          </cell>
        </row>
        <row r="54">
          <cell r="A54">
            <v>20200302060</v>
          </cell>
          <cell r="B54" t="str">
            <v>孙永源</v>
          </cell>
          <cell r="C54" t="str">
            <v>全日制2020电子信息工程技术2班</v>
          </cell>
          <cell r="D54">
            <v>85</v>
          </cell>
          <cell r="E54">
            <v>95</v>
          </cell>
          <cell r="F54">
            <v>70</v>
          </cell>
          <cell r="G54">
            <v>73</v>
          </cell>
          <cell r="H54">
            <v>78</v>
          </cell>
          <cell r="I54">
            <v>69</v>
          </cell>
          <cell r="J54">
            <v>75</v>
          </cell>
          <cell r="K54">
            <v>92</v>
          </cell>
          <cell r="L54">
            <v>83</v>
          </cell>
          <cell r="M54">
            <v>91</v>
          </cell>
          <cell r="N54">
            <v>86</v>
          </cell>
          <cell r="O54">
            <v>92</v>
          </cell>
          <cell r="P54">
            <v>96</v>
          </cell>
          <cell r="Q54">
            <v>77</v>
          </cell>
          <cell r="R54">
            <v>87</v>
          </cell>
          <cell r="S54" t="str">
            <v>良好</v>
          </cell>
          <cell r="T54">
            <v>80</v>
          </cell>
          <cell r="U54">
            <v>75</v>
          </cell>
          <cell r="V54">
            <v>84</v>
          </cell>
          <cell r="W54">
            <v>83</v>
          </cell>
          <cell r="X54" t="str">
            <v>良好</v>
          </cell>
          <cell r="Y54">
            <v>82</v>
          </cell>
          <cell r="Z54">
            <v>81</v>
          </cell>
          <cell r="AA54" t="str">
            <v>及格</v>
          </cell>
          <cell r="AB54">
            <v>71</v>
          </cell>
          <cell r="AC54">
            <v>76</v>
          </cell>
          <cell r="AD54">
            <v>82</v>
          </cell>
          <cell r="AE54">
            <v>82</v>
          </cell>
          <cell r="AF54">
            <v>94</v>
          </cell>
          <cell r="AG54">
            <v>73</v>
          </cell>
          <cell r="AH54">
            <v>62</v>
          </cell>
          <cell r="AI54">
            <v>70</v>
          </cell>
          <cell r="AJ54">
            <v>78</v>
          </cell>
          <cell r="AK54">
            <v>66</v>
          </cell>
          <cell r="AL54">
            <v>75</v>
          </cell>
          <cell r="AM54">
            <v>97</v>
          </cell>
          <cell r="AN54">
            <v>60</v>
          </cell>
          <cell r="AO54">
            <v>81</v>
          </cell>
          <cell r="AP54">
            <v>80</v>
          </cell>
          <cell r="AQ54" t="str">
            <v>及格</v>
          </cell>
          <cell r="AR54">
            <v>80</v>
          </cell>
          <cell r="AS54">
            <v>0</v>
          </cell>
          <cell r="AT54">
            <v>1</v>
          </cell>
          <cell r="AU54" t="str">
            <v>预就业实习</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heet1"/>
    </sheetNames>
    <sheetDataSet>
      <sheetData sheetId="0">
        <row r="1">
          <cell r="A1" t="str">
            <v>学号</v>
          </cell>
          <cell r="B1" t="str">
            <v>姓名</v>
          </cell>
          <cell r="C1" t="str">
            <v>班级</v>
          </cell>
          <cell r="D1" t="str">
            <v>专业入门教育</v>
          </cell>
          <cell r="E1" t="str">
            <v>高职英语(二)</v>
          </cell>
          <cell r="F1" t="str">
            <v>高职英语(一)</v>
          </cell>
          <cell r="G1" t="str">
            <v>高职语文</v>
          </cell>
          <cell r="H1" t="str">
            <v>高职生心理健康教育</v>
          </cell>
          <cell r="I1" t="str">
            <v>思想道德修养与法律基础</v>
          </cell>
          <cell r="J1" t="str">
            <v>体育与健康(一)</v>
          </cell>
          <cell r="K1" t="str">
            <v>体育与健康(二)</v>
          </cell>
          <cell r="L1" t="str">
            <v>创新思维训练</v>
          </cell>
          <cell r="M1" t="str">
            <v>高级语言程序设计</v>
          </cell>
          <cell r="N1" t="str">
            <v>大学生安全教育(一)</v>
          </cell>
          <cell r="O1" t="str">
            <v>大学生安全教育(二)</v>
          </cell>
          <cell r="P1" t="str">
            <v>大学生安全教育(三)</v>
          </cell>
          <cell r="Q1" t="str">
            <v>大学生安全教育(四)</v>
          </cell>
          <cell r="R1" t="str">
            <v>形势与政策(一)</v>
          </cell>
          <cell r="S1" t="str">
            <v>形势与政策(二)</v>
          </cell>
          <cell r="T1" t="str">
            <v>大学生安全教育(五)</v>
          </cell>
          <cell r="U1" t="str">
            <v>职业发展与生涯规划</v>
          </cell>
          <cell r="V1" t="str">
            <v>《云物大智基础》(课内：office部分)</v>
          </cell>
          <cell r="W1" t="str">
            <v>《云物大智基础》(课外：云物大智部分)</v>
          </cell>
          <cell r="X1" t="str">
            <v>军事理论</v>
          </cell>
          <cell r="Y1" t="str">
            <v>软件项目开发工程组织管理</v>
          </cell>
          <cell r="Z1" t="str">
            <v>软件实施与运维</v>
          </cell>
          <cell r="AA1" t="str">
            <v>数据库技术 </v>
          </cell>
          <cell r="AB1" t="str">
            <v>前端开发技术</v>
          </cell>
          <cell r="AC1" t="str">
            <v>web应用开发(PHP)</v>
          </cell>
          <cell r="AD1" t="str">
            <v>毕业设计（论文）/职业能力测试</v>
          </cell>
          <cell r="AE1" t="str">
            <v>移动应用开发</v>
          </cell>
          <cell r="AF1" t="str">
            <v>职业发展与就业指导</v>
          </cell>
          <cell r="AG1" t="str">
            <v>通用核心能力测试</v>
          </cell>
          <cell r="AH1" t="str">
            <v>创新与创业实务</v>
          </cell>
          <cell r="AI1" t="str">
            <v>形势与政策（三）</v>
          </cell>
          <cell r="AJ1" t="str">
            <v>形势与政策（四）</v>
          </cell>
          <cell r="AK1" t="str">
            <v>毛泽东思想和中国特色社会主义理论体系概论</v>
          </cell>
          <cell r="AL1" t="str">
            <v>预就业实习</v>
          </cell>
          <cell r="AM1" t="str">
            <v>职业素养实习与劳动教育</v>
          </cell>
          <cell r="AN1" t="str">
            <v>不及格门数</v>
          </cell>
          <cell r="AO1" t="str">
            <v>不及格科目</v>
          </cell>
        </row>
        <row r="2">
          <cell r="A2">
            <v>20170306136</v>
          </cell>
          <cell r="B2" t="str">
            <v>邓志志</v>
          </cell>
          <cell r="C2" t="str">
            <v>全日制2020计算机应用技术1班</v>
          </cell>
          <cell r="D2" t="str">
            <v>及格</v>
          </cell>
          <cell r="E2">
            <v>70</v>
          </cell>
          <cell r="F2">
            <v>68</v>
          </cell>
          <cell r="G2">
            <v>80</v>
          </cell>
          <cell r="H2">
            <v>78</v>
          </cell>
          <cell r="I2">
            <v>82</v>
          </cell>
          <cell r="J2">
            <v>88</v>
          </cell>
          <cell r="K2">
            <v>90</v>
          </cell>
          <cell r="L2">
            <v>80</v>
          </cell>
          <cell r="M2">
            <v>4</v>
          </cell>
          <cell r="N2">
            <v>67</v>
          </cell>
          <cell r="O2">
            <v>84</v>
          </cell>
          <cell r="P2">
            <v>82</v>
          </cell>
          <cell r="Q2">
            <v>97</v>
          </cell>
          <cell r="R2">
            <v>85</v>
          </cell>
          <cell r="S2">
            <v>85</v>
          </cell>
          <cell r="T2">
            <v>75</v>
          </cell>
          <cell r="U2">
            <v>60</v>
          </cell>
          <cell r="V2">
            <v>86</v>
          </cell>
          <cell r="W2">
            <v>86</v>
          </cell>
          <cell r="X2">
            <v>4</v>
          </cell>
          <cell r="Y2">
            <v>80</v>
          </cell>
          <cell r="Z2">
            <v>4</v>
          </cell>
          <cell r="AA2">
            <v>4</v>
          </cell>
          <cell r="AB2">
            <v>4</v>
          </cell>
          <cell r="AC2">
            <v>84</v>
          </cell>
          <cell r="AD2" t="str">
            <v>良好</v>
          </cell>
          <cell r="AE2">
            <v>78</v>
          </cell>
          <cell r="AF2">
            <v>80</v>
          </cell>
          <cell r="AG2">
            <v>90</v>
          </cell>
          <cell r="AH2">
            <v>91</v>
          </cell>
          <cell r="AI2" t="str">
            <v>良好</v>
          </cell>
          <cell r="AJ2" t="str">
            <v>优秀</v>
          </cell>
          <cell r="AK2">
            <v>76</v>
          </cell>
          <cell r="AL2">
            <v>0</v>
          </cell>
          <cell r="AM2">
            <v>0</v>
          </cell>
          <cell r="AN2">
            <v>7</v>
          </cell>
          <cell r="AO2" t="str">
            <v>高级语言程序设计军事理论软件实施与运维数据库技术 前端开发技术前端开发技术预就业实习职业素养实习与劳动教育</v>
          </cell>
        </row>
        <row r="3">
          <cell r="A3">
            <v>20190306114</v>
          </cell>
          <cell r="B3" t="str">
            <v>香钦强</v>
          </cell>
          <cell r="C3" t="str">
            <v>全日制2020计算机应用技术1班</v>
          </cell>
          <cell r="D3" t="str">
            <v>良好</v>
          </cell>
          <cell r="E3">
            <v>73</v>
          </cell>
          <cell r="F3">
            <v>63</v>
          </cell>
          <cell r="G3">
            <v>88</v>
          </cell>
          <cell r="H3">
            <v>86</v>
          </cell>
          <cell r="I3">
            <v>78</v>
          </cell>
          <cell r="J3">
            <v>69</v>
          </cell>
          <cell r="K3">
            <v>76</v>
          </cell>
          <cell r="L3">
            <v>84</v>
          </cell>
          <cell r="M3">
            <v>4</v>
          </cell>
          <cell r="N3">
            <v>89</v>
          </cell>
          <cell r="O3">
            <v>62</v>
          </cell>
          <cell r="P3">
            <v>85</v>
          </cell>
          <cell r="Q3">
            <v>97</v>
          </cell>
          <cell r="R3" t="str">
            <v>良好</v>
          </cell>
          <cell r="S3" t="str">
            <v>良好</v>
          </cell>
          <cell r="T3">
            <v>75</v>
          </cell>
          <cell r="U3">
            <v>85</v>
          </cell>
          <cell r="V3">
            <v>94</v>
          </cell>
          <cell r="W3" t="str">
            <v>及格</v>
          </cell>
          <cell r="X3">
            <v>88</v>
          </cell>
          <cell r="Y3">
            <v>72</v>
          </cell>
          <cell r="Z3">
            <v>4</v>
          </cell>
          <cell r="AA3">
            <v>4</v>
          </cell>
          <cell r="AB3">
            <v>4</v>
          </cell>
          <cell r="AC3">
            <v>85</v>
          </cell>
          <cell r="AD3" t="str">
            <v>中等</v>
          </cell>
          <cell r="AE3">
            <v>82</v>
          </cell>
          <cell r="AF3">
            <v>89</v>
          </cell>
          <cell r="AG3">
            <v>76</v>
          </cell>
          <cell r="AH3">
            <v>89</v>
          </cell>
          <cell r="AI3" t="str">
            <v>良好</v>
          </cell>
          <cell r="AJ3" t="str">
            <v>优秀</v>
          </cell>
          <cell r="AK3">
            <v>82</v>
          </cell>
          <cell r="AL3">
            <v>0</v>
          </cell>
          <cell r="AM3">
            <v>0</v>
          </cell>
          <cell r="AN3">
            <v>6</v>
          </cell>
          <cell r="AO3" t="str">
            <v>高级语言程序设计软件实施与运维数据库技术 前端开发技术前端开发技术预就业实习职业素养实习与劳动教育</v>
          </cell>
        </row>
        <row r="4">
          <cell r="A4">
            <v>20200205196</v>
          </cell>
          <cell r="B4" t="str">
            <v>王警</v>
          </cell>
          <cell r="C4" t="str">
            <v>全日制2020计算机应用技术1班</v>
          </cell>
          <cell r="D4">
            <v>95</v>
          </cell>
          <cell r="E4">
            <v>73</v>
          </cell>
          <cell r="F4">
            <v>60</v>
          </cell>
          <cell r="G4">
            <v>85</v>
          </cell>
          <cell r="H4">
            <v>83</v>
          </cell>
          <cell r="I4">
            <v>72</v>
          </cell>
          <cell r="J4">
            <v>79</v>
          </cell>
          <cell r="K4">
            <v>88</v>
          </cell>
          <cell r="L4">
            <v>80</v>
          </cell>
          <cell r="M4">
            <v>66</v>
          </cell>
          <cell r="N4">
            <v>73</v>
          </cell>
          <cell r="O4">
            <v>93</v>
          </cell>
          <cell r="P4">
            <v>92</v>
          </cell>
          <cell r="Q4">
            <v>93</v>
          </cell>
          <cell r="R4">
            <v>80</v>
          </cell>
          <cell r="S4" t="str">
            <v>良好</v>
          </cell>
          <cell r="T4">
            <v>75</v>
          </cell>
          <cell r="U4">
            <v>86</v>
          </cell>
          <cell r="V4">
            <v>84</v>
          </cell>
          <cell r="W4" t="str">
            <v>及格</v>
          </cell>
          <cell r="X4">
            <v>81</v>
          </cell>
          <cell r="Y4">
            <v>71</v>
          </cell>
          <cell r="Z4">
            <v>74</v>
          </cell>
          <cell r="AA4">
            <v>66</v>
          </cell>
          <cell r="AB4">
            <v>81</v>
          </cell>
          <cell r="AC4">
            <v>86</v>
          </cell>
          <cell r="AD4" t="str">
            <v>中等</v>
          </cell>
          <cell r="AE4">
            <v>83</v>
          </cell>
          <cell r="AF4">
            <v>92</v>
          </cell>
          <cell r="AG4">
            <v>79</v>
          </cell>
          <cell r="AH4">
            <v>91</v>
          </cell>
          <cell r="AI4" t="str">
            <v>良好</v>
          </cell>
          <cell r="AJ4" t="str">
            <v>及格</v>
          </cell>
          <cell r="AK4">
            <v>70</v>
          </cell>
          <cell r="AL4">
            <v>0</v>
          </cell>
          <cell r="AM4">
            <v>0</v>
          </cell>
          <cell r="AN4">
            <v>2</v>
          </cell>
          <cell r="AO4" t="str">
            <v>预就业实习职业素养实习与劳动教育</v>
          </cell>
        </row>
        <row r="5">
          <cell r="A5">
            <v>20200206064</v>
          </cell>
          <cell r="B5" t="str">
            <v>杨磊</v>
          </cell>
          <cell r="C5" t="str">
            <v>全日制2020计算机应用技术1班</v>
          </cell>
          <cell r="D5">
            <v>95</v>
          </cell>
          <cell r="E5">
            <v>80</v>
          </cell>
          <cell r="F5">
            <v>80</v>
          </cell>
          <cell r="G5">
            <v>87</v>
          </cell>
          <cell r="H5">
            <v>86</v>
          </cell>
          <cell r="I5">
            <v>84</v>
          </cell>
          <cell r="J5">
            <v>81</v>
          </cell>
          <cell r="K5">
            <v>82</v>
          </cell>
          <cell r="L5">
            <v>86</v>
          </cell>
          <cell r="M5">
            <v>81</v>
          </cell>
          <cell r="N5">
            <v>98</v>
          </cell>
          <cell r="O5">
            <v>99</v>
          </cell>
          <cell r="P5">
            <v>100</v>
          </cell>
          <cell r="Q5">
            <v>99</v>
          </cell>
          <cell r="R5">
            <v>80</v>
          </cell>
          <cell r="S5" t="str">
            <v>良好</v>
          </cell>
          <cell r="T5">
            <v>75</v>
          </cell>
          <cell r="U5">
            <v>86</v>
          </cell>
          <cell r="V5">
            <v>93</v>
          </cell>
          <cell r="W5" t="str">
            <v>良好</v>
          </cell>
          <cell r="X5">
            <v>93</v>
          </cell>
          <cell r="Y5">
            <v>80</v>
          </cell>
          <cell r="Z5">
            <v>81</v>
          </cell>
          <cell r="AA5">
            <v>73</v>
          </cell>
          <cell r="AB5">
            <v>88</v>
          </cell>
          <cell r="AC5">
            <v>85</v>
          </cell>
          <cell r="AD5" t="str">
            <v>良好</v>
          </cell>
          <cell r="AE5">
            <v>82</v>
          </cell>
          <cell r="AF5">
            <v>94</v>
          </cell>
          <cell r="AG5">
            <v>97</v>
          </cell>
          <cell r="AH5">
            <v>91</v>
          </cell>
          <cell r="AI5" t="str">
            <v>良好</v>
          </cell>
          <cell r="AJ5" t="str">
            <v>优秀</v>
          </cell>
          <cell r="AK5">
            <v>86</v>
          </cell>
          <cell r="AL5">
            <v>92</v>
          </cell>
          <cell r="AM5">
            <v>92</v>
          </cell>
          <cell r="AN5">
            <v>0</v>
          </cell>
          <cell r="AO5" t="str">
            <v/>
          </cell>
        </row>
        <row r="6">
          <cell r="A6">
            <v>20200306018</v>
          </cell>
          <cell r="B6" t="str">
            <v>兰华龙</v>
          </cell>
          <cell r="C6" t="str">
            <v>全日制2020计算机应用技术1班</v>
          </cell>
          <cell r="D6">
            <v>95</v>
          </cell>
          <cell r="E6">
            <v>79</v>
          </cell>
          <cell r="F6">
            <v>70</v>
          </cell>
          <cell r="G6">
            <v>76</v>
          </cell>
          <cell r="H6">
            <v>82</v>
          </cell>
          <cell r="I6">
            <v>90</v>
          </cell>
          <cell r="J6">
            <v>92</v>
          </cell>
          <cell r="K6">
            <v>82</v>
          </cell>
          <cell r="L6">
            <v>87</v>
          </cell>
          <cell r="M6">
            <v>78</v>
          </cell>
          <cell r="N6">
            <v>98</v>
          </cell>
          <cell r="O6">
            <v>97</v>
          </cell>
          <cell r="P6">
            <v>82</v>
          </cell>
          <cell r="Q6">
            <v>97</v>
          </cell>
          <cell r="R6">
            <v>80</v>
          </cell>
          <cell r="S6" t="str">
            <v>良好</v>
          </cell>
          <cell r="T6">
            <v>75</v>
          </cell>
          <cell r="U6">
            <v>83</v>
          </cell>
          <cell r="V6">
            <v>72</v>
          </cell>
          <cell r="W6" t="str">
            <v>良好</v>
          </cell>
          <cell r="X6">
            <v>93</v>
          </cell>
          <cell r="Y6">
            <v>78</v>
          </cell>
          <cell r="Z6">
            <v>76</v>
          </cell>
          <cell r="AA6">
            <v>77</v>
          </cell>
          <cell r="AB6">
            <v>80</v>
          </cell>
          <cell r="AC6">
            <v>80</v>
          </cell>
          <cell r="AD6" t="str">
            <v>中等</v>
          </cell>
          <cell r="AE6">
            <v>83</v>
          </cell>
          <cell r="AF6">
            <v>85</v>
          </cell>
          <cell r="AG6">
            <v>91</v>
          </cell>
          <cell r="AH6">
            <v>91</v>
          </cell>
          <cell r="AI6" t="str">
            <v>良好</v>
          </cell>
          <cell r="AJ6" t="str">
            <v>优秀</v>
          </cell>
          <cell r="AK6">
            <v>73</v>
          </cell>
          <cell r="AL6">
            <v>90</v>
          </cell>
          <cell r="AM6">
            <v>85</v>
          </cell>
          <cell r="AN6">
            <v>0</v>
          </cell>
          <cell r="AO6" t="str">
            <v/>
          </cell>
        </row>
        <row r="7">
          <cell r="A7">
            <v>20200306020</v>
          </cell>
          <cell r="B7" t="str">
            <v>蓝建验</v>
          </cell>
          <cell r="C7" t="str">
            <v>全日制2020计算机应用技术1班</v>
          </cell>
          <cell r="D7">
            <v>95</v>
          </cell>
          <cell r="E7">
            <v>76</v>
          </cell>
          <cell r="F7">
            <v>66</v>
          </cell>
          <cell r="G7">
            <v>87</v>
          </cell>
          <cell r="H7">
            <v>83</v>
          </cell>
          <cell r="I7">
            <v>91</v>
          </cell>
          <cell r="J7">
            <v>79</v>
          </cell>
          <cell r="K7">
            <v>80</v>
          </cell>
          <cell r="L7">
            <v>81</v>
          </cell>
          <cell r="M7">
            <v>78</v>
          </cell>
          <cell r="N7">
            <v>98</v>
          </cell>
          <cell r="O7">
            <v>98</v>
          </cell>
          <cell r="P7">
            <v>82</v>
          </cell>
          <cell r="Q7">
            <v>99</v>
          </cell>
          <cell r="R7">
            <v>80</v>
          </cell>
          <cell r="S7" t="str">
            <v>良好</v>
          </cell>
          <cell r="T7">
            <v>75</v>
          </cell>
          <cell r="U7">
            <v>77</v>
          </cell>
          <cell r="V7">
            <v>79</v>
          </cell>
          <cell r="W7" t="str">
            <v>良好</v>
          </cell>
          <cell r="X7">
            <v>91</v>
          </cell>
          <cell r="Y7">
            <v>68</v>
          </cell>
          <cell r="Z7">
            <v>81</v>
          </cell>
          <cell r="AA7">
            <v>78</v>
          </cell>
          <cell r="AB7">
            <v>84</v>
          </cell>
          <cell r="AC7">
            <v>92</v>
          </cell>
          <cell r="AD7" t="str">
            <v>及格</v>
          </cell>
          <cell r="AE7">
            <v>82</v>
          </cell>
          <cell r="AF7">
            <v>80</v>
          </cell>
          <cell r="AG7">
            <v>91</v>
          </cell>
          <cell r="AH7">
            <v>91</v>
          </cell>
          <cell r="AI7" t="str">
            <v>良好</v>
          </cell>
          <cell r="AJ7" t="str">
            <v>优秀</v>
          </cell>
          <cell r="AK7">
            <v>84</v>
          </cell>
          <cell r="AL7">
            <v>92</v>
          </cell>
          <cell r="AM7">
            <v>94</v>
          </cell>
          <cell r="AN7">
            <v>0</v>
          </cell>
          <cell r="AO7" t="str">
            <v/>
          </cell>
        </row>
        <row r="8">
          <cell r="A8">
            <v>20200306027</v>
          </cell>
          <cell r="B8" t="str">
            <v>李有爽</v>
          </cell>
          <cell r="C8" t="str">
            <v>全日制2020计算机应用技术1班</v>
          </cell>
          <cell r="D8">
            <v>95</v>
          </cell>
          <cell r="E8">
            <v>76</v>
          </cell>
          <cell r="F8">
            <v>67</v>
          </cell>
          <cell r="G8">
            <v>88</v>
          </cell>
          <cell r="H8">
            <v>82</v>
          </cell>
          <cell r="I8">
            <v>90</v>
          </cell>
          <cell r="J8">
            <v>92</v>
          </cell>
          <cell r="K8">
            <v>83</v>
          </cell>
          <cell r="L8">
            <v>84</v>
          </cell>
          <cell r="M8">
            <v>78</v>
          </cell>
          <cell r="N8">
            <v>94</v>
          </cell>
          <cell r="O8">
            <v>96</v>
          </cell>
          <cell r="P8">
            <v>98</v>
          </cell>
          <cell r="Q8">
            <v>99</v>
          </cell>
          <cell r="R8">
            <v>80</v>
          </cell>
          <cell r="S8" t="str">
            <v>良好</v>
          </cell>
          <cell r="T8">
            <v>75</v>
          </cell>
          <cell r="U8">
            <v>81</v>
          </cell>
          <cell r="V8">
            <v>91</v>
          </cell>
          <cell r="W8" t="str">
            <v>优秀</v>
          </cell>
          <cell r="X8">
            <v>92</v>
          </cell>
          <cell r="Y8">
            <v>68</v>
          </cell>
          <cell r="Z8">
            <v>78</v>
          </cell>
          <cell r="AA8">
            <v>82</v>
          </cell>
          <cell r="AB8">
            <v>85</v>
          </cell>
          <cell r="AC8">
            <v>85</v>
          </cell>
          <cell r="AD8" t="str">
            <v>及格</v>
          </cell>
          <cell r="AE8">
            <v>79</v>
          </cell>
          <cell r="AF8">
            <v>70</v>
          </cell>
          <cell r="AG8">
            <v>94</v>
          </cell>
          <cell r="AH8">
            <v>90</v>
          </cell>
          <cell r="AI8" t="str">
            <v>良好</v>
          </cell>
          <cell r="AJ8" t="str">
            <v>优秀</v>
          </cell>
          <cell r="AK8">
            <v>71</v>
          </cell>
          <cell r="AL8">
            <v>94</v>
          </cell>
          <cell r="AM8">
            <v>92</v>
          </cell>
          <cell r="AN8">
            <v>0</v>
          </cell>
          <cell r="AO8" t="str">
            <v/>
          </cell>
        </row>
        <row r="9">
          <cell r="A9">
            <v>20200306030</v>
          </cell>
          <cell r="B9" t="str">
            <v>梁正忠</v>
          </cell>
          <cell r="C9" t="str">
            <v>全日制2020计算机应用技术1班</v>
          </cell>
          <cell r="D9">
            <v>95</v>
          </cell>
          <cell r="E9">
            <v>82</v>
          </cell>
          <cell r="F9">
            <v>76</v>
          </cell>
          <cell r="G9">
            <v>86</v>
          </cell>
          <cell r="H9">
            <v>83</v>
          </cell>
          <cell r="I9">
            <v>69</v>
          </cell>
          <cell r="J9">
            <v>70</v>
          </cell>
          <cell r="K9">
            <v>86</v>
          </cell>
          <cell r="L9">
            <v>82</v>
          </cell>
          <cell r="M9">
            <v>83</v>
          </cell>
          <cell r="N9">
            <v>92</v>
          </cell>
          <cell r="O9">
            <v>91</v>
          </cell>
          <cell r="P9">
            <v>78</v>
          </cell>
          <cell r="Q9">
            <v>97</v>
          </cell>
          <cell r="R9">
            <v>80</v>
          </cell>
          <cell r="S9" t="str">
            <v>良好</v>
          </cell>
          <cell r="T9">
            <v>75</v>
          </cell>
          <cell r="U9">
            <v>88</v>
          </cell>
          <cell r="V9">
            <v>93</v>
          </cell>
          <cell r="W9" t="str">
            <v>及格</v>
          </cell>
          <cell r="X9">
            <v>91</v>
          </cell>
          <cell r="Y9">
            <v>80</v>
          </cell>
          <cell r="Z9">
            <v>75</v>
          </cell>
          <cell r="AA9">
            <v>78</v>
          </cell>
          <cell r="AB9">
            <v>74</v>
          </cell>
          <cell r="AC9">
            <v>77</v>
          </cell>
          <cell r="AD9" t="str">
            <v>良好</v>
          </cell>
          <cell r="AE9">
            <v>77</v>
          </cell>
          <cell r="AF9">
            <v>80</v>
          </cell>
          <cell r="AG9">
            <v>87</v>
          </cell>
          <cell r="AH9">
            <v>91</v>
          </cell>
          <cell r="AI9" t="str">
            <v>良好</v>
          </cell>
          <cell r="AJ9" t="str">
            <v>良好</v>
          </cell>
          <cell r="AK9">
            <v>76</v>
          </cell>
          <cell r="AL9">
            <v>0</v>
          </cell>
          <cell r="AM9">
            <v>0</v>
          </cell>
          <cell r="AN9">
            <v>2</v>
          </cell>
          <cell r="AO9" t="str">
            <v>预就业实习职业素养实习与劳动教育</v>
          </cell>
        </row>
        <row r="10">
          <cell r="A10">
            <v>20200306032</v>
          </cell>
          <cell r="B10" t="str">
            <v>廖贤文</v>
          </cell>
          <cell r="C10" t="str">
            <v>全日制2020计算机应用技术1班</v>
          </cell>
          <cell r="D10">
            <v>95</v>
          </cell>
          <cell r="E10">
            <v>74</v>
          </cell>
          <cell r="F10">
            <v>61</v>
          </cell>
          <cell r="G10">
            <v>80</v>
          </cell>
          <cell r="H10">
            <v>83</v>
          </cell>
          <cell r="I10">
            <v>71</v>
          </cell>
          <cell r="J10">
            <v>93</v>
          </cell>
          <cell r="K10">
            <v>78</v>
          </cell>
          <cell r="L10">
            <v>81</v>
          </cell>
          <cell r="M10">
            <v>78</v>
          </cell>
          <cell r="N10">
            <v>89</v>
          </cell>
          <cell r="O10">
            <v>91</v>
          </cell>
          <cell r="P10">
            <v>85</v>
          </cell>
          <cell r="Q10">
            <v>91</v>
          </cell>
          <cell r="R10">
            <v>80</v>
          </cell>
          <cell r="S10" t="str">
            <v>良好</v>
          </cell>
          <cell r="T10">
            <v>75</v>
          </cell>
          <cell r="U10">
            <v>83</v>
          </cell>
          <cell r="V10">
            <v>72</v>
          </cell>
          <cell r="W10" t="str">
            <v>良好</v>
          </cell>
          <cell r="X10">
            <v>86</v>
          </cell>
          <cell r="Y10">
            <v>79</v>
          </cell>
          <cell r="Z10">
            <v>75</v>
          </cell>
          <cell r="AA10">
            <v>79</v>
          </cell>
          <cell r="AB10">
            <v>73</v>
          </cell>
          <cell r="AC10">
            <v>92</v>
          </cell>
          <cell r="AD10" t="str">
            <v>中等</v>
          </cell>
          <cell r="AE10">
            <v>84</v>
          </cell>
          <cell r="AF10">
            <v>88</v>
          </cell>
          <cell r="AG10">
            <v>86</v>
          </cell>
          <cell r="AH10">
            <v>90</v>
          </cell>
          <cell r="AI10" t="str">
            <v>良好</v>
          </cell>
          <cell r="AJ10" t="str">
            <v>优秀</v>
          </cell>
          <cell r="AK10">
            <v>74</v>
          </cell>
          <cell r="AL10">
            <v>0</v>
          </cell>
          <cell r="AM10">
            <v>0</v>
          </cell>
          <cell r="AN10">
            <v>2</v>
          </cell>
          <cell r="AO10" t="str">
            <v>预就业实习职业素养实习与劳动教育</v>
          </cell>
        </row>
        <row r="11">
          <cell r="A11">
            <v>20200306036</v>
          </cell>
          <cell r="B11" t="str">
            <v>卢昌鹏</v>
          </cell>
          <cell r="C11" t="str">
            <v>全日制2020计算机应用技术1班</v>
          </cell>
          <cell r="D11">
            <v>95</v>
          </cell>
          <cell r="E11">
            <v>75</v>
          </cell>
          <cell r="F11">
            <v>64</v>
          </cell>
          <cell r="G11">
            <v>87</v>
          </cell>
          <cell r="H11">
            <v>84</v>
          </cell>
          <cell r="I11">
            <v>80</v>
          </cell>
          <cell r="J11">
            <v>75</v>
          </cell>
          <cell r="K11">
            <v>76</v>
          </cell>
          <cell r="L11">
            <v>82</v>
          </cell>
          <cell r="M11">
            <v>79</v>
          </cell>
          <cell r="N11">
            <v>95</v>
          </cell>
          <cell r="O11">
            <v>95</v>
          </cell>
          <cell r="P11">
            <v>100</v>
          </cell>
          <cell r="Q11">
            <v>97</v>
          </cell>
          <cell r="R11">
            <v>80</v>
          </cell>
          <cell r="S11" t="str">
            <v>良好</v>
          </cell>
          <cell r="T11">
            <v>75</v>
          </cell>
          <cell r="U11">
            <v>81</v>
          </cell>
          <cell r="V11">
            <v>92</v>
          </cell>
          <cell r="W11" t="str">
            <v>良好</v>
          </cell>
          <cell r="X11">
            <v>90</v>
          </cell>
          <cell r="Y11">
            <v>80</v>
          </cell>
          <cell r="Z11">
            <v>77</v>
          </cell>
          <cell r="AA11">
            <v>85</v>
          </cell>
          <cell r="AB11">
            <v>84</v>
          </cell>
          <cell r="AC11">
            <v>90</v>
          </cell>
          <cell r="AD11" t="str">
            <v>良好</v>
          </cell>
          <cell r="AE11">
            <v>84</v>
          </cell>
          <cell r="AF11">
            <v>94</v>
          </cell>
          <cell r="AG11">
            <v>98</v>
          </cell>
          <cell r="AH11">
            <v>90</v>
          </cell>
          <cell r="AI11" t="str">
            <v>良好</v>
          </cell>
          <cell r="AJ11" t="str">
            <v>优秀</v>
          </cell>
          <cell r="AK11">
            <v>74</v>
          </cell>
          <cell r="AL11">
            <v>90</v>
          </cell>
          <cell r="AM11">
            <v>80</v>
          </cell>
          <cell r="AN11">
            <v>0</v>
          </cell>
          <cell r="AO11" t="str">
            <v/>
          </cell>
        </row>
        <row r="12">
          <cell r="A12">
            <v>20200306041</v>
          </cell>
          <cell r="B12" t="str">
            <v>彭达洪</v>
          </cell>
          <cell r="C12" t="str">
            <v>全日制2020计算机应用技术1班</v>
          </cell>
          <cell r="D12">
            <v>95</v>
          </cell>
          <cell r="E12">
            <v>84</v>
          </cell>
          <cell r="F12">
            <v>65</v>
          </cell>
          <cell r="G12">
            <v>87</v>
          </cell>
          <cell r="H12">
            <v>85</v>
          </cell>
          <cell r="I12">
            <v>90</v>
          </cell>
          <cell r="J12">
            <v>81</v>
          </cell>
          <cell r="K12">
            <v>78</v>
          </cell>
          <cell r="L12">
            <v>87</v>
          </cell>
          <cell r="M12">
            <v>76</v>
          </cell>
          <cell r="N12">
            <v>97</v>
          </cell>
          <cell r="O12">
            <v>98</v>
          </cell>
          <cell r="P12">
            <v>100</v>
          </cell>
          <cell r="Q12">
            <v>100</v>
          </cell>
          <cell r="R12">
            <v>80</v>
          </cell>
          <cell r="S12" t="str">
            <v>良好</v>
          </cell>
          <cell r="T12">
            <v>75</v>
          </cell>
          <cell r="U12">
            <v>87</v>
          </cell>
          <cell r="V12">
            <v>72</v>
          </cell>
          <cell r="W12" t="str">
            <v>优秀</v>
          </cell>
          <cell r="X12">
            <v>94</v>
          </cell>
          <cell r="Y12">
            <v>86</v>
          </cell>
          <cell r="Z12">
            <v>75</v>
          </cell>
          <cell r="AA12">
            <v>81</v>
          </cell>
          <cell r="AB12">
            <v>85</v>
          </cell>
          <cell r="AC12">
            <v>86</v>
          </cell>
          <cell r="AD12" t="str">
            <v>良好</v>
          </cell>
          <cell r="AE12">
            <v>87</v>
          </cell>
          <cell r="AF12">
            <v>85</v>
          </cell>
          <cell r="AG12">
            <v>93</v>
          </cell>
          <cell r="AH12">
            <v>90</v>
          </cell>
          <cell r="AI12" t="str">
            <v>良好</v>
          </cell>
          <cell r="AJ12" t="str">
            <v>优秀</v>
          </cell>
          <cell r="AK12">
            <v>83</v>
          </cell>
          <cell r="AL12">
            <v>0</v>
          </cell>
          <cell r="AM12">
            <v>0</v>
          </cell>
          <cell r="AN12">
            <v>2</v>
          </cell>
          <cell r="AO12" t="str">
            <v>预就业实习职业素养实习与劳动教育</v>
          </cell>
        </row>
        <row r="13">
          <cell r="A13">
            <v>20200306044</v>
          </cell>
          <cell r="B13" t="str">
            <v>覃玲</v>
          </cell>
          <cell r="C13" t="str">
            <v>全日制2020计算机应用技术1班</v>
          </cell>
          <cell r="D13">
            <v>95</v>
          </cell>
          <cell r="E13">
            <v>75</v>
          </cell>
          <cell r="F13">
            <v>70</v>
          </cell>
          <cell r="G13">
            <v>90</v>
          </cell>
          <cell r="H13">
            <v>86</v>
          </cell>
          <cell r="I13">
            <v>76</v>
          </cell>
          <cell r="J13">
            <v>96</v>
          </cell>
          <cell r="K13">
            <v>98</v>
          </cell>
          <cell r="L13">
            <v>81</v>
          </cell>
          <cell r="M13">
            <v>84</v>
          </cell>
          <cell r="N13">
            <v>97</v>
          </cell>
          <cell r="O13">
            <v>100</v>
          </cell>
          <cell r="P13">
            <v>84</v>
          </cell>
          <cell r="Q13">
            <v>100</v>
          </cell>
          <cell r="R13">
            <v>80</v>
          </cell>
          <cell r="S13" t="str">
            <v>良好</v>
          </cell>
          <cell r="T13">
            <v>75</v>
          </cell>
          <cell r="U13">
            <v>77</v>
          </cell>
          <cell r="V13">
            <v>95</v>
          </cell>
          <cell r="W13" t="str">
            <v>及格</v>
          </cell>
          <cell r="X13">
            <v>92</v>
          </cell>
          <cell r="Y13">
            <v>80</v>
          </cell>
          <cell r="Z13">
            <v>70</v>
          </cell>
          <cell r="AA13">
            <v>76</v>
          </cell>
          <cell r="AB13">
            <v>85</v>
          </cell>
          <cell r="AC13">
            <v>84</v>
          </cell>
          <cell r="AD13" t="str">
            <v>良好</v>
          </cell>
          <cell r="AE13">
            <v>82</v>
          </cell>
          <cell r="AF13">
            <v>92</v>
          </cell>
          <cell r="AG13">
            <v>98</v>
          </cell>
          <cell r="AH13">
            <v>93</v>
          </cell>
          <cell r="AI13" t="str">
            <v>良好</v>
          </cell>
          <cell r="AJ13" t="str">
            <v>优秀</v>
          </cell>
          <cell r="AK13">
            <v>78</v>
          </cell>
          <cell r="AL13">
            <v>95</v>
          </cell>
          <cell r="AM13">
            <v>92</v>
          </cell>
          <cell r="AN13">
            <v>0</v>
          </cell>
          <cell r="AO13" t="str">
            <v/>
          </cell>
        </row>
        <row r="14">
          <cell r="A14">
            <v>20200306046</v>
          </cell>
          <cell r="B14" t="str">
            <v>覃田田</v>
          </cell>
          <cell r="C14" t="str">
            <v>全日制2020计算机应用技术1班</v>
          </cell>
          <cell r="D14">
            <v>95</v>
          </cell>
          <cell r="E14">
            <v>78</v>
          </cell>
          <cell r="F14">
            <v>70</v>
          </cell>
          <cell r="G14">
            <v>85</v>
          </cell>
          <cell r="H14">
            <v>82</v>
          </cell>
          <cell r="I14">
            <v>81</v>
          </cell>
          <cell r="J14">
            <v>91</v>
          </cell>
          <cell r="K14">
            <v>82</v>
          </cell>
          <cell r="L14">
            <v>82</v>
          </cell>
          <cell r="M14">
            <v>68</v>
          </cell>
          <cell r="N14">
            <v>94</v>
          </cell>
          <cell r="O14">
            <v>97</v>
          </cell>
          <cell r="P14">
            <v>100</v>
          </cell>
          <cell r="Q14">
            <v>98</v>
          </cell>
          <cell r="R14">
            <v>80</v>
          </cell>
          <cell r="S14" t="str">
            <v>良好</v>
          </cell>
          <cell r="T14">
            <v>75</v>
          </cell>
          <cell r="U14">
            <v>86</v>
          </cell>
          <cell r="V14">
            <v>88</v>
          </cell>
          <cell r="W14" t="str">
            <v>良好</v>
          </cell>
          <cell r="X14">
            <v>91</v>
          </cell>
          <cell r="Y14">
            <v>75</v>
          </cell>
          <cell r="Z14">
            <v>77</v>
          </cell>
          <cell r="AA14">
            <v>69</v>
          </cell>
          <cell r="AB14">
            <v>84</v>
          </cell>
          <cell r="AC14">
            <v>84</v>
          </cell>
          <cell r="AD14" t="str">
            <v>中等</v>
          </cell>
          <cell r="AE14">
            <v>79</v>
          </cell>
          <cell r="AF14">
            <v>65</v>
          </cell>
          <cell r="AG14">
            <v>71</v>
          </cell>
          <cell r="AH14">
            <v>92</v>
          </cell>
          <cell r="AI14" t="str">
            <v>良好</v>
          </cell>
          <cell r="AJ14" t="str">
            <v>优秀</v>
          </cell>
          <cell r="AK14">
            <v>70</v>
          </cell>
          <cell r="AL14">
            <v>94</v>
          </cell>
          <cell r="AM14">
            <v>91</v>
          </cell>
          <cell r="AN14">
            <v>0</v>
          </cell>
          <cell r="AO14" t="str">
            <v/>
          </cell>
        </row>
        <row r="15">
          <cell r="A15">
            <v>20200306047</v>
          </cell>
          <cell r="B15" t="str">
            <v>覃缘</v>
          </cell>
          <cell r="C15" t="str">
            <v>全日制2020计算机应用技术1班</v>
          </cell>
          <cell r="D15">
            <v>95</v>
          </cell>
          <cell r="E15">
            <v>67</v>
          </cell>
          <cell r="F15">
            <v>60</v>
          </cell>
          <cell r="G15">
            <v>90</v>
          </cell>
          <cell r="H15">
            <v>85</v>
          </cell>
          <cell r="I15">
            <v>83</v>
          </cell>
          <cell r="J15">
            <v>93</v>
          </cell>
          <cell r="K15">
            <v>91</v>
          </cell>
          <cell r="L15">
            <v>82</v>
          </cell>
          <cell r="M15">
            <v>75</v>
          </cell>
          <cell r="N15">
            <v>93</v>
          </cell>
          <cell r="O15">
            <v>99</v>
          </cell>
          <cell r="P15">
            <v>82</v>
          </cell>
          <cell r="Q15">
            <v>99</v>
          </cell>
          <cell r="R15">
            <v>80</v>
          </cell>
          <cell r="S15" t="str">
            <v>良好</v>
          </cell>
          <cell r="T15">
            <v>75</v>
          </cell>
          <cell r="U15">
            <v>80</v>
          </cell>
          <cell r="V15">
            <v>86</v>
          </cell>
          <cell r="W15" t="str">
            <v>良好</v>
          </cell>
          <cell r="X15">
            <v>92</v>
          </cell>
          <cell r="Y15">
            <v>68</v>
          </cell>
          <cell r="Z15">
            <v>77</v>
          </cell>
          <cell r="AA15">
            <v>82</v>
          </cell>
          <cell r="AB15">
            <v>81</v>
          </cell>
          <cell r="AC15">
            <v>83</v>
          </cell>
          <cell r="AD15" t="str">
            <v>及格</v>
          </cell>
          <cell r="AE15">
            <v>79</v>
          </cell>
          <cell r="AF15">
            <v>93</v>
          </cell>
          <cell r="AG15">
            <v>82</v>
          </cell>
          <cell r="AH15">
            <v>90</v>
          </cell>
          <cell r="AI15" t="str">
            <v>良好</v>
          </cell>
          <cell r="AJ15" t="str">
            <v>优秀</v>
          </cell>
          <cell r="AK15">
            <v>70</v>
          </cell>
          <cell r="AL15">
            <v>92</v>
          </cell>
          <cell r="AM15">
            <v>92</v>
          </cell>
          <cell r="AN15">
            <v>0</v>
          </cell>
          <cell r="AO15" t="str">
            <v/>
          </cell>
        </row>
        <row r="16">
          <cell r="A16">
            <v>20200306053</v>
          </cell>
          <cell r="B16" t="str">
            <v>王健南</v>
          </cell>
          <cell r="C16" t="str">
            <v>全日制2020计算机应用技术1班</v>
          </cell>
          <cell r="D16">
            <v>95</v>
          </cell>
          <cell r="E16">
            <v>87</v>
          </cell>
          <cell r="F16">
            <v>63</v>
          </cell>
          <cell r="G16">
            <v>82</v>
          </cell>
          <cell r="H16">
            <v>85</v>
          </cell>
          <cell r="I16">
            <v>85</v>
          </cell>
          <cell r="J16">
            <v>81</v>
          </cell>
          <cell r="K16">
            <v>79</v>
          </cell>
          <cell r="L16">
            <v>84</v>
          </cell>
          <cell r="M16">
            <v>91</v>
          </cell>
          <cell r="N16">
            <v>92</v>
          </cell>
          <cell r="O16">
            <v>98</v>
          </cell>
          <cell r="P16">
            <v>100</v>
          </cell>
          <cell r="Q16">
            <v>99</v>
          </cell>
          <cell r="R16">
            <v>80</v>
          </cell>
          <cell r="S16" t="str">
            <v>良好</v>
          </cell>
          <cell r="T16">
            <v>75</v>
          </cell>
          <cell r="U16">
            <v>88</v>
          </cell>
          <cell r="V16">
            <v>94</v>
          </cell>
          <cell r="W16" t="str">
            <v>良好</v>
          </cell>
          <cell r="X16">
            <v>83</v>
          </cell>
          <cell r="Y16">
            <v>78</v>
          </cell>
          <cell r="Z16">
            <v>80</v>
          </cell>
          <cell r="AA16">
            <v>87</v>
          </cell>
          <cell r="AB16">
            <v>91</v>
          </cell>
          <cell r="AC16">
            <v>92</v>
          </cell>
          <cell r="AD16" t="str">
            <v>中等</v>
          </cell>
          <cell r="AE16">
            <v>88</v>
          </cell>
          <cell r="AF16">
            <v>94</v>
          </cell>
          <cell r="AG16">
            <v>96</v>
          </cell>
          <cell r="AH16">
            <v>90</v>
          </cell>
          <cell r="AI16" t="str">
            <v>良好</v>
          </cell>
          <cell r="AJ16" t="str">
            <v>优秀</v>
          </cell>
          <cell r="AK16">
            <v>76</v>
          </cell>
          <cell r="AL16">
            <v>88</v>
          </cell>
          <cell r="AM16">
            <v>78</v>
          </cell>
          <cell r="AN16">
            <v>0</v>
          </cell>
          <cell r="AO16" t="str">
            <v/>
          </cell>
        </row>
        <row r="17">
          <cell r="A17">
            <v>20200306055</v>
          </cell>
          <cell r="B17" t="str">
            <v>韦美玲</v>
          </cell>
          <cell r="C17" t="str">
            <v>全日制2020计算机应用技术1班</v>
          </cell>
          <cell r="D17">
            <v>95</v>
          </cell>
          <cell r="E17">
            <v>90</v>
          </cell>
          <cell r="F17">
            <v>80</v>
          </cell>
          <cell r="G17">
            <v>84</v>
          </cell>
          <cell r="H17">
            <v>84</v>
          </cell>
          <cell r="I17">
            <v>83</v>
          </cell>
          <cell r="J17">
            <v>90</v>
          </cell>
          <cell r="K17">
            <v>87</v>
          </cell>
          <cell r="L17">
            <v>84</v>
          </cell>
          <cell r="M17">
            <v>68</v>
          </cell>
          <cell r="N17">
            <v>97</v>
          </cell>
          <cell r="O17">
            <v>99</v>
          </cell>
          <cell r="P17">
            <v>99</v>
          </cell>
          <cell r="Q17">
            <v>99</v>
          </cell>
          <cell r="R17">
            <v>80</v>
          </cell>
          <cell r="S17" t="str">
            <v>良好</v>
          </cell>
          <cell r="T17">
            <v>75</v>
          </cell>
          <cell r="U17">
            <v>88</v>
          </cell>
          <cell r="V17">
            <v>80</v>
          </cell>
          <cell r="W17" t="str">
            <v>优秀</v>
          </cell>
          <cell r="X17">
            <v>93</v>
          </cell>
          <cell r="Y17">
            <v>84</v>
          </cell>
          <cell r="Z17">
            <v>75</v>
          </cell>
          <cell r="AA17">
            <v>80</v>
          </cell>
          <cell r="AB17">
            <v>84</v>
          </cell>
          <cell r="AC17">
            <v>89</v>
          </cell>
          <cell r="AD17" t="str">
            <v>良好</v>
          </cell>
          <cell r="AE17">
            <v>75</v>
          </cell>
          <cell r="AF17">
            <v>90</v>
          </cell>
          <cell r="AG17">
            <v>98</v>
          </cell>
          <cell r="AH17">
            <v>90</v>
          </cell>
          <cell r="AI17" t="str">
            <v>良好</v>
          </cell>
          <cell r="AJ17" t="str">
            <v>优秀</v>
          </cell>
          <cell r="AK17">
            <v>84</v>
          </cell>
          <cell r="AL17">
            <v>96</v>
          </cell>
          <cell r="AM17">
            <v>91</v>
          </cell>
          <cell r="AN17">
            <v>0</v>
          </cell>
          <cell r="AO17" t="str">
            <v/>
          </cell>
        </row>
        <row r="18">
          <cell r="A18">
            <v>20200306059</v>
          </cell>
          <cell r="B18" t="str">
            <v>谢梧泓</v>
          </cell>
          <cell r="C18" t="str">
            <v>全日制2020计算机应用技术1班</v>
          </cell>
          <cell r="D18">
            <v>95</v>
          </cell>
          <cell r="E18">
            <v>60</v>
          </cell>
          <cell r="F18">
            <v>60</v>
          </cell>
          <cell r="G18">
            <v>88</v>
          </cell>
          <cell r="H18">
            <v>85</v>
          </cell>
          <cell r="I18">
            <v>62</v>
          </cell>
          <cell r="J18">
            <v>82</v>
          </cell>
          <cell r="K18">
            <v>91</v>
          </cell>
          <cell r="L18">
            <v>91</v>
          </cell>
          <cell r="M18">
            <v>63</v>
          </cell>
          <cell r="N18">
            <v>90</v>
          </cell>
          <cell r="O18">
            <v>93</v>
          </cell>
          <cell r="P18">
            <v>88</v>
          </cell>
          <cell r="Q18">
            <v>95</v>
          </cell>
          <cell r="R18">
            <v>80</v>
          </cell>
          <cell r="S18" t="str">
            <v>良好</v>
          </cell>
          <cell r="T18">
            <v>75</v>
          </cell>
          <cell r="U18">
            <v>81</v>
          </cell>
          <cell r="V18">
            <v>81</v>
          </cell>
          <cell r="W18" t="str">
            <v>及格</v>
          </cell>
          <cell r="X18">
            <v>87</v>
          </cell>
          <cell r="Y18">
            <v>78</v>
          </cell>
          <cell r="Z18">
            <v>70</v>
          </cell>
          <cell r="AA18">
            <v>66</v>
          </cell>
          <cell r="AB18">
            <v>71</v>
          </cell>
          <cell r="AC18">
            <v>78</v>
          </cell>
          <cell r="AD18" t="str">
            <v>中等</v>
          </cell>
          <cell r="AE18">
            <v>78</v>
          </cell>
          <cell r="AF18">
            <v>97</v>
          </cell>
          <cell r="AG18">
            <v>78</v>
          </cell>
          <cell r="AH18">
            <v>89</v>
          </cell>
          <cell r="AI18" t="str">
            <v>良好</v>
          </cell>
          <cell r="AJ18" t="str">
            <v>优秀</v>
          </cell>
          <cell r="AK18">
            <v>68</v>
          </cell>
          <cell r="AL18">
            <v>88</v>
          </cell>
          <cell r="AM18">
            <v>91</v>
          </cell>
          <cell r="AN18">
            <v>0</v>
          </cell>
          <cell r="AO18" t="str">
            <v/>
          </cell>
        </row>
        <row r="19">
          <cell r="A19">
            <v>20200306061</v>
          </cell>
          <cell r="B19" t="str">
            <v>杨渭燊</v>
          </cell>
          <cell r="C19" t="str">
            <v>全日制2020计算机应用技术1班</v>
          </cell>
          <cell r="D19">
            <v>95</v>
          </cell>
          <cell r="E19">
            <v>60</v>
          </cell>
          <cell r="F19">
            <v>60</v>
          </cell>
          <cell r="G19">
            <v>80</v>
          </cell>
          <cell r="H19">
            <v>86</v>
          </cell>
          <cell r="I19">
            <v>67</v>
          </cell>
          <cell r="J19">
            <v>74</v>
          </cell>
          <cell r="K19">
            <v>78</v>
          </cell>
          <cell r="L19">
            <v>83</v>
          </cell>
          <cell r="M19">
            <v>60</v>
          </cell>
          <cell r="N19">
            <v>95</v>
          </cell>
          <cell r="O19">
            <v>96</v>
          </cell>
          <cell r="P19">
            <v>82</v>
          </cell>
          <cell r="Q19">
            <v>96</v>
          </cell>
          <cell r="R19">
            <v>80</v>
          </cell>
          <cell r="S19" t="str">
            <v>良好</v>
          </cell>
          <cell r="T19">
            <v>75</v>
          </cell>
          <cell r="U19">
            <v>84</v>
          </cell>
          <cell r="V19">
            <v>90</v>
          </cell>
          <cell r="W19" t="str">
            <v>良好</v>
          </cell>
          <cell r="X19">
            <v>91</v>
          </cell>
          <cell r="Y19">
            <v>73</v>
          </cell>
          <cell r="Z19">
            <v>68</v>
          </cell>
          <cell r="AA19">
            <v>60</v>
          </cell>
          <cell r="AB19">
            <v>78</v>
          </cell>
          <cell r="AC19">
            <v>85</v>
          </cell>
          <cell r="AD19" t="str">
            <v>中等</v>
          </cell>
          <cell r="AE19">
            <v>77</v>
          </cell>
          <cell r="AF19">
            <v>88</v>
          </cell>
          <cell r="AG19">
            <v>71</v>
          </cell>
          <cell r="AH19">
            <v>89</v>
          </cell>
          <cell r="AI19" t="str">
            <v>良好</v>
          </cell>
          <cell r="AJ19" t="str">
            <v>优秀</v>
          </cell>
          <cell r="AK19">
            <v>71</v>
          </cell>
          <cell r="AL19">
            <v>93</v>
          </cell>
          <cell r="AM19">
            <v>90</v>
          </cell>
          <cell r="AN19">
            <v>0</v>
          </cell>
          <cell r="AO19" t="str">
            <v/>
          </cell>
        </row>
        <row r="20">
          <cell r="A20">
            <v>20200306063</v>
          </cell>
          <cell r="B20" t="str">
            <v>叶高城</v>
          </cell>
          <cell r="C20" t="str">
            <v>全日制2020计算机应用技术1班</v>
          </cell>
          <cell r="D20">
            <v>95</v>
          </cell>
          <cell r="E20">
            <v>76</v>
          </cell>
          <cell r="F20">
            <v>70</v>
          </cell>
          <cell r="G20">
            <v>82</v>
          </cell>
          <cell r="H20">
            <v>85</v>
          </cell>
          <cell r="I20">
            <v>74</v>
          </cell>
          <cell r="J20">
            <v>85</v>
          </cell>
          <cell r="K20">
            <v>81</v>
          </cell>
          <cell r="L20">
            <v>81</v>
          </cell>
          <cell r="M20">
            <v>71</v>
          </cell>
          <cell r="N20">
            <v>93</v>
          </cell>
          <cell r="O20">
            <v>96</v>
          </cell>
          <cell r="P20">
            <v>94</v>
          </cell>
          <cell r="Q20">
            <v>99</v>
          </cell>
          <cell r="R20">
            <v>80</v>
          </cell>
          <cell r="S20" t="str">
            <v>良好</v>
          </cell>
          <cell r="T20">
            <v>75</v>
          </cell>
          <cell r="U20">
            <v>86</v>
          </cell>
          <cell r="V20">
            <v>72</v>
          </cell>
          <cell r="W20" t="str">
            <v>优秀</v>
          </cell>
          <cell r="X20">
            <v>88</v>
          </cell>
          <cell r="Y20">
            <v>75</v>
          </cell>
          <cell r="Z20">
            <v>74</v>
          </cell>
          <cell r="AA20">
            <v>64</v>
          </cell>
          <cell r="AB20">
            <v>77</v>
          </cell>
          <cell r="AC20">
            <v>84</v>
          </cell>
          <cell r="AD20" t="str">
            <v>中等</v>
          </cell>
          <cell r="AE20">
            <v>81</v>
          </cell>
          <cell r="AF20">
            <v>92</v>
          </cell>
          <cell r="AG20">
            <v>96</v>
          </cell>
          <cell r="AH20">
            <v>90</v>
          </cell>
          <cell r="AI20" t="str">
            <v>良好</v>
          </cell>
          <cell r="AJ20" t="str">
            <v>优秀</v>
          </cell>
          <cell r="AK20">
            <v>70</v>
          </cell>
          <cell r="AL20">
            <v>95</v>
          </cell>
          <cell r="AM20">
            <v>93</v>
          </cell>
          <cell r="AN20">
            <v>0</v>
          </cell>
          <cell r="AO20" t="str">
            <v/>
          </cell>
        </row>
        <row r="21">
          <cell r="A21">
            <v>20200306065</v>
          </cell>
          <cell r="B21" t="str">
            <v>张永彬</v>
          </cell>
          <cell r="C21" t="str">
            <v>全日制2020计算机应用技术1班</v>
          </cell>
          <cell r="D21">
            <v>95</v>
          </cell>
          <cell r="E21">
            <v>78</v>
          </cell>
          <cell r="F21">
            <v>67</v>
          </cell>
          <cell r="G21">
            <v>87</v>
          </cell>
          <cell r="H21">
            <v>85</v>
          </cell>
          <cell r="I21">
            <v>77</v>
          </cell>
          <cell r="J21">
            <v>79</v>
          </cell>
          <cell r="K21">
            <v>78</v>
          </cell>
          <cell r="L21">
            <v>83</v>
          </cell>
          <cell r="M21">
            <v>72</v>
          </cell>
          <cell r="N21">
            <v>97</v>
          </cell>
          <cell r="O21">
            <v>93</v>
          </cell>
          <cell r="P21">
            <v>83</v>
          </cell>
          <cell r="Q21">
            <v>99</v>
          </cell>
          <cell r="R21">
            <v>80</v>
          </cell>
          <cell r="S21" t="str">
            <v>良好</v>
          </cell>
          <cell r="T21">
            <v>75</v>
          </cell>
          <cell r="U21">
            <v>84</v>
          </cell>
          <cell r="V21">
            <v>72</v>
          </cell>
          <cell r="W21" t="str">
            <v>良好</v>
          </cell>
          <cell r="X21">
            <v>88</v>
          </cell>
          <cell r="Y21">
            <v>77</v>
          </cell>
          <cell r="Z21">
            <v>68</v>
          </cell>
          <cell r="AA21">
            <v>69</v>
          </cell>
          <cell r="AB21">
            <v>71</v>
          </cell>
          <cell r="AC21">
            <v>79</v>
          </cell>
          <cell r="AD21" t="str">
            <v>中等</v>
          </cell>
          <cell r="AE21">
            <v>77</v>
          </cell>
          <cell r="AF21">
            <v>85</v>
          </cell>
          <cell r="AG21">
            <v>89</v>
          </cell>
          <cell r="AH21">
            <v>90</v>
          </cell>
          <cell r="AI21" t="str">
            <v>良好</v>
          </cell>
          <cell r="AJ21" t="str">
            <v>优秀</v>
          </cell>
          <cell r="AK21">
            <v>74</v>
          </cell>
          <cell r="AL21">
            <v>0</v>
          </cell>
          <cell r="AM21">
            <v>0</v>
          </cell>
          <cell r="AN21">
            <v>2</v>
          </cell>
          <cell r="AO21" t="str">
            <v>预就业实习职业素养实习与劳动教育</v>
          </cell>
        </row>
        <row r="22">
          <cell r="A22">
            <v>20200306066</v>
          </cell>
          <cell r="B22" t="str">
            <v>郑建宇</v>
          </cell>
          <cell r="C22" t="str">
            <v>全日制2020计算机应用技术1班</v>
          </cell>
          <cell r="D22">
            <v>95</v>
          </cell>
          <cell r="E22">
            <v>82</v>
          </cell>
          <cell r="F22">
            <v>72</v>
          </cell>
          <cell r="G22">
            <v>72</v>
          </cell>
          <cell r="H22">
            <v>85</v>
          </cell>
          <cell r="I22">
            <v>68</v>
          </cell>
          <cell r="J22">
            <v>83</v>
          </cell>
          <cell r="K22">
            <v>92</v>
          </cell>
          <cell r="L22">
            <v>83</v>
          </cell>
          <cell r="M22">
            <v>76</v>
          </cell>
          <cell r="N22">
            <v>73</v>
          </cell>
          <cell r="O22">
            <v>96</v>
          </cell>
          <cell r="P22">
            <v>81</v>
          </cell>
          <cell r="Q22">
            <v>97</v>
          </cell>
          <cell r="R22">
            <v>80</v>
          </cell>
          <cell r="S22" t="str">
            <v>良好</v>
          </cell>
          <cell r="T22">
            <v>75</v>
          </cell>
          <cell r="U22">
            <v>81</v>
          </cell>
          <cell r="V22">
            <v>84</v>
          </cell>
          <cell r="W22" t="str">
            <v>及格</v>
          </cell>
          <cell r="X22">
            <v>89</v>
          </cell>
          <cell r="Y22">
            <v>85</v>
          </cell>
          <cell r="Z22">
            <v>75</v>
          </cell>
          <cell r="AA22">
            <v>70</v>
          </cell>
          <cell r="AB22">
            <v>75</v>
          </cell>
          <cell r="AC22">
            <v>77</v>
          </cell>
          <cell r="AD22" t="str">
            <v>良好</v>
          </cell>
          <cell r="AE22">
            <v>78</v>
          </cell>
          <cell r="AF22">
            <v>80</v>
          </cell>
          <cell r="AG22">
            <v>90</v>
          </cell>
          <cell r="AH22">
            <v>91</v>
          </cell>
          <cell r="AI22" t="str">
            <v>良好</v>
          </cell>
          <cell r="AJ22" t="str">
            <v>优秀</v>
          </cell>
          <cell r="AK22">
            <v>77</v>
          </cell>
          <cell r="AL22">
            <v>0</v>
          </cell>
          <cell r="AM22">
            <v>0</v>
          </cell>
          <cell r="AN22">
            <v>2</v>
          </cell>
          <cell r="AO22" t="str">
            <v>预就业实习职业素养实习与劳动教育</v>
          </cell>
        </row>
        <row r="23">
          <cell r="A23">
            <v>20200306080</v>
          </cell>
          <cell r="B23" t="str">
            <v>林俊强</v>
          </cell>
          <cell r="C23" t="str">
            <v>全日制2020计算机应用技术1班</v>
          </cell>
          <cell r="D23">
            <v>95</v>
          </cell>
          <cell r="E23">
            <v>75</v>
          </cell>
          <cell r="F23">
            <v>60</v>
          </cell>
          <cell r="G23">
            <v>90</v>
          </cell>
          <cell r="H23">
            <v>86</v>
          </cell>
          <cell r="I23">
            <v>65</v>
          </cell>
          <cell r="J23">
            <v>89</v>
          </cell>
          <cell r="K23">
            <v>94</v>
          </cell>
          <cell r="L23">
            <v>81</v>
          </cell>
          <cell r="M23">
            <v>74</v>
          </cell>
          <cell r="N23">
            <v>96</v>
          </cell>
          <cell r="O23">
            <v>97</v>
          </cell>
          <cell r="P23">
            <v>82</v>
          </cell>
          <cell r="Q23">
            <v>96</v>
          </cell>
          <cell r="R23">
            <v>80</v>
          </cell>
          <cell r="S23" t="str">
            <v>良好</v>
          </cell>
          <cell r="T23">
            <v>75</v>
          </cell>
          <cell r="U23">
            <v>86</v>
          </cell>
          <cell r="V23">
            <v>92</v>
          </cell>
          <cell r="W23" t="str">
            <v>良好</v>
          </cell>
          <cell r="X23">
            <v>93</v>
          </cell>
          <cell r="Y23">
            <v>81</v>
          </cell>
          <cell r="Z23">
            <v>75</v>
          </cell>
          <cell r="AA23">
            <v>78</v>
          </cell>
          <cell r="AB23">
            <v>85</v>
          </cell>
          <cell r="AC23">
            <v>92</v>
          </cell>
          <cell r="AD23" t="str">
            <v>良好</v>
          </cell>
          <cell r="AE23">
            <v>80</v>
          </cell>
          <cell r="AF23">
            <v>85</v>
          </cell>
          <cell r="AG23">
            <v>94</v>
          </cell>
          <cell r="AH23">
            <v>90</v>
          </cell>
          <cell r="AI23" t="str">
            <v>良好</v>
          </cell>
          <cell r="AJ23" t="str">
            <v>优秀</v>
          </cell>
          <cell r="AK23">
            <v>76</v>
          </cell>
          <cell r="AL23">
            <v>89</v>
          </cell>
          <cell r="AM23">
            <v>80</v>
          </cell>
          <cell r="AN23">
            <v>0</v>
          </cell>
          <cell r="AO23" t="str">
            <v/>
          </cell>
        </row>
        <row r="24">
          <cell r="A24">
            <v>20200306099</v>
          </cell>
          <cell r="B24" t="str">
            <v>甘棉奔</v>
          </cell>
          <cell r="C24" t="str">
            <v>全日制2020计算机应用技术1班</v>
          </cell>
          <cell r="D24">
            <v>95</v>
          </cell>
          <cell r="E24">
            <v>84</v>
          </cell>
          <cell r="F24">
            <v>70</v>
          </cell>
          <cell r="G24">
            <v>90</v>
          </cell>
          <cell r="H24">
            <v>86</v>
          </cell>
          <cell r="I24">
            <v>85</v>
          </cell>
          <cell r="J24">
            <v>90</v>
          </cell>
          <cell r="K24">
            <v>84</v>
          </cell>
          <cell r="L24">
            <v>82</v>
          </cell>
          <cell r="M24">
            <v>80</v>
          </cell>
          <cell r="N24">
            <v>89</v>
          </cell>
          <cell r="O24">
            <v>98</v>
          </cell>
          <cell r="P24">
            <v>82</v>
          </cell>
          <cell r="Q24">
            <v>100</v>
          </cell>
          <cell r="R24">
            <v>80</v>
          </cell>
          <cell r="S24" t="str">
            <v>良好</v>
          </cell>
          <cell r="T24">
            <v>75</v>
          </cell>
          <cell r="U24">
            <v>83</v>
          </cell>
          <cell r="V24">
            <v>77</v>
          </cell>
          <cell r="W24" t="str">
            <v>良好</v>
          </cell>
          <cell r="X24">
            <v>92</v>
          </cell>
          <cell r="Y24">
            <v>68</v>
          </cell>
          <cell r="Z24">
            <v>74</v>
          </cell>
          <cell r="AA24">
            <v>82</v>
          </cell>
          <cell r="AB24">
            <v>81</v>
          </cell>
          <cell r="AC24">
            <v>90</v>
          </cell>
          <cell r="AD24" t="str">
            <v>及格</v>
          </cell>
          <cell r="AE24">
            <v>83</v>
          </cell>
          <cell r="AF24">
            <v>95</v>
          </cell>
          <cell r="AG24">
            <v>93</v>
          </cell>
          <cell r="AH24">
            <v>90</v>
          </cell>
          <cell r="AI24" t="str">
            <v>良好</v>
          </cell>
          <cell r="AJ24" t="str">
            <v>优秀</v>
          </cell>
          <cell r="AK24">
            <v>79</v>
          </cell>
          <cell r="AL24">
            <v>94</v>
          </cell>
          <cell r="AM24">
            <v>91</v>
          </cell>
          <cell r="AN24">
            <v>0</v>
          </cell>
          <cell r="AO24" t="str">
            <v/>
          </cell>
        </row>
        <row r="25">
          <cell r="A25">
            <v>20200306105</v>
          </cell>
          <cell r="B25" t="str">
            <v>贺才富</v>
          </cell>
          <cell r="C25" t="str">
            <v>全日制2020计算机应用技术1班</v>
          </cell>
          <cell r="D25">
            <v>95</v>
          </cell>
          <cell r="E25">
            <v>72</v>
          </cell>
          <cell r="F25">
            <v>71</v>
          </cell>
          <cell r="G25">
            <v>91</v>
          </cell>
          <cell r="H25">
            <v>85</v>
          </cell>
          <cell r="I25">
            <v>84</v>
          </cell>
          <cell r="J25">
            <v>87</v>
          </cell>
          <cell r="K25">
            <v>67</v>
          </cell>
          <cell r="L25">
            <v>81</v>
          </cell>
          <cell r="M25">
            <v>82</v>
          </cell>
          <cell r="N25">
            <v>99</v>
          </cell>
          <cell r="O25">
            <v>96</v>
          </cell>
          <cell r="P25">
            <v>97</v>
          </cell>
          <cell r="Q25">
            <v>97</v>
          </cell>
          <cell r="R25">
            <v>80</v>
          </cell>
          <cell r="S25" t="str">
            <v>良好</v>
          </cell>
          <cell r="T25">
            <v>75</v>
          </cell>
          <cell r="U25">
            <v>84</v>
          </cell>
          <cell r="V25">
            <v>97</v>
          </cell>
          <cell r="W25" t="str">
            <v>良好</v>
          </cell>
          <cell r="X25">
            <v>92</v>
          </cell>
          <cell r="Y25">
            <v>84</v>
          </cell>
          <cell r="Z25">
            <v>75</v>
          </cell>
          <cell r="AA25">
            <v>80</v>
          </cell>
          <cell r="AB25">
            <v>83</v>
          </cell>
          <cell r="AC25">
            <v>86</v>
          </cell>
          <cell r="AD25" t="str">
            <v>良好</v>
          </cell>
          <cell r="AE25">
            <v>77</v>
          </cell>
          <cell r="AF25">
            <v>80</v>
          </cell>
          <cell r="AG25">
            <v>91</v>
          </cell>
          <cell r="AH25">
            <v>91</v>
          </cell>
          <cell r="AI25" t="str">
            <v>良好</v>
          </cell>
          <cell r="AJ25" t="str">
            <v>优秀</v>
          </cell>
          <cell r="AK25">
            <v>79</v>
          </cell>
          <cell r="AL25">
            <v>0</v>
          </cell>
          <cell r="AM25">
            <v>0</v>
          </cell>
          <cell r="AN25">
            <v>2</v>
          </cell>
          <cell r="AO25" t="str">
            <v>预就业实习职业素养实习与劳动教育</v>
          </cell>
        </row>
        <row r="26">
          <cell r="A26">
            <v>20200306109</v>
          </cell>
          <cell r="B26" t="str">
            <v>黄瑞莹</v>
          </cell>
          <cell r="C26" t="str">
            <v>全日制2020计算机应用技术1班</v>
          </cell>
          <cell r="D26">
            <v>95</v>
          </cell>
          <cell r="E26">
            <v>91</v>
          </cell>
          <cell r="F26">
            <v>75</v>
          </cell>
          <cell r="G26">
            <v>80</v>
          </cell>
          <cell r="H26">
            <v>84</v>
          </cell>
          <cell r="I26">
            <v>86</v>
          </cell>
          <cell r="J26">
            <v>88</v>
          </cell>
          <cell r="K26">
            <v>85</v>
          </cell>
          <cell r="L26">
            <v>84</v>
          </cell>
          <cell r="M26">
            <v>69</v>
          </cell>
          <cell r="N26">
            <v>96</v>
          </cell>
          <cell r="O26">
            <v>98</v>
          </cell>
          <cell r="P26">
            <v>99</v>
          </cell>
          <cell r="Q26">
            <v>100</v>
          </cell>
          <cell r="R26">
            <v>80</v>
          </cell>
          <cell r="S26" t="str">
            <v>良好</v>
          </cell>
          <cell r="T26">
            <v>75</v>
          </cell>
          <cell r="U26">
            <v>83</v>
          </cell>
          <cell r="V26">
            <v>74</v>
          </cell>
          <cell r="W26" t="str">
            <v>优秀</v>
          </cell>
          <cell r="X26">
            <v>93</v>
          </cell>
          <cell r="Y26">
            <v>87</v>
          </cell>
          <cell r="Z26">
            <v>77</v>
          </cell>
          <cell r="AA26">
            <v>77</v>
          </cell>
          <cell r="AB26">
            <v>88</v>
          </cell>
          <cell r="AC26">
            <v>86</v>
          </cell>
          <cell r="AD26" t="str">
            <v>良好</v>
          </cell>
          <cell r="AE26">
            <v>78</v>
          </cell>
          <cell r="AF26">
            <v>93</v>
          </cell>
          <cell r="AG26">
            <v>94</v>
          </cell>
          <cell r="AH26">
            <v>90</v>
          </cell>
          <cell r="AI26" t="str">
            <v>良好</v>
          </cell>
          <cell r="AJ26" t="str">
            <v>优秀</v>
          </cell>
          <cell r="AK26">
            <v>72</v>
          </cell>
          <cell r="AL26">
            <v>95</v>
          </cell>
          <cell r="AM26">
            <v>91</v>
          </cell>
          <cell r="AN26">
            <v>0</v>
          </cell>
          <cell r="AO26" t="str">
            <v/>
          </cell>
        </row>
        <row r="27">
          <cell r="A27">
            <v>20200306110</v>
          </cell>
          <cell r="B27" t="str">
            <v>黄显浪</v>
          </cell>
          <cell r="C27" t="str">
            <v>全日制2020计算机应用技术1班</v>
          </cell>
          <cell r="D27">
            <v>95</v>
          </cell>
          <cell r="E27">
            <v>87</v>
          </cell>
          <cell r="F27">
            <v>69</v>
          </cell>
          <cell r="G27">
            <v>88</v>
          </cell>
          <cell r="H27">
            <v>85</v>
          </cell>
          <cell r="I27">
            <v>82</v>
          </cell>
          <cell r="J27">
            <v>79</v>
          </cell>
          <cell r="K27">
            <v>94</v>
          </cell>
          <cell r="L27">
            <v>83</v>
          </cell>
          <cell r="M27">
            <v>75</v>
          </cell>
          <cell r="N27">
            <v>94</v>
          </cell>
          <cell r="O27">
            <v>95</v>
          </cell>
          <cell r="P27">
            <v>83</v>
          </cell>
          <cell r="Q27">
            <v>98</v>
          </cell>
          <cell r="R27">
            <v>80</v>
          </cell>
          <cell r="S27" t="str">
            <v>良好</v>
          </cell>
          <cell r="T27">
            <v>75</v>
          </cell>
          <cell r="U27">
            <v>82</v>
          </cell>
          <cell r="V27">
            <v>72</v>
          </cell>
          <cell r="W27" t="str">
            <v>良好</v>
          </cell>
          <cell r="X27">
            <v>90</v>
          </cell>
          <cell r="Y27">
            <v>86</v>
          </cell>
          <cell r="Z27">
            <v>71</v>
          </cell>
          <cell r="AA27">
            <v>78</v>
          </cell>
          <cell r="AB27">
            <v>81</v>
          </cell>
          <cell r="AC27">
            <v>79</v>
          </cell>
          <cell r="AD27" t="str">
            <v>良好</v>
          </cell>
          <cell r="AE27">
            <v>78</v>
          </cell>
          <cell r="AF27">
            <v>85</v>
          </cell>
          <cell r="AG27">
            <v>92</v>
          </cell>
          <cell r="AH27">
            <v>90</v>
          </cell>
          <cell r="AI27" t="str">
            <v>良好</v>
          </cell>
          <cell r="AJ27" t="str">
            <v>优秀</v>
          </cell>
          <cell r="AK27">
            <v>75</v>
          </cell>
          <cell r="AL27">
            <v>83</v>
          </cell>
          <cell r="AM27">
            <v>77</v>
          </cell>
          <cell r="AN27">
            <v>0</v>
          </cell>
          <cell r="AO27" t="str">
            <v/>
          </cell>
        </row>
        <row r="28">
          <cell r="A28">
            <v>20200306130</v>
          </cell>
          <cell r="B28" t="str">
            <v>卢加庆</v>
          </cell>
          <cell r="C28" t="str">
            <v>全日制2020计算机应用技术1班</v>
          </cell>
          <cell r="D28">
            <v>95</v>
          </cell>
          <cell r="E28">
            <v>75</v>
          </cell>
          <cell r="F28">
            <v>62</v>
          </cell>
          <cell r="G28">
            <v>84</v>
          </cell>
          <cell r="H28">
            <v>86</v>
          </cell>
          <cell r="I28">
            <v>78</v>
          </cell>
          <cell r="J28">
            <v>74</v>
          </cell>
          <cell r="K28">
            <v>80</v>
          </cell>
          <cell r="L28">
            <v>83</v>
          </cell>
          <cell r="M28">
            <v>71</v>
          </cell>
          <cell r="N28">
            <v>99</v>
          </cell>
          <cell r="O28">
            <v>96</v>
          </cell>
          <cell r="P28">
            <v>82</v>
          </cell>
          <cell r="Q28">
            <v>95</v>
          </cell>
          <cell r="R28">
            <v>80</v>
          </cell>
          <cell r="S28" t="str">
            <v>良好</v>
          </cell>
          <cell r="T28">
            <v>75</v>
          </cell>
          <cell r="U28">
            <v>87</v>
          </cell>
          <cell r="V28">
            <v>84</v>
          </cell>
          <cell r="W28" t="str">
            <v>良好</v>
          </cell>
          <cell r="X28">
            <v>84</v>
          </cell>
          <cell r="Y28">
            <v>74</v>
          </cell>
          <cell r="Z28">
            <v>74</v>
          </cell>
          <cell r="AA28">
            <v>74</v>
          </cell>
          <cell r="AB28">
            <v>83</v>
          </cell>
          <cell r="AC28">
            <v>91</v>
          </cell>
          <cell r="AD28" t="str">
            <v>中等</v>
          </cell>
          <cell r="AE28">
            <v>79</v>
          </cell>
          <cell r="AF28">
            <v>92</v>
          </cell>
          <cell r="AG28">
            <v>94</v>
          </cell>
          <cell r="AH28">
            <v>89</v>
          </cell>
          <cell r="AI28" t="str">
            <v>良好</v>
          </cell>
          <cell r="AJ28" t="str">
            <v>优秀</v>
          </cell>
          <cell r="AK28">
            <v>60</v>
          </cell>
          <cell r="AL28">
            <v>90</v>
          </cell>
          <cell r="AM28">
            <v>91</v>
          </cell>
          <cell r="AN28">
            <v>0</v>
          </cell>
          <cell r="AO28" t="str">
            <v/>
          </cell>
        </row>
        <row r="29">
          <cell r="A29">
            <v>20200306131</v>
          </cell>
          <cell r="B29" t="str">
            <v>卢全恩</v>
          </cell>
          <cell r="C29" t="str">
            <v>全日制2020计算机应用技术1班</v>
          </cell>
          <cell r="D29">
            <v>95</v>
          </cell>
          <cell r="E29">
            <v>72</v>
          </cell>
          <cell r="F29">
            <v>63</v>
          </cell>
          <cell r="G29">
            <v>85</v>
          </cell>
          <cell r="H29">
            <v>85</v>
          </cell>
          <cell r="I29">
            <v>72</v>
          </cell>
          <cell r="J29">
            <v>96</v>
          </cell>
          <cell r="K29">
            <v>91</v>
          </cell>
          <cell r="L29">
            <v>81</v>
          </cell>
          <cell r="M29">
            <v>80</v>
          </cell>
          <cell r="N29">
            <v>96</v>
          </cell>
          <cell r="O29">
            <v>91</v>
          </cell>
          <cell r="P29">
            <v>93</v>
          </cell>
          <cell r="Q29">
            <v>97</v>
          </cell>
          <cell r="R29">
            <v>80</v>
          </cell>
          <cell r="S29" t="str">
            <v>良好</v>
          </cell>
          <cell r="T29">
            <v>75</v>
          </cell>
          <cell r="U29">
            <v>83</v>
          </cell>
          <cell r="V29">
            <v>85</v>
          </cell>
          <cell r="W29" t="str">
            <v>及格</v>
          </cell>
          <cell r="X29">
            <v>92</v>
          </cell>
          <cell r="Y29">
            <v>75</v>
          </cell>
          <cell r="Z29">
            <v>72</v>
          </cell>
          <cell r="AA29">
            <v>67</v>
          </cell>
          <cell r="AB29">
            <v>76</v>
          </cell>
          <cell r="AC29">
            <v>76</v>
          </cell>
          <cell r="AD29" t="str">
            <v>中等</v>
          </cell>
          <cell r="AE29">
            <v>77</v>
          </cell>
          <cell r="AF29">
            <v>92</v>
          </cell>
          <cell r="AG29">
            <v>80</v>
          </cell>
          <cell r="AH29">
            <v>91</v>
          </cell>
          <cell r="AI29" t="str">
            <v>良好</v>
          </cell>
          <cell r="AJ29" t="str">
            <v>优秀</v>
          </cell>
          <cell r="AK29">
            <v>75</v>
          </cell>
          <cell r="AL29">
            <v>83</v>
          </cell>
          <cell r="AM29">
            <v>69</v>
          </cell>
          <cell r="AN29">
            <v>0</v>
          </cell>
          <cell r="AO29" t="str">
            <v/>
          </cell>
        </row>
        <row r="30">
          <cell r="A30">
            <v>20200306134</v>
          </cell>
          <cell r="B30" t="str">
            <v>罗佳航</v>
          </cell>
          <cell r="C30" t="str">
            <v>全日制2020计算机应用技术1班</v>
          </cell>
          <cell r="D30">
            <v>95</v>
          </cell>
          <cell r="E30">
            <v>77</v>
          </cell>
          <cell r="F30">
            <v>73</v>
          </cell>
          <cell r="G30">
            <v>92</v>
          </cell>
          <cell r="H30">
            <v>84</v>
          </cell>
          <cell r="I30">
            <v>80</v>
          </cell>
          <cell r="J30">
            <v>71</v>
          </cell>
          <cell r="K30">
            <v>74</v>
          </cell>
          <cell r="L30">
            <v>81</v>
          </cell>
          <cell r="M30">
            <v>69</v>
          </cell>
          <cell r="N30">
            <v>97</v>
          </cell>
          <cell r="O30">
            <v>99</v>
          </cell>
          <cell r="P30">
            <v>90</v>
          </cell>
          <cell r="Q30">
            <v>99</v>
          </cell>
          <cell r="R30">
            <v>80</v>
          </cell>
          <cell r="S30" t="str">
            <v>良好</v>
          </cell>
          <cell r="T30">
            <v>75</v>
          </cell>
          <cell r="U30">
            <v>87</v>
          </cell>
          <cell r="V30">
            <v>72</v>
          </cell>
          <cell r="W30" t="str">
            <v>及格</v>
          </cell>
          <cell r="X30">
            <v>92</v>
          </cell>
          <cell r="Y30">
            <v>85</v>
          </cell>
          <cell r="Z30">
            <v>80</v>
          </cell>
          <cell r="AA30">
            <v>73</v>
          </cell>
          <cell r="AB30">
            <v>82</v>
          </cell>
          <cell r="AC30">
            <v>92</v>
          </cell>
          <cell r="AD30" t="str">
            <v>良好</v>
          </cell>
          <cell r="AE30">
            <v>81</v>
          </cell>
          <cell r="AF30">
            <v>80</v>
          </cell>
          <cell r="AG30">
            <v>97</v>
          </cell>
          <cell r="AH30">
            <v>91</v>
          </cell>
          <cell r="AI30" t="str">
            <v>良好</v>
          </cell>
          <cell r="AJ30" t="str">
            <v>优秀</v>
          </cell>
          <cell r="AK30">
            <v>85</v>
          </cell>
          <cell r="AL30">
            <v>86</v>
          </cell>
          <cell r="AM30">
            <v>76</v>
          </cell>
          <cell r="AN30">
            <v>0</v>
          </cell>
          <cell r="AO30" t="str">
            <v/>
          </cell>
        </row>
        <row r="31">
          <cell r="A31">
            <v>20200306136</v>
          </cell>
          <cell r="B31" t="str">
            <v>骆国俊</v>
          </cell>
          <cell r="C31" t="str">
            <v>全日制2020计算机应用技术1班</v>
          </cell>
          <cell r="D31">
            <v>95</v>
          </cell>
          <cell r="E31">
            <v>74</v>
          </cell>
          <cell r="F31">
            <v>66</v>
          </cell>
          <cell r="G31">
            <v>86</v>
          </cell>
          <cell r="H31">
            <v>85</v>
          </cell>
          <cell r="I31">
            <v>87</v>
          </cell>
          <cell r="J31">
            <v>90</v>
          </cell>
          <cell r="K31">
            <v>89</v>
          </cell>
          <cell r="L31">
            <v>82</v>
          </cell>
          <cell r="M31">
            <v>72</v>
          </cell>
          <cell r="N31">
            <v>95</v>
          </cell>
          <cell r="O31">
            <v>98</v>
          </cell>
          <cell r="P31">
            <v>99</v>
          </cell>
          <cell r="Q31">
            <v>100</v>
          </cell>
          <cell r="R31">
            <v>80</v>
          </cell>
          <cell r="S31" t="str">
            <v>良好</v>
          </cell>
          <cell r="T31">
            <v>75</v>
          </cell>
          <cell r="U31">
            <v>91</v>
          </cell>
          <cell r="V31">
            <v>91</v>
          </cell>
          <cell r="W31" t="str">
            <v>良好</v>
          </cell>
          <cell r="X31">
            <v>90</v>
          </cell>
          <cell r="Y31">
            <v>83</v>
          </cell>
          <cell r="Z31">
            <v>76</v>
          </cell>
          <cell r="AA31">
            <v>77</v>
          </cell>
          <cell r="AB31">
            <v>85</v>
          </cell>
          <cell r="AC31">
            <v>89</v>
          </cell>
          <cell r="AD31" t="str">
            <v>良好</v>
          </cell>
          <cell r="AE31">
            <v>82</v>
          </cell>
          <cell r="AF31">
            <v>89</v>
          </cell>
          <cell r="AG31">
            <v>86</v>
          </cell>
          <cell r="AH31">
            <v>89</v>
          </cell>
          <cell r="AI31" t="str">
            <v>良好</v>
          </cell>
          <cell r="AJ31" t="str">
            <v>优秀</v>
          </cell>
          <cell r="AK31">
            <v>73</v>
          </cell>
          <cell r="AL31">
            <v>94</v>
          </cell>
          <cell r="AM31">
            <v>93</v>
          </cell>
          <cell r="AN31">
            <v>0</v>
          </cell>
          <cell r="AO31" t="str">
            <v/>
          </cell>
        </row>
        <row r="32">
          <cell r="A32">
            <v>20200306150</v>
          </cell>
          <cell r="B32" t="str">
            <v>邵伊苒</v>
          </cell>
          <cell r="C32" t="str">
            <v>全日制2020计算机应用技术1班</v>
          </cell>
          <cell r="D32">
            <v>95</v>
          </cell>
          <cell r="E32">
            <v>85</v>
          </cell>
          <cell r="F32">
            <v>65</v>
          </cell>
          <cell r="G32">
            <v>75</v>
          </cell>
          <cell r="H32">
            <v>86</v>
          </cell>
          <cell r="I32">
            <v>81</v>
          </cell>
          <cell r="J32">
            <v>80</v>
          </cell>
          <cell r="K32">
            <v>74</v>
          </cell>
          <cell r="L32">
            <v>84</v>
          </cell>
          <cell r="M32">
            <v>60</v>
          </cell>
          <cell r="N32">
            <v>97</v>
          </cell>
          <cell r="O32">
            <v>99</v>
          </cell>
          <cell r="P32">
            <v>84</v>
          </cell>
          <cell r="Q32">
            <v>99</v>
          </cell>
          <cell r="R32">
            <v>80</v>
          </cell>
          <cell r="S32" t="str">
            <v>良好</v>
          </cell>
          <cell r="T32">
            <v>75</v>
          </cell>
          <cell r="U32">
            <v>81</v>
          </cell>
          <cell r="V32">
            <v>72</v>
          </cell>
          <cell r="W32" t="str">
            <v>良好</v>
          </cell>
          <cell r="X32">
            <v>91</v>
          </cell>
          <cell r="Y32">
            <v>79</v>
          </cell>
          <cell r="Z32">
            <v>75</v>
          </cell>
          <cell r="AA32">
            <v>65</v>
          </cell>
          <cell r="AB32">
            <v>85</v>
          </cell>
          <cell r="AC32">
            <v>84</v>
          </cell>
          <cell r="AD32" t="str">
            <v>中等</v>
          </cell>
          <cell r="AE32">
            <v>82</v>
          </cell>
          <cell r="AF32">
            <v>92</v>
          </cell>
          <cell r="AG32">
            <v>98</v>
          </cell>
          <cell r="AH32">
            <v>94</v>
          </cell>
          <cell r="AI32" t="str">
            <v>良好</v>
          </cell>
          <cell r="AJ32" t="str">
            <v>优秀</v>
          </cell>
          <cell r="AK32">
            <v>84</v>
          </cell>
          <cell r="AL32">
            <v>94</v>
          </cell>
          <cell r="AM32">
            <v>88</v>
          </cell>
          <cell r="AN32">
            <v>0</v>
          </cell>
          <cell r="AO32" t="str">
            <v/>
          </cell>
        </row>
        <row r="33">
          <cell r="A33">
            <v>20200306151</v>
          </cell>
          <cell r="B33" t="str">
            <v>苏靖惠</v>
          </cell>
          <cell r="C33" t="str">
            <v>全日制2020计算机应用技术1班</v>
          </cell>
          <cell r="D33">
            <v>95</v>
          </cell>
          <cell r="E33">
            <v>86</v>
          </cell>
          <cell r="F33">
            <v>76</v>
          </cell>
          <cell r="G33">
            <v>87</v>
          </cell>
          <cell r="H33">
            <v>85</v>
          </cell>
          <cell r="I33">
            <v>90</v>
          </cell>
          <cell r="J33">
            <v>87</v>
          </cell>
          <cell r="K33">
            <v>93</v>
          </cell>
          <cell r="L33">
            <v>84</v>
          </cell>
          <cell r="M33">
            <v>77</v>
          </cell>
          <cell r="N33">
            <v>97</v>
          </cell>
          <cell r="O33">
            <v>99</v>
          </cell>
          <cell r="P33">
            <v>99</v>
          </cell>
          <cell r="Q33">
            <v>100</v>
          </cell>
          <cell r="R33">
            <v>80</v>
          </cell>
          <cell r="S33" t="str">
            <v>良好</v>
          </cell>
          <cell r="T33">
            <v>75</v>
          </cell>
          <cell r="U33">
            <v>82</v>
          </cell>
          <cell r="V33">
            <v>77</v>
          </cell>
          <cell r="W33" t="str">
            <v>优秀</v>
          </cell>
          <cell r="X33">
            <v>93</v>
          </cell>
          <cell r="Y33">
            <v>84</v>
          </cell>
          <cell r="Z33">
            <v>76</v>
          </cell>
          <cell r="AA33">
            <v>76</v>
          </cell>
          <cell r="AB33">
            <v>86</v>
          </cell>
          <cell r="AC33">
            <v>90</v>
          </cell>
          <cell r="AD33" t="str">
            <v>良好</v>
          </cell>
          <cell r="AE33">
            <v>81</v>
          </cell>
          <cell r="AF33">
            <v>94</v>
          </cell>
          <cell r="AG33">
            <v>97</v>
          </cell>
          <cell r="AH33">
            <v>90</v>
          </cell>
          <cell r="AI33" t="str">
            <v>良好</v>
          </cell>
          <cell r="AJ33" t="str">
            <v>优秀</v>
          </cell>
          <cell r="AK33">
            <v>77</v>
          </cell>
          <cell r="AL33">
            <v>91</v>
          </cell>
          <cell r="AM33">
            <v>90</v>
          </cell>
          <cell r="AN33">
            <v>0</v>
          </cell>
          <cell r="AO33" t="str">
            <v/>
          </cell>
        </row>
        <row r="34">
          <cell r="A34">
            <v>20200306156</v>
          </cell>
          <cell r="B34" t="str">
            <v>王定茗</v>
          </cell>
          <cell r="C34" t="str">
            <v>全日制2020计算机应用技术1班</v>
          </cell>
          <cell r="D34">
            <v>95</v>
          </cell>
          <cell r="E34">
            <v>86</v>
          </cell>
          <cell r="F34">
            <v>80</v>
          </cell>
          <cell r="G34">
            <v>85</v>
          </cell>
          <cell r="H34">
            <v>84</v>
          </cell>
          <cell r="I34">
            <v>92</v>
          </cell>
          <cell r="J34">
            <v>81</v>
          </cell>
          <cell r="K34">
            <v>87</v>
          </cell>
          <cell r="L34">
            <v>82</v>
          </cell>
          <cell r="M34">
            <v>78</v>
          </cell>
          <cell r="N34">
            <v>99</v>
          </cell>
          <cell r="O34">
            <v>98</v>
          </cell>
          <cell r="P34">
            <v>99</v>
          </cell>
          <cell r="Q34">
            <v>100</v>
          </cell>
          <cell r="R34">
            <v>80</v>
          </cell>
          <cell r="S34" t="str">
            <v>良好</v>
          </cell>
          <cell r="T34">
            <v>75</v>
          </cell>
          <cell r="U34">
            <v>85</v>
          </cell>
          <cell r="V34">
            <v>91</v>
          </cell>
          <cell r="W34" t="str">
            <v>良好</v>
          </cell>
          <cell r="X34">
            <v>90</v>
          </cell>
          <cell r="Y34">
            <v>86</v>
          </cell>
          <cell r="Z34">
            <v>78</v>
          </cell>
          <cell r="AA34">
            <v>81</v>
          </cell>
          <cell r="AB34">
            <v>87</v>
          </cell>
          <cell r="AC34">
            <v>92</v>
          </cell>
          <cell r="AD34" t="str">
            <v>良好</v>
          </cell>
          <cell r="AE34">
            <v>85</v>
          </cell>
          <cell r="AF34">
            <v>94</v>
          </cell>
          <cell r="AG34">
            <v>98</v>
          </cell>
          <cell r="AH34">
            <v>90</v>
          </cell>
          <cell r="AI34" t="str">
            <v>良好</v>
          </cell>
          <cell r="AJ34" t="str">
            <v>优秀</v>
          </cell>
          <cell r="AK34">
            <v>74</v>
          </cell>
          <cell r="AL34">
            <v>93</v>
          </cell>
          <cell r="AM34">
            <v>90</v>
          </cell>
          <cell r="AN34">
            <v>0</v>
          </cell>
          <cell r="AO34" t="str">
            <v/>
          </cell>
        </row>
        <row r="35">
          <cell r="A35">
            <v>20200306162</v>
          </cell>
          <cell r="B35" t="str">
            <v>伍尚强</v>
          </cell>
          <cell r="C35" t="str">
            <v>全日制2020计算机应用技术1班</v>
          </cell>
          <cell r="D35">
            <v>95</v>
          </cell>
          <cell r="E35">
            <v>85</v>
          </cell>
          <cell r="F35">
            <v>66</v>
          </cell>
          <cell r="G35">
            <v>82</v>
          </cell>
          <cell r="H35">
            <v>87</v>
          </cell>
          <cell r="I35">
            <v>74</v>
          </cell>
          <cell r="J35">
            <v>85</v>
          </cell>
          <cell r="K35">
            <v>87</v>
          </cell>
          <cell r="L35">
            <v>82</v>
          </cell>
          <cell r="M35">
            <v>60</v>
          </cell>
          <cell r="N35">
            <v>95</v>
          </cell>
          <cell r="O35">
            <v>73</v>
          </cell>
          <cell r="P35">
            <v>82</v>
          </cell>
          <cell r="Q35">
            <v>99</v>
          </cell>
          <cell r="R35">
            <v>80</v>
          </cell>
          <cell r="S35" t="str">
            <v>良好</v>
          </cell>
          <cell r="T35">
            <v>75</v>
          </cell>
          <cell r="U35">
            <v>87</v>
          </cell>
          <cell r="V35">
            <v>79</v>
          </cell>
          <cell r="W35" t="str">
            <v>及格</v>
          </cell>
          <cell r="X35">
            <v>88</v>
          </cell>
          <cell r="Y35">
            <v>84</v>
          </cell>
          <cell r="Z35">
            <v>74</v>
          </cell>
          <cell r="AA35">
            <v>72</v>
          </cell>
          <cell r="AB35">
            <v>81</v>
          </cell>
          <cell r="AC35">
            <v>85</v>
          </cell>
          <cell r="AD35" t="str">
            <v>良好</v>
          </cell>
          <cell r="AE35">
            <v>75</v>
          </cell>
          <cell r="AF35">
            <v>85</v>
          </cell>
          <cell r="AG35">
            <v>89</v>
          </cell>
          <cell r="AH35">
            <v>90</v>
          </cell>
          <cell r="AI35" t="str">
            <v>良好</v>
          </cell>
          <cell r="AJ35" t="str">
            <v>优秀</v>
          </cell>
          <cell r="AK35">
            <v>73</v>
          </cell>
          <cell r="AL35">
            <v>80</v>
          </cell>
          <cell r="AM35">
            <v>64</v>
          </cell>
          <cell r="AN35">
            <v>0</v>
          </cell>
          <cell r="AO35" t="str">
            <v/>
          </cell>
        </row>
        <row r="36">
          <cell r="A36">
            <v>20200306166</v>
          </cell>
          <cell r="B36" t="str">
            <v>谢瑞龙</v>
          </cell>
          <cell r="C36" t="str">
            <v>全日制2020计算机应用技术1班</v>
          </cell>
          <cell r="D36">
            <v>95</v>
          </cell>
          <cell r="E36">
            <v>72</v>
          </cell>
          <cell r="F36">
            <v>69</v>
          </cell>
          <cell r="G36">
            <v>82</v>
          </cell>
          <cell r="H36">
            <v>85</v>
          </cell>
          <cell r="I36">
            <v>86</v>
          </cell>
          <cell r="J36">
            <v>85</v>
          </cell>
          <cell r="K36">
            <v>68</v>
          </cell>
          <cell r="L36">
            <v>82</v>
          </cell>
          <cell r="M36">
            <v>74</v>
          </cell>
          <cell r="N36">
            <v>97</v>
          </cell>
          <cell r="O36">
            <v>96</v>
          </cell>
          <cell r="P36">
            <v>100</v>
          </cell>
          <cell r="Q36">
            <v>96</v>
          </cell>
          <cell r="R36">
            <v>80</v>
          </cell>
          <cell r="S36" t="str">
            <v>良好</v>
          </cell>
          <cell r="T36">
            <v>75</v>
          </cell>
          <cell r="U36">
            <v>84</v>
          </cell>
          <cell r="V36">
            <v>81</v>
          </cell>
          <cell r="W36" t="str">
            <v>良好</v>
          </cell>
          <cell r="X36">
            <v>92</v>
          </cell>
          <cell r="Y36">
            <v>75</v>
          </cell>
          <cell r="Z36">
            <v>76</v>
          </cell>
          <cell r="AA36">
            <v>77</v>
          </cell>
          <cell r="AB36">
            <v>85</v>
          </cell>
          <cell r="AC36">
            <v>83</v>
          </cell>
          <cell r="AD36" t="str">
            <v>中等</v>
          </cell>
          <cell r="AE36">
            <v>80</v>
          </cell>
          <cell r="AF36">
            <v>89</v>
          </cell>
          <cell r="AG36">
            <v>81</v>
          </cell>
          <cell r="AH36">
            <v>90</v>
          </cell>
          <cell r="AI36" t="str">
            <v>良好</v>
          </cell>
          <cell r="AJ36" t="str">
            <v>优秀</v>
          </cell>
          <cell r="AK36">
            <v>69</v>
          </cell>
          <cell r="AL36">
            <v>90</v>
          </cell>
          <cell r="AM36">
            <v>84</v>
          </cell>
          <cell r="AN36">
            <v>0</v>
          </cell>
          <cell r="AO36" t="str">
            <v/>
          </cell>
        </row>
        <row r="37">
          <cell r="A37">
            <v>20200306168</v>
          </cell>
          <cell r="B37" t="str">
            <v>许淼婵</v>
          </cell>
          <cell r="C37" t="str">
            <v>全日制2020计算机应用技术1班</v>
          </cell>
          <cell r="D37">
            <v>95</v>
          </cell>
          <cell r="E37">
            <v>79</v>
          </cell>
          <cell r="F37">
            <v>73</v>
          </cell>
          <cell r="G37">
            <v>86</v>
          </cell>
          <cell r="H37">
            <v>86</v>
          </cell>
          <cell r="I37">
            <v>88</v>
          </cell>
          <cell r="J37">
            <v>72</v>
          </cell>
          <cell r="K37">
            <v>73</v>
          </cell>
          <cell r="L37">
            <v>84</v>
          </cell>
          <cell r="M37">
            <v>81</v>
          </cell>
          <cell r="N37">
            <v>98</v>
          </cell>
          <cell r="O37">
            <v>99</v>
          </cell>
          <cell r="P37">
            <v>98</v>
          </cell>
          <cell r="Q37">
            <v>99</v>
          </cell>
          <cell r="R37">
            <v>80</v>
          </cell>
          <cell r="S37" t="str">
            <v>良好</v>
          </cell>
          <cell r="T37">
            <v>75</v>
          </cell>
          <cell r="U37">
            <v>87</v>
          </cell>
          <cell r="V37">
            <v>87</v>
          </cell>
          <cell r="W37" t="str">
            <v>优秀</v>
          </cell>
          <cell r="X37">
            <v>93</v>
          </cell>
          <cell r="Y37">
            <v>87</v>
          </cell>
          <cell r="Z37">
            <v>74</v>
          </cell>
          <cell r="AA37">
            <v>81</v>
          </cell>
          <cell r="AB37">
            <v>87</v>
          </cell>
          <cell r="AC37">
            <v>91</v>
          </cell>
          <cell r="AD37" t="str">
            <v>良好</v>
          </cell>
          <cell r="AE37">
            <v>78</v>
          </cell>
          <cell r="AF37">
            <v>92</v>
          </cell>
          <cell r="AG37">
            <v>95</v>
          </cell>
          <cell r="AH37">
            <v>90</v>
          </cell>
          <cell r="AI37" t="str">
            <v>良好</v>
          </cell>
          <cell r="AJ37" t="str">
            <v>优秀</v>
          </cell>
          <cell r="AK37">
            <v>77</v>
          </cell>
          <cell r="AL37">
            <v>93</v>
          </cell>
          <cell r="AM37">
            <v>86</v>
          </cell>
          <cell r="AN37">
            <v>0</v>
          </cell>
          <cell r="AO37" t="str">
            <v/>
          </cell>
        </row>
        <row r="38">
          <cell r="A38">
            <v>20200306173</v>
          </cell>
          <cell r="B38" t="str">
            <v>叶贻展</v>
          </cell>
          <cell r="C38" t="str">
            <v>全日制2020计算机应用技术1班</v>
          </cell>
          <cell r="D38">
            <v>95</v>
          </cell>
          <cell r="E38">
            <v>78</v>
          </cell>
          <cell r="F38">
            <v>61</v>
          </cell>
          <cell r="G38">
            <v>86</v>
          </cell>
          <cell r="H38">
            <v>84</v>
          </cell>
          <cell r="I38">
            <v>69</v>
          </cell>
          <cell r="J38">
            <v>86</v>
          </cell>
          <cell r="K38">
            <v>80</v>
          </cell>
          <cell r="L38">
            <v>86</v>
          </cell>
          <cell r="M38">
            <v>72</v>
          </cell>
          <cell r="N38">
            <v>94</v>
          </cell>
          <cell r="O38">
            <v>97</v>
          </cell>
          <cell r="P38">
            <v>82</v>
          </cell>
          <cell r="Q38">
            <v>99</v>
          </cell>
          <cell r="R38">
            <v>80</v>
          </cell>
          <cell r="S38" t="str">
            <v>良好</v>
          </cell>
          <cell r="T38">
            <v>75</v>
          </cell>
          <cell r="U38">
            <v>88</v>
          </cell>
          <cell r="V38">
            <v>80</v>
          </cell>
          <cell r="W38" t="str">
            <v>良好</v>
          </cell>
          <cell r="X38">
            <v>90</v>
          </cell>
          <cell r="Y38">
            <v>75</v>
          </cell>
          <cell r="Z38">
            <v>75</v>
          </cell>
          <cell r="AA38">
            <v>74</v>
          </cell>
          <cell r="AB38">
            <v>73</v>
          </cell>
          <cell r="AC38">
            <v>76</v>
          </cell>
          <cell r="AD38" t="str">
            <v>中等</v>
          </cell>
          <cell r="AE38">
            <v>80</v>
          </cell>
          <cell r="AF38">
            <v>85</v>
          </cell>
          <cell r="AG38">
            <v>90</v>
          </cell>
          <cell r="AH38">
            <v>89</v>
          </cell>
          <cell r="AI38" t="str">
            <v>良好</v>
          </cell>
          <cell r="AJ38" t="str">
            <v>优秀</v>
          </cell>
          <cell r="AK38">
            <v>72</v>
          </cell>
          <cell r="AL38">
            <v>88</v>
          </cell>
          <cell r="AM38">
            <v>80</v>
          </cell>
          <cell r="AN38">
            <v>0</v>
          </cell>
          <cell r="AO38" t="str">
            <v/>
          </cell>
        </row>
        <row r="39">
          <cell r="A39">
            <v>20200306178</v>
          </cell>
          <cell r="B39" t="str">
            <v>周小红</v>
          </cell>
          <cell r="C39" t="str">
            <v>全日制2020计算机应用技术1班</v>
          </cell>
          <cell r="D39">
            <v>95</v>
          </cell>
          <cell r="E39">
            <v>77</v>
          </cell>
          <cell r="F39">
            <v>70</v>
          </cell>
          <cell r="G39">
            <v>88</v>
          </cell>
          <cell r="H39">
            <v>86</v>
          </cell>
          <cell r="I39">
            <v>71</v>
          </cell>
          <cell r="J39">
            <v>85</v>
          </cell>
          <cell r="K39">
            <v>97</v>
          </cell>
          <cell r="L39">
            <v>81</v>
          </cell>
          <cell r="M39">
            <v>70</v>
          </cell>
          <cell r="N39">
            <v>92</v>
          </cell>
          <cell r="O39">
            <v>99</v>
          </cell>
          <cell r="P39">
            <v>85</v>
          </cell>
          <cell r="Q39">
            <v>99</v>
          </cell>
          <cell r="R39">
            <v>80</v>
          </cell>
          <cell r="S39" t="str">
            <v>良好</v>
          </cell>
          <cell r="T39">
            <v>75</v>
          </cell>
          <cell r="U39">
            <v>84</v>
          </cell>
          <cell r="V39">
            <v>79</v>
          </cell>
          <cell r="W39" t="str">
            <v>及格</v>
          </cell>
          <cell r="X39">
            <v>93</v>
          </cell>
          <cell r="Y39">
            <v>82</v>
          </cell>
          <cell r="Z39">
            <v>75</v>
          </cell>
          <cell r="AA39">
            <v>74</v>
          </cell>
          <cell r="AB39">
            <v>84</v>
          </cell>
          <cell r="AC39">
            <v>83</v>
          </cell>
          <cell r="AD39" t="str">
            <v>良好</v>
          </cell>
          <cell r="AE39">
            <v>81</v>
          </cell>
          <cell r="AF39">
            <v>92</v>
          </cell>
          <cell r="AG39">
            <v>85</v>
          </cell>
          <cell r="AH39">
            <v>93</v>
          </cell>
          <cell r="AI39" t="str">
            <v>良好</v>
          </cell>
          <cell r="AJ39" t="str">
            <v>优秀</v>
          </cell>
          <cell r="AK39">
            <v>84</v>
          </cell>
          <cell r="AL39">
            <v>93</v>
          </cell>
          <cell r="AM39">
            <v>86</v>
          </cell>
          <cell r="AN39">
            <v>0</v>
          </cell>
          <cell r="AO39" t="str">
            <v/>
          </cell>
        </row>
        <row r="40">
          <cell r="A40">
            <v>20200306817</v>
          </cell>
          <cell r="B40" t="str">
            <v>李道伦</v>
          </cell>
          <cell r="C40" t="str">
            <v>全日制2020计算机应用技术1班</v>
          </cell>
          <cell r="D40">
            <v>95</v>
          </cell>
          <cell r="E40">
            <v>73</v>
          </cell>
          <cell r="F40">
            <v>62</v>
          </cell>
          <cell r="G40">
            <v>80</v>
          </cell>
          <cell r="H40">
            <v>87</v>
          </cell>
          <cell r="I40">
            <v>63</v>
          </cell>
          <cell r="J40">
            <v>88</v>
          </cell>
          <cell r="K40">
            <v>91</v>
          </cell>
          <cell r="L40">
            <v>81</v>
          </cell>
          <cell r="M40">
            <v>71</v>
          </cell>
          <cell r="N40">
            <v>96</v>
          </cell>
          <cell r="O40">
            <v>96</v>
          </cell>
          <cell r="P40">
            <v>97</v>
          </cell>
          <cell r="Q40">
            <v>95</v>
          </cell>
          <cell r="R40">
            <v>80</v>
          </cell>
          <cell r="S40" t="str">
            <v>良好</v>
          </cell>
          <cell r="T40">
            <v>75</v>
          </cell>
          <cell r="U40">
            <v>84</v>
          </cell>
          <cell r="V40">
            <v>72</v>
          </cell>
          <cell r="W40" t="str">
            <v>良好</v>
          </cell>
          <cell r="X40">
            <v>91</v>
          </cell>
          <cell r="Y40">
            <v>68</v>
          </cell>
          <cell r="Z40">
            <v>76</v>
          </cell>
          <cell r="AA40">
            <v>70</v>
          </cell>
          <cell r="AB40">
            <v>73</v>
          </cell>
          <cell r="AC40">
            <v>81</v>
          </cell>
          <cell r="AD40" t="str">
            <v>及格</v>
          </cell>
          <cell r="AE40">
            <v>79</v>
          </cell>
          <cell r="AF40">
            <v>82</v>
          </cell>
          <cell r="AG40">
            <v>86</v>
          </cell>
          <cell r="AH40">
            <v>92</v>
          </cell>
          <cell r="AI40" t="str">
            <v>良好</v>
          </cell>
          <cell r="AJ40" t="str">
            <v>优秀</v>
          </cell>
          <cell r="AK40">
            <v>79</v>
          </cell>
          <cell r="AL40">
            <v>92</v>
          </cell>
          <cell r="AM40">
            <v>92</v>
          </cell>
          <cell r="AN40">
            <v>0</v>
          </cell>
          <cell r="AO40" t="str">
            <v/>
          </cell>
        </row>
        <row r="41">
          <cell r="A41">
            <v>20200314045</v>
          </cell>
          <cell r="B41" t="str">
            <v>杨乐华</v>
          </cell>
          <cell r="C41" t="str">
            <v>全日制2020计算机应用技术1班</v>
          </cell>
          <cell r="D41">
            <v>95</v>
          </cell>
          <cell r="E41">
            <v>75</v>
          </cell>
          <cell r="F41">
            <v>88</v>
          </cell>
          <cell r="G41">
            <v>86</v>
          </cell>
          <cell r="H41">
            <v>85</v>
          </cell>
          <cell r="I41">
            <v>75</v>
          </cell>
          <cell r="J41">
            <v>74</v>
          </cell>
          <cell r="K41">
            <v>88</v>
          </cell>
          <cell r="L41">
            <v>75</v>
          </cell>
          <cell r="M41">
            <v>4</v>
          </cell>
          <cell r="N41">
            <v>97</v>
          </cell>
          <cell r="O41">
            <v>96</v>
          </cell>
          <cell r="P41">
            <v>83</v>
          </cell>
          <cell r="Q41">
            <v>96</v>
          </cell>
          <cell r="R41" t="str">
            <v>良好</v>
          </cell>
          <cell r="S41" t="str">
            <v>良好</v>
          </cell>
          <cell r="T41">
            <v>75</v>
          </cell>
          <cell r="U41">
            <v>90</v>
          </cell>
          <cell r="V41">
            <v>4</v>
          </cell>
          <cell r="W41">
            <v>4</v>
          </cell>
          <cell r="X41">
            <v>93</v>
          </cell>
          <cell r="Y41">
            <v>81</v>
          </cell>
          <cell r="Z41">
            <v>69</v>
          </cell>
          <cell r="AA41">
            <v>76</v>
          </cell>
          <cell r="AB41">
            <v>86</v>
          </cell>
          <cell r="AC41">
            <v>87</v>
          </cell>
          <cell r="AD41" t="str">
            <v>良好</v>
          </cell>
          <cell r="AE41">
            <v>79</v>
          </cell>
          <cell r="AF41">
            <v>92</v>
          </cell>
          <cell r="AG41">
            <v>85</v>
          </cell>
          <cell r="AH41">
            <v>93</v>
          </cell>
          <cell r="AI41" t="str">
            <v>良好</v>
          </cell>
          <cell r="AJ41" t="str">
            <v>优秀</v>
          </cell>
          <cell r="AK41">
            <v>79</v>
          </cell>
          <cell r="AL41">
            <v>93</v>
          </cell>
          <cell r="AM41">
            <v>86</v>
          </cell>
          <cell r="AN41">
            <v>3</v>
          </cell>
          <cell r="AO41" t="str">
            <v>高级语言程序设计《云物大智基础》(课内：office部分)《云物大智基础》(课外：云物大智部分)</v>
          </cell>
        </row>
        <row r="42">
          <cell r="A42">
            <v>20200405004</v>
          </cell>
          <cell r="B42" t="str">
            <v>黄建港</v>
          </cell>
          <cell r="C42" t="str">
            <v>全日制2020计算机应用技术1班</v>
          </cell>
          <cell r="D42">
            <v>95</v>
          </cell>
          <cell r="E42">
            <v>65</v>
          </cell>
          <cell r="F42">
            <v>63</v>
          </cell>
          <cell r="G42">
            <v>80</v>
          </cell>
          <cell r="H42">
            <v>86</v>
          </cell>
          <cell r="I42">
            <v>70</v>
          </cell>
          <cell r="J42">
            <v>155</v>
          </cell>
          <cell r="K42">
            <v>80</v>
          </cell>
          <cell r="L42">
            <v>84</v>
          </cell>
          <cell r="M42">
            <v>69</v>
          </cell>
          <cell r="N42">
            <v>95</v>
          </cell>
          <cell r="O42">
            <v>100</v>
          </cell>
          <cell r="P42">
            <v>86</v>
          </cell>
          <cell r="Q42">
            <v>99</v>
          </cell>
          <cell r="R42">
            <v>80</v>
          </cell>
          <cell r="S42" t="str">
            <v>良好</v>
          </cell>
          <cell r="T42">
            <v>75</v>
          </cell>
          <cell r="U42">
            <v>83</v>
          </cell>
          <cell r="V42">
            <v>93</v>
          </cell>
          <cell r="W42" t="str">
            <v>及格</v>
          </cell>
          <cell r="X42">
            <v>93</v>
          </cell>
          <cell r="Y42">
            <v>86</v>
          </cell>
          <cell r="Z42">
            <v>73</v>
          </cell>
          <cell r="AA42">
            <v>66</v>
          </cell>
          <cell r="AB42">
            <v>79</v>
          </cell>
          <cell r="AC42">
            <v>87</v>
          </cell>
          <cell r="AD42" t="str">
            <v>良好</v>
          </cell>
          <cell r="AE42">
            <v>81</v>
          </cell>
          <cell r="AF42">
            <v>97</v>
          </cell>
          <cell r="AG42">
            <v>94</v>
          </cell>
          <cell r="AH42">
            <v>92</v>
          </cell>
          <cell r="AI42" t="str">
            <v>良好</v>
          </cell>
          <cell r="AJ42" t="str">
            <v>优秀</v>
          </cell>
          <cell r="AK42">
            <v>60</v>
          </cell>
          <cell r="AL42">
            <v>94</v>
          </cell>
          <cell r="AM42">
            <v>90</v>
          </cell>
          <cell r="AN42">
            <v>0</v>
          </cell>
          <cell r="AO42" t="str">
            <v/>
          </cell>
        </row>
        <row r="43">
          <cell r="A43">
            <v>20200701048</v>
          </cell>
          <cell r="B43" t="str">
            <v>林宏波</v>
          </cell>
          <cell r="C43" t="str">
            <v>全日制2020计算机应用技术1班</v>
          </cell>
          <cell r="D43">
            <v>95</v>
          </cell>
          <cell r="E43">
            <v>81</v>
          </cell>
          <cell r="F43">
            <v>60</v>
          </cell>
          <cell r="G43">
            <v>90</v>
          </cell>
          <cell r="H43">
            <v>85</v>
          </cell>
          <cell r="I43">
            <v>83</v>
          </cell>
          <cell r="J43">
            <v>85</v>
          </cell>
          <cell r="K43">
            <v>83</v>
          </cell>
          <cell r="L43">
            <v>70</v>
          </cell>
          <cell r="M43">
            <v>83</v>
          </cell>
          <cell r="N43">
            <v>97</v>
          </cell>
          <cell r="O43">
            <v>97</v>
          </cell>
          <cell r="P43">
            <v>97</v>
          </cell>
          <cell r="Q43">
            <v>100</v>
          </cell>
          <cell r="R43">
            <v>80</v>
          </cell>
          <cell r="S43" t="str">
            <v>良好</v>
          </cell>
          <cell r="T43">
            <v>75</v>
          </cell>
          <cell r="U43">
            <v>87</v>
          </cell>
          <cell r="V43">
            <v>86</v>
          </cell>
          <cell r="W43" t="str">
            <v>良好</v>
          </cell>
          <cell r="X43">
            <v>93</v>
          </cell>
          <cell r="Y43">
            <v>82</v>
          </cell>
          <cell r="Z43">
            <v>77</v>
          </cell>
          <cell r="AA43">
            <v>80</v>
          </cell>
          <cell r="AB43">
            <v>88</v>
          </cell>
          <cell r="AC43">
            <v>88</v>
          </cell>
          <cell r="AD43" t="str">
            <v>良好</v>
          </cell>
          <cell r="AE43">
            <v>82</v>
          </cell>
          <cell r="AF43">
            <v>82</v>
          </cell>
          <cell r="AG43">
            <v>78</v>
          </cell>
          <cell r="AH43">
            <v>89</v>
          </cell>
          <cell r="AI43" t="str">
            <v>良好</v>
          </cell>
          <cell r="AJ43" t="str">
            <v>优秀</v>
          </cell>
          <cell r="AK43">
            <v>75</v>
          </cell>
          <cell r="AL43">
            <v>85</v>
          </cell>
          <cell r="AM43">
            <v>83</v>
          </cell>
          <cell r="AN43">
            <v>0</v>
          </cell>
          <cell r="AO43" t="str">
            <v/>
          </cell>
        </row>
        <row r="44">
          <cell r="A44">
            <v>20200103231</v>
          </cell>
          <cell r="B44" t="str">
            <v>谢雨</v>
          </cell>
          <cell r="C44" t="str">
            <v>全日制2020计算机应用技术2班</v>
          </cell>
          <cell r="D44">
            <v>95</v>
          </cell>
          <cell r="E44">
            <v>62</v>
          </cell>
          <cell r="F44">
            <v>60</v>
          </cell>
          <cell r="G44">
            <v>85</v>
          </cell>
          <cell r="H44">
            <v>86</v>
          </cell>
          <cell r="I44">
            <v>80</v>
          </cell>
          <cell r="J44">
            <v>92</v>
          </cell>
          <cell r="K44">
            <v>81</v>
          </cell>
          <cell r="L44">
            <v>86</v>
          </cell>
          <cell r="M44">
            <v>75</v>
          </cell>
          <cell r="N44">
            <v>95</v>
          </cell>
          <cell r="O44">
            <v>73</v>
          </cell>
          <cell r="P44">
            <v>90</v>
          </cell>
          <cell r="Q44">
            <v>98</v>
          </cell>
          <cell r="R44">
            <v>80</v>
          </cell>
          <cell r="S44" t="str">
            <v>良好</v>
          </cell>
          <cell r="T44">
            <v>75</v>
          </cell>
          <cell r="U44">
            <v>74</v>
          </cell>
          <cell r="V44">
            <v>93</v>
          </cell>
          <cell r="W44" t="str">
            <v>良好</v>
          </cell>
          <cell r="X44">
            <v>91</v>
          </cell>
          <cell r="Y44">
            <v>90</v>
          </cell>
          <cell r="Z44">
            <v>80</v>
          </cell>
          <cell r="AA44">
            <v>80</v>
          </cell>
          <cell r="AB44">
            <v>73</v>
          </cell>
          <cell r="AC44">
            <v>88</v>
          </cell>
          <cell r="AD44" t="str">
            <v>优秀</v>
          </cell>
          <cell r="AE44">
            <v>89</v>
          </cell>
          <cell r="AF44">
            <v>93</v>
          </cell>
          <cell r="AG44">
            <v>68</v>
          </cell>
          <cell r="AH44">
            <v>92</v>
          </cell>
          <cell r="AI44" t="str">
            <v>良好</v>
          </cell>
          <cell r="AJ44" t="str">
            <v>优秀</v>
          </cell>
          <cell r="AK44">
            <v>72</v>
          </cell>
          <cell r="AL44">
            <v>91</v>
          </cell>
          <cell r="AM44">
            <v>83</v>
          </cell>
          <cell r="AN44">
            <v>0</v>
          </cell>
          <cell r="AO44" t="str">
            <v/>
          </cell>
        </row>
        <row r="45">
          <cell r="A45">
            <v>20200204022</v>
          </cell>
          <cell r="B45" t="str">
            <v>陈相州</v>
          </cell>
          <cell r="C45" t="str">
            <v>全日制2020计算机应用技术2班</v>
          </cell>
          <cell r="D45">
            <v>95</v>
          </cell>
          <cell r="E45">
            <v>69</v>
          </cell>
          <cell r="F45">
            <v>63</v>
          </cell>
          <cell r="G45">
            <v>85</v>
          </cell>
          <cell r="H45">
            <v>86</v>
          </cell>
          <cell r="I45">
            <v>87</v>
          </cell>
          <cell r="J45">
            <v>88</v>
          </cell>
          <cell r="K45">
            <v>86</v>
          </cell>
          <cell r="L45">
            <v>85</v>
          </cell>
          <cell r="M45">
            <v>75</v>
          </cell>
          <cell r="N45">
            <v>95</v>
          </cell>
          <cell r="O45">
            <v>97</v>
          </cell>
          <cell r="P45">
            <v>82</v>
          </cell>
          <cell r="Q45">
            <v>99</v>
          </cell>
          <cell r="R45">
            <v>80</v>
          </cell>
          <cell r="S45" t="str">
            <v>良好</v>
          </cell>
          <cell r="T45">
            <v>75</v>
          </cell>
          <cell r="U45">
            <v>78</v>
          </cell>
          <cell r="V45">
            <v>97</v>
          </cell>
          <cell r="W45" t="str">
            <v>良好</v>
          </cell>
          <cell r="X45">
            <v>93</v>
          </cell>
          <cell r="Y45">
            <v>96</v>
          </cell>
          <cell r="Z45">
            <v>81</v>
          </cell>
          <cell r="AA45">
            <v>81</v>
          </cell>
          <cell r="AB45">
            <v>81</v>
          </cell>
          <cell r="AC45">
            <v>82</v>
          </cell>
          <cell r="AD45" t="str">
            <v>优秀</v>
          </cell>
          <cell r="AE45">
            <v>90</v>
          </cell>
          <cell r="AF45">
            <v>92</v>
          </cell>
          <cell r="AG45">
            <v>87</v>
          </cell>
          <cell r="AH45">
            <v>91</v>
          </cell>
          <cell r="AI45" t="str">
            <v>良好</v>
          </cell>
          <cell r="AJ45" t="str">
            <v>优秀</v>
          </cell>
          <cell r="AK45">
            <v>87</v>
          </cell>
          <cell r="AL45">
            <v>93</v>
          </cell>
          <cell r="AM45">
            <v>86</v>
          </cell>
          <cell r="AN45">
            <v>0</v>
          </cell>
          <cell r="AO45" t="str">
            <v/>
          </cell>
        </row>
        <row r="46">
          <cell r="A46">
            <v>20200206050</v>
          </cell>
          <cell r="B46" t="str">
            <v>石瑞霞</v>
          </cell>
          <cell r="C46" t="str">
            <v>全日制2020计算机应用技术2班</v>
          </cell>
          <cell r="D46">
            <v>95</v>
          </cell>
          <cell r="E46">
            <v>71</v>
          </cell>
          <cell r="F46">
            <v>63</v>
          </cell>
          <cell r="G46">
            <v>84</v>
          </cell>
          <cell r="H46">
            <v>86</v>
          </cell>
          <cell r="I46">
            <v>76</v>
          </cell>
          <cell r="J46">
            <v>86</v>
          </cell>
          <cell r="K46">
            <v>77</v>
          </cell>
          <cell r="L46">
            <v>84</v>
          </cell>
          <cell r="M46">
            <v>60</v>
          </cell>
          <cell r="N46">
            <v>92</v>
          </cell>
          <cell r="O46">
            <v>94</v>
          </cell>
          <cell r="P46">
            <v>64</v>
          </cell>
          <cell r="Q46">
            <v>100</v>
          </cell>
          <cell r="R46">
            <v>80</v>
          </cell>
          <cell r="S46" t="str">
            <v>良好</v>
          </cell>
          <cell r="T46">
            <v>75</v>
          </cell>
          <cell r="U46">
            <v>80</v>
          </cell>
          <cell r="V46">
            <v>85</v>
          </cell>
          <cell r="W46" t="str">
            <v>良好</v>
          </cell>
          <cell r="X46">
            <v>92</v>
          </cell>
          <cell r="Y46">
            <v>80</v>
          </cell>
          <cell r="Z46">
            <v>80</v>
          </cell>
          <cell r="AA46">
            <v>69</v>
          </cell>
          <cell r="AB46">
            <v>84</v>
          </cell>
          <cell r="AC46">
            <v>72</v>
          </cell>
          <cell r="AD46" t="str">
            <v>良好</v>
          </cell>
          <cell r="AE46">
            <v>75</v>
          </cell>
          <cell r="AF46">
            <v>92</v>
          </cell>
          <cell r="AG46">
            <v>82</v>
          </cell>
          <cell r="AH46">
            <v>93</v>
          </cell>
          <cell r="AI46" t="str">
            <v>良好</v>
          </cell>
          <cell r="AJ46" t="str">
            <v>优秀</v>
          </cell>
          <cell r="AK46">
            <v>77</v>
          </cell>
          <cell r="AL46">
            <v>93</v>
          </cell>
          <cell r="AM46">
            <v>90</v>
          </cell>
          <cell r="AN46">
            <v>0</v>
          </cell>
          <cell r="AO46" t="str">
            <v/>
          </cell>
        </row>
        <row r="47">
          <cell r="A47">
            <v>20200306002</v>
          </cell>
          <cell r="B47" t="str">
            <v>曾石胜</v>
          </cell>
          <cell r="C47" t="str">
            <v>全日制2020计算机应用技术2班</v>
          </cell>
          <cell r="D47">
            <v>95</v>
          </cell>
          <cell r="E47">
            <v>95</v>
          </cell>
          <cell r="F47">
            <v>83</v>
          </cell>
          <cell r="G47">
            <v>78</v>
          </cell>
          <cell r="H47">
            <v>85</v>
          </cell>
          <cell r="I47">
            <v>70</v>
          </cell>
          <cell r="J47">
            <v>67</v>
          </cell>
          <cell r="K47">
            <v>82</v>
          </cell>
          <cell r="L47">
            <v>80</v>
          </cell>
          <cell r="M47">
            <v>94</v>
          </cell>
          <cell r="N47">
            <v>97</v>
          </cell>
          <cell r="O47">
            <v>100</v>
          </cell>
          <cell r="P47">
            <v>87</v>
          </cell>
          <cell r="Q47">
            <v>97</v>
          </cell>
          <cell r="R47">
            <v>80</v>
          </cell>
          <cell r="S47" t="str">
            <v>良好</v>
          </cell>
          <cell r="T47">
            <v>75</v>
          </cell>
          <cell r="U47">
            <v>80</v>
          </cell>
          <cell r="V47">
            <v>94</v>
          </cell>
          <cell r="W47" t="str">
            <v>良好</v>
          </cell>
          <cell r="X47">
            <v>92</v>
          </cell>
          <cell r="Y47">
            <v>85</v>
          </cell>
          <cell r="Z47">
            <v>77</v>
          </cell>
          <cell r="AA47">
            <v>92</v>
          </cell>
          <cell r="AB47">
            <v>86</v>
          </cell>
          <cell r="AC47">
            <v>72</v>
          </cell>
          <cell r="AD47" t="str">
            <v>良好</v>
          </cell>
          <cell r="AE47">
            <v>71</v>
          </cell>
          <cell r="AF47">
            <v>78</v>
          </cell>
          <cell r="AG47">
            <v>96</v>
          </cell>
          <cell r="AH47">
            <v>90</v>
          </cell>
          <cell r="AI47" t="str">
            <v>良好</v>
          </cell>
          <cell r="AJ47" t="str">
            <v>优秀</v>
          </cell>
          <cell r="AK47" t="str">
            <v>及格</v>
          </cell>
          <cell r="AL47">
            <v>85</v>
          </cell>
          <cell r="AM47">
            <v>90</v>
          </cell>
          <cell r="AN47">
            <v>0</v>
          </cell>
          <cell r="AO47" t="str">
            <v/>
          </cell>
        </row>
        <row r="48">
          <cell r="A48">
            <v>20200306003</v>
          </cell>
          <cell r="B48" t="str">
            <v>陈福友</v>
          </cell>
          <cell r="C48" t="str">
            <v>全日制2020计算机应用技术2班</v>
          </cell>
          <cell r="D48">
            <v>95</v>
          </cell>
          <cell r="E48">
            <v>70</v>
          </cell>
          <cell r="F48">
            <v>69</v>
          </cell>
          <cell r="G48">
            <v>78</v>
          </cell>
          <cell r="H48">
            <v>87</v>
          </cell>
          <cell r="I48">
            <v>68</v>
          </cell>
          <cell r="J48">
            <v>84</v>
          </cell>
          <cell r="K48">
            <v>87</v>
          </cell>
          <cell r="L48">
            <v>80</v>
          </cell>
          <cell r="M48">
            <v>90</v>
          </cell>
          <cell r="N48">
            <v>91</v>
          </cell>
          <cell r="O48">
            <v>75</v>
          </cell>
          <cell r="P48">
            <v>77</v>
          </cell>
          <cell r="Q48">
            <v>88</v>
          </cell>
          <cell r="R48">
            <v>80</v>
          </cell>
          <cell r="S48" t="str">
            <v>良好</v>
          </cell>
          <cell r="T48">
            <v>75</v>
          </cell>
          <cell r="U48">
            <v>81</v>
          </cell>
          <cell r="V48">
            <v>92</v>
          </cell>
          <cell r="W48" t="str">
            <v>及格</v>
          </cell>
          <cell r="X48">
            <v>93</v>
          </cell>
          <cell r="Y48">
            <v>90</v>
          </cell>
          <cell r="Z48">
            <v>77</v>
          </cell>
          <cell r="AA48">
            <v>75</v>
          </cell>
          <cell r="AB48">
            <v>73</v>
          </cell>
          <cell r="AC48">
            <v>90</v>
          </cell>
          <cell r="AD48" t="str">
            <v>优秀</v>
          </cell>
          <cell r="AE48">
            <v>73</v>
          </cell>
          <cell r="AF48">
            <v>82</v>
          </cell>
          <cell r="AG48">
            <v>63</v>
          </cell>
          <cell r="AH48">
            <v>92</v>
          </cell>
          <cell r="AI48" t="str">
            <v>良好</v>
          </cell>
          <cell r="AJ48" t="str">
            <v>优秀</v>
          </cell>
          <cell r="AK48">
            <v>71</v>
          </cell>
          <cell r="AL48">
            <v>92</v>
          </cell>
          <cell r="AM48">
            <v>91</v>
          </cell>
          <cell r="AN48">
            <v>0</v>
          </cell>
          <cell r="AO48" t="str">
            <v/>
          </cell>
        </row>
        <row r="49">
          <cell r="A49">
            <v>20200306006</v>
          </cell>
          <cell r="B49" t="str">
            <v>冯梓桓</v>
          </cell>
          <cell r="C49" t="str">
            <v>全日制2020计算机应用技术2班</v>
          </cell>
          <cell r="D49">
            <v>95</v>
          </cell>
          <cell r="E49">
            <v>68</v>
          </cell>
          <cell r="F49">
            <v>63</v>
          </cell>
          <cell r="G49">
            <v>80</v>
          </cell>
          <cell r="H49">
            <v>86</v>
          </cell>
          <cell r="I49">
            <v>70</v>
          </cell>
          <cell r="J49">
            <v>81</v>
          </cell>
          <cell r="K49">
            <v>81</v>
          </cell>
          <cell r="L49">
            <v>80</v>
          </cell>
          <cell r="M49">
            <v>68</v>
          </cell>
          <cell r="N49">
            <v>96</v>
          </cell>
          <cell r="O49">
            <v>98</v>
          </cell>
          <cell r="P49">
            <v>100</v>
          </cell>
          <cell r="Q49">
            <v>100</v>
          </cell>
          <cell r="R49">
            <v>80</v>
          </cell>
          <cell r="S49" t="str">
            <v>良好</v>
          </cell>
          <cell r="T49">
            <v>75</v>
          </cell>
          <cell r="U49">
            <v>83</v>
          </cell>
          <cell r="V49">
            <v>97</v>
          </cell>
          <cell r="W49" t="str">
            <v>及格</v>
          </cell>
          <cell r="X49">
            <v>93</v>
          </cell>
          <cell r="Y49">
            <v>85</v>
          </cell>
          <cell r="Z49">
            <v>79</v>
          </cell>
          <cell r="AA49">
            <v>69</v>
          </cell>
          <cell r="AB49">
            <v>80</v>
          </cell>
          <cell r="AC49">
            <v>78</v>
          </cell>
          <cell r="AD49" t="str">
            <v>良好</v>
          </cell>
          <cell r="AE49">
            <v>68</v>
          </cell>
          <cell r="AF49">
            <v>80</v>
          </cell>
          <cell r="AG49">
            <v>95</v>
          </cell>
          <cell r="AH49">
            <v>92</v>
          </cell>
          <cell r="AI49" t="str">
            <v>良好</v>
          </cell>
          <cell r="AJ49" t="str">
            <v>优秀</v>
          </cell>
          <cell r="AK49">
            <v>74</v>
          </cell>
          <cell r="AL49">
            <v>95</v>
          </cell>
          <cell r="AM49">
            <v>92</v>
          </cell>
          <cell r="AN49">
            <v>0</v>
          </cell>
          <cell r="AO49" t="str">
            <v/>
          </cell>
        </row>
        <row r="50">
          <cell r="A50">
            <v>20200306007</v>
          </cell>
          <cell r="B50" t="str">
            <v>何启滔</v>
          </cell>
          <cell r="C50" t="str">
            <v>全日制2020计算机应用技术2班</v>
          </cell>
          <cell r="D50">
            <v>95</v>
          </cell>
          <cell r="E50">
            <v>67</v>
          </cell>
          <cell r="F50">
            <v>67</v>
          </cell>
          <cell r="G50">
            <v>85</v>
          </cell>
          <cell r="H50">
            <v>86</v>
          </cell>
          <cell r="I50">
            <v>63</v>
          </cell>
          <cell r="J50">
            <v>80</v>
          </cell>
          <cell r="K50">
            <v>85</v>
          </cell>
          <cell r="L50">
            <v>80</v>
          </cell>
          <cell r="M50">
            <v>60</v>
          </cell>
          <cell r="N50">
            <v>95</v>
          </cell>
          <cell r="O50">
            <v>75</v>
          </cell>
          <cell r="P50">
            <v>81</v>
          </cell>
          <cell r="Q50">
            <v>99</v>
          </cell>
          <cell r="R50">
            <v>80</v>
          </cell>
          <cell r="S50" t="str">
            <v>良好</v>
          </cell>
          <cell r="T50">
            <v>75</v>
          </cell>
          <cell r="U50">
            <v>83</v>
          </cell>
          <cell r="V50">
            <v>91</v>
          </cell>
          <cell r="W50" t="str">
            <v>良好</v>
          </cell>
          <cell r="X50">
            <v>84</v>
          </cell>
          <cell r="Y50">
            <v>80</v>
          </cell>
          <cell r="Z50">
            <v>82</v>
          </cell>
          <cell r="AA50">
            <v>75</v>
          </cell>
          <cell r="AB50">
            <v>78</v>
          </cell>
          <cell r="AC50">
            <v>83</v>
          </cell>
          <cell r="AD50" t="str">
            <v>良好</v>
          </cell>
          <cell r="AE50">
            <v>80</v>
          </cell>
          <cell r="AF50">
            <v>80</v>
          </cell>
          <cell r="AG50">
            <v>71</v>
          </cell>
          <cell r="AH50">
            <v>89</v>
          </cell>
          <cell r="AI50" t="str">
            <v>良好</v>
          </cell>
          <cell r="AJ50" t="str">
            <v>优秀</v>
          </cell>
          <cell r="AK50">
            <v>74</v>
          </cell>
          <cell r="AL50">
            <v>93</v>
          </cell>
          <cell r="AM50">
            <v>90</v>
          </cell>
          <cell r="AN50">
            <v>0</v>
          </cell>
          <cell r="AO50" t="str">
            <v/>
          </cell>
        </row>
        <row r="51">
          <cell r="A51">
            <v>20200306009</v>
          </cell>
          <cell r="B51" t="str">
            <v>黄葆栋</v>
          </cell>
          <cell r="C51" t="str">
            <v>全日制2020计算机应用技术2班</v>
          </cell>
          <cell r="D51">
            <v>95</v>
          </cell>
          <cell r="E51">
            <v>67</v>
          </cell>
          <cell r="F51">
            <v>70</v>
          </cell>
          <cell r="G51">
            <v>80</v>
          </cell>
          <cell r="H51">
            <v>87</v>
          </cell>
          <cell r="I51">
            <v>69</v>
          </cell>
          <cell r="J51">
            <v>82</v>
          </cell>
          <cell r="K51">
            <v>81</v>
          </cell>
          <cell r="L51">
            <v>88</v>
          </cell>
          <cell r="M51">
            <v>72</v>
          </cell>
          <cell r="N51">
            <v>94</v>
          </cell>
          <cell r="O51">
            <v>100</v>
          </cell>
          <cell r="P51">
            <v>100</v>
          </cell>
          <cell r="Q51">
            <v>99</v>
          </cell>
          <cell r="R51">
            <v>80</v>
          </cell>
          <cell r="S51" t="str">
            <v>良好</v>
          </cell>
          <cell r="T51">
            <v>75</v>
          </cell>
          <cell r="U51">
            <v>85</v>
          </cell>
          <cell r="V51">
            <v>91</v>
          </cell>
          <cell r="W51" t="str">
            <v>良好</v>
          </cell>
          <cell r="X51">
            <v>93</v>
          </cell>
          <cell r="Y51">
            <v>85</v>
          </cell>
          <cell r="Z51">
            <v>67</v>
          </cell>
          <cell r="AA51">
            <v>60</v>
          </cell>
          <cell r="AB51">
            <v>67</v>
          </cell>
          <cell r="AC51">
            <v>80</v>
          </cell>
          <cell r="AD51" t="str">
            <v>良好</v>
          </cell>
          <cell r="AE51">
            <v>82</v>
          </cell>
          <cell r="AF51">
            <v>80</v>
          </cell>
          <cell r="AG51">
            <v>71</v>
          </cell>
          <cell r="AH51">
            <v>92</v>
          </cell>
          <cell r="AI51" t="str">
            <v>良好</v>
          </cell>
          <cell r="AJ51" t="str">
            <v>优秀</v>
          </cell>
          <cell r="AK51">
            <v>72</v>
          </cell>
          <cell r="AL51">
            <v>94</v>
          </cell>
          <cell r="AM51">
            <v>91</v>
          </cell>
          <cell r="AN51">
            <v>0</v>
          </cell>
          <cell r="AO51" t="str">
            <v/>
          </cell>
        </row>
        <row r="52">
          <cell r="A52">
            <v>20200306013</v>
          </cell>
          <cell r="B52" t="str">
            <v>黄星迪</v>
          </cell>
          <cell r="C52" t="str">
            <v>全日制2020计算机应用技术2班</v>
          </cell>
          <cell r="D52">
            <v>95</v>
          </cell>
          <cell r="E52">
            <v>69</v>
          </cell>
          <cell r="F52">
            <v>70</v>
          </cell>
          <cell r="G52">
            <v>83</v>
          </cell>
          <cell r="H52">
            <v>88</v>
          </cell>
          <cell r="I52">
            <v>71</v>
          </cell>
          <cell r="J52">
            <v>85</v>
          </cell>
          <cell r="K52">
            <v>90</v>
          </cell>
          <cell r="L52">
            <v>82</v>
          </cell>
          <cell r="M52">
            <v>84</v>
          </cell>
          <cell r="N52">
            <v>90</v>
          </cell>
          <cell r="O52">
            <v>96</v>
          </cell>
          <cell r="P52">
            <v>85</v>
          </cell>
          <cell r="Q52">
            <v>100</v>
          </cell>
          <cell r="R52">
            <v>80</v>
          </cell>
          <cell r="S52" t="str">
            <v>良好</v>
          </cell>
          <cell r="T52">
            <v>75</v>
          </cell>
          <cell r="U52">
            <v>84</v>
          </cell>
          <cell r="V52">
            <v>91</v>
          </cell>
          <cell r="W52" t="str">
            <v>良好</v>
          </cell>
          <cell r="X52">
            <v>93</v>
          </cell>
          <cell r="Y52">
            <v>90</v>
          </cell>
          <cell r="Z52">
            <v>78</v>
          </cell>
          <cell r="AA52">
            <v>79</v>
          </cell>
          <cell r="AB52">
            <v>79</v>
          </cell>
          <cell r="AC52">
            <v>90</v>
          </cell>
          <cell r="AD52" t="str">
            <v>优秀</v>
          </cell>
          <cell r="AE52">
            <v>92</v>
          </cell>
          <cell r="AF52">
            <v>71</v>
          </cell>
          <cell r="AG52">
            <v>96</v>
          </cell>
          <cell r="AH52">
            <v>91</v>
          </cell>
          <cell r="AI52" t="str">
            <v>良好</v>
          </cell>
          <cell r="AJ52" t="str">
            <v>优秀</v>
          </cell>
          <cell r="AK52">
            <v>83</v>
          </cell>
          <cell r="AL52">
            <v>84</v>
          </cell>
          <cell r="AM52">
            <v>84</v>
          </cell>
          <cell r="AN52">
            <v>0</v>
          </cell>
          <cell r="AO52" t="str">
            <v/>
          </cell>
        </row>
        <row r="53">
          <cell r="A53">
            <v>20200306015</v>
          </cell>
          <cell r="B53" t="str">
            <v>黄裕文</v>
          </cell>
          <cell r="C53" t="str">
            <v>全日制2020计算机应用技术2班</v>
          </cell>
          <cell r="D53">
            <v>95</v>
          </cell>
          <cell r="E53">
            <v>72</v>
          </cell>
          <cell r="F53">
            <v>66</v>
          </cell>
          <cell r="G53">
            <v>86</v>
          </cell>
          <cell r="H53">
            <v>85</v>
          </cell>
          <cell r="I53">
            <v>86</v>
          </cell>
          <cell r="J53">
            <v>76</v>
          </cell>
          <cell r="K53">
            <v>90</v>
          </cell>
          <cell r="L53">
            <v>77</v>
          </cell>
          <cell r="M53">
            <v>87</v>
          </cell>
          <cell r="N53">
            <v>98</v>
          </cell>
          <cell r="O53">
            <v>99</v>
          </cell>
          <cell r="P53">
            <v>85</v>
          </cell>
          <cell r="Q53">
            <v>100</v>
          </cell>
          <cell r="R53">
            <v>80</v>
          </cell>
          <cell r="S53" t="str">
            <v>良好</v>
          </cell>
          <cell r="T53">
            <v>75</v>
          </cell>
          <cell r="U53">
            <v>83</v>
          </cell>
          <cell r="V53">
            <v>96</v>
          </cell>
          <cell r="W53" t="str">
            <v>良好</v>
          </cell>
          <cell r="X53">
            <v>92</v>
          </cell>
          <cell r="Y53">
            <v>92</v>
          </cell>
          <cell r="Z53">
            <v>80</v>
          </cell>
          <cell r="AA53">
            <v>90</v>
          </cell>
          <cell r="AB53">
            <v>88</v>
          </cell>
          <cell r="AC53">
            <v>86</v>
          </cell>
          <cell r="AD53" t="str">
            <v>优秀</v>
          </cell>
          <cell r="AE53">
            <v>82</v>
          </cell>
          <cell r="AF53">
            <v>90</v>
          </cell>
          <cell r="AG53">
            <v>96</v>
          </cell>
          <cell r="AH53">
            <v>90</v>
          </cell>
          <cell r="AI53" t="str">
            <v>良好</v>
          </cell>
          <cell r="AJ53" t="str">
            <v>优秀</v>
          </cell>
          <cell r="AK53">
            <v>83</v>
          </cell>
          <cell r="AL53">
            <v>88</v>
          </cell>
          <cell r="AM53">
            <v>90</v>
          </cell>
          <cell r="AN53">
            <v>0</v>
          </cell>
          <cell r="AO53" t="str">
            <v/>
          </cell>
        </row>
        <row r="54">
          <cell r="A54">
            <v>20200306026</v>
          </cell>
          <cell r="B54" t="str">
            <v>李奕杰</v>
          </cell>
          <cell r="C54" t="str">
            <v>全日制2020计算机应用技术2班</v>
          </cell>
          <cell r="D54">
            <v>95</v>
          </cell>
          <cell r="E54" t="str">
            <v>及格</v>
          </cell>
          <cell r="F54">
            <v>61</v>
          </cell>
          <cell r="G54">
            <v>78</v>
          </cell>
          <cell r="H54">
            <v>85</v>
          </cell>
          <cell r="I54">
            <v>72</v>
          </cell>
          <cell r="J54">
            <v>76</v>
          </cell>
          <cell r="K54">
            <v>82</v>
          </cell>
          <cell r="L54">
            <v>85</v>
          </cell>
          <cell r="M54">
            <v>60</v>
          </cell>
          <cell r="N54">
            <v>91</v>
          </cell>
          <cell r="O54">
            <v>100</v>
          </cell>
          <cell r="P54">
            <v>84</v>
          </cell>
          <cell r="Q54">
            <v>89</v>
          </cell>
          <cell r="R54">
            <v>80</v>
          </cell>
          <cell r="S54" t="str">
            <v>良好</v>
          </cell>
          <cell r="T54">
            <v>75</v>
          </cell>
          <cell r="U54">
            <v>86</v>
          </cell>
          <cell r="V54">
            <v>63</v>
          </cell>
          <cell r="W54" t="str">
            <v>及格</v>
          </cell>
          <cell r="X54">
            <v>87</v>
          </cell>
          <cell r="Y54">
            <v>70</v>
          </cell>
          <cell r="Z54">
            <v>60</v>
          </cell>
          <cell r="AA54">
            <v>68</v>
          </cell>
          <cell r="AB54">
            <v>76</v>
          </cell>
          <cell r="AC54">
            <v>75</v>
          </cell>
          <cell r="AD54" t="str">
            <v>中等</v>
          </cell>
          <cell r="AE54">
            <v>74</v>
          </cell>
          <cell r="AF54">
            <v>74</v>
          </cell>
          <cell r="AG54">
            <v>74</v>
          </cell>
          <cell r="AH54">
            <v>71</v>
          </cell>
          <cell r="AI54" t="str">
            <v>良好</v>
          </cell>
          <cell r="AJ54" t="str">
            <v>及格</v>
          </cell>
          <cell r="AK54">
            <v>67</v>
          </cell>
          <cell r="AL54">
            <v>0</v>
          </cell>
          <cell r="AM54">
            <v>0</v>
          </cell>
          <cell r="AN54">
            <v>2</v>
          </cell>
          <cell r="AO54" t="str">
            <v>预就业实习职业素养实习与劳动教育</v>
          </cell>
        </row>
        <row r="55">
          <cell r="A55">
            <v>20200306028</v>
          </cell>
          <cell r="B55" t="str">
            <v>梁大霖</v>
          </cell>
          <cell r="C55" t="str">
            <v>全日制2020计算机应用技术2班</v>
          </cell>
          <cell r="D55">
            <v>95</v>
          </cell>
          <cell r="E55">
            <v>68</v>
          </cell>
          <cell r="F55">
            <v>68</v>
          </cell>
          <cell r="G55">
            <v>83</v>
          </cell>
          <cell r="H55">
            <v>84</v>
          </cell>
          <cell r="I55">
            <v>68</v>
          </cell>
          <cell r="J55">
            <v>83</v>
          </cell>
          <cell r="K55">
            <v>80</v>
          </cell>
          <cell r="L55">
            <v>76</v>
          </cell>
          <cell r="M55">
            <v>64</v>
          </cell>
          <cell r="N55">
            <v>97</v>
          </cell>
          <cell r="O55">
            <v>73</v>
          </cell>
          <cell r="P55">
            <v>80</v>
          </cell>
          <cell r="Q55">
            <v>95</v>
          </cell>
          <cell r="R55">
            <v>80</v>
          </cell>
          <cell r="S55" t="str">
            <v>良好</v>
          </cell>
          <cell r="T55">
            <v>75</v>
          </cell>
          <cell r="U55">
            <v>86</v>
          </cell>
          <cell r="V55">
            <v>83</v>
          </cell>
          <cell r="W55" t="str">
            <v>良好</v>
          </cell>
          <cell r="X55">
            <v>83</v>
          </cell>
          <cell r="Y55">
            <v>78</v>
          </cell>
          <cell r="Z55">
            <v>71</v>
          </cell>
          <cell r="AA55">
            <v>66</v>
          </cell>
          <cell r="AB55">
            <v>82</v>
          </cell>
          <cell r="AC55">
            <v>75</v>
          </cell>
          <cell r="AD55" t="str">
            <v>中等</v>
          </cell>
          <cell r="AE55">
            <v>66</v>
          </cell>
          <cell r="AF55">
            <v>71</v>
          </cell>
          <cell r="AG55">
            <v>82</v>
          </cell>
          <cell r="AH55">
            <v>90</v>
          </cell>
          <cell r="AI55" t="str">
            <v>良好</v>
          </cell>
          <cell r="AJ55" t="str">
            <v>优秀</v>
          </cell>
          <cell r="AK55">
            <v>73</v>
          </cell>
          <cell r="AL55">
            <v>93</v>
          </cell>
          <cell r="AM55">
            <v>90</v>
          </cell>
          <cell r="AN55">
            <v>0</v>
          </cell>
          <cell r="AO55" t="str">
            <v/>
          </cell>
        </row>
        <row r="56">
          <cell r="A56">
            <v>20200306029</v>
          </cell>
          <cell r="B56" t="str">
            <v>梁琚元</v>
          </cell>
          <cell r="C56" t="str">
            <v>全日制2020计算机应用技术2班</v>
          </cell>
          <cell r="D56">
            <v>95</v>
          </cell>
          <cell r="E56">
            <v>61</v>
          </cell>
          <cell r="F56">
            <v>67</v>
          </cell>
          <cell r="G56">
            <v>86</v>
          </cell>
          <cell r="H56">
            <v>85</v>
          </cell>
          <cell r="I56">
            <v>80</v>
          </cell>
          <cell r="J56">
            <v>78</v>
          </cell>
          <cell r="K56">
            <v>87</v>
          </cell>
          <cell r="L56">
            <v>84</v>
          </cell>
          <cell r="M56">
            <v>71</v>
          </cell>
          <cell r="N56">
            <v>92</v>
          </cell>
          <cell r="O56">
            <v>97</v>
          </cell>
          <cell r="P56">
            <v>80</v>
          </cell>
          <cell r="Q56">
            <v>100</v>
          </cell>
          <cell r="R56">
            <v>80</v>
          </cell>
          <cell r="S56" t="str">
            <v>良好</v>
          </cell>
          <cell r="T56">
            <v>75</v>
          </cell>
          <cell r="U56">
            <v>83</v>
          </cell>
          <cell r="V56">
            <v>95</v>
          </cell>
          <cell r="W56" t="str">
            <v>良好</v>
          </cell>
          <cell r="X56">
            <v>93</v>
          </cell>
          <cell r="Y56">
            <v>75</v>
          </cell>
          <cell r="Z56">
            <v>74</v>
          </cell>
          <cell r="AA56">
            <v>79</v>
          </cell>
          <cell r="AB56">
            <v>71</v>
          </cell>
          <cell r="AC56">
            <v>75</v>
          </cell>
          <cell r="AD56" t="str">
            <v>中等</v>
          </cell>
          <cell r="AE56">
            <v>65</v>
          </cell>
          <cell r="AF56">
            <v>81</v>
          </cell>
          <cell r="AG56">
            <v>66</v>
          </cell>
          <cell r="AH56">
            <v>90</v>
          </cell>
          <cell r="AI56" t="str">
            <v>良好</v>
          </cell>
          <cell r="AJ56" t="str">
            <v>优秀</v>
          </cell>
          <cell r="AK56">
            <v>79</v>
          </cell>
          <cell r="AL56">
            <v>0</v>
          </cell>
          <cell r="AM56">
            <v>0</v>
          </cell>
          <cell r="AN56">
            <v>2</v>
          </cell>
          <cell r="AO56" t="str">
            <v>预就业实习职业素养实习与劳动教育</v>
          </cell>
        </row>
        <row r="57">
          <cell r="A57">
            <v>20200306037</v>
          </cell>
          <cell r="B57" t="str">
            <v>陆永业</v>
          </cell>
          <cell r="C57" t="str">
            <v>全日制2020计算机应用技术2班</v>
          </cell>
          <cell r="D57">
            <v>95</v>
          </cell>
          <cell r="E57">
            <v>65</v>
          </cell>
          <cell r="F57">
            <v>62</v>
          </cell>
          <cell r="G57">
            <v>83</v>
          </cell>
          <cell r="H57">
            <v>84</v>
          </cell>
          <cell r="I57">
            <v>66</v>
          </cell>
          <cell r="J57">
            <v>89</v>
          </cell>
          <cell r="K57">
            <v>79</v>
          </cell>
          <cell r="L57">
            <v>85</v>
          </cell>
          <cell r="M57">
            <v>69</v>
          </cell>
          <cell r="N57">
            <v>96</v>
          </cell>
          <cell r="O57">
            <v>97</v>
          </cell>
          <cell r="P57">
            <v>82</v>
          </cell>
          <cell r="Q57">
            <v>97</v>
          </cell>
          <cell r="R57">
            <v>80</v>
          </cell>
          <cell r="S57" t="str">
            <v>良好</v>
          </cell>
          <cell r="T57">
            <v>75</v>
          </cell>
          <cell r="U57">
            <v>84</v>
          </cell>
          <cell r="V57">
            <v>90</v>
          </cell>
          <cell r="W57" t="str">
            <v>及格</v>
          </cell>
          <cell r="X57">
            <v>84</v>
          </cell>
          <cell r="Y57">
            <v>82</v>
          </cell>
          <cell r="Z57">
            <v>74</v>
          </cell>
          <cell r="AA57">
            <v>60</v>
          </cell>
          <cell r="AB57">
            <v>46</v>
          </cell>
          <cell r="AC57">
            <v>70</v>
          </cell>
          <cell r="AD57" t="str">
            <v>良好</v>
          </cell>
          <cell r="AE57">
            <v>71</v>
          </cell>
          <cell r="AF57">
            <v>73</v>
          </cell>
          <cell r="AG57">
            <v>78</v>
          </cell>
          <cell r="AH57">
            <v>89</v>
          </cell>
          <cell r="AI57" t="str">
            <v>良好</v>
          </cell>
          <cell r="AJ57" t="str">
            <v>及格</v>
          </cell>
          <cell r="AK57">
            <v>67</v>
          </cell>
          <cell r="AL57">
            <v>0</v>
          </cell>
          <cell r="AM57">
            <v>0</v>
          </cell>
          <cell r="AN57">
            <v>3</v>
          </cell>
          <cell r="AO57" t="str">
            <v>前端开发技术前端开发技术预就业实习职业素养实习与劳动教育</v>
          </cell>
        </row>
        <row r="58">
          <cell r="A58">
            <v>20200306052</v>
          </cell>
          <cell r="B58" t="str">
            <v>王成</v>
          </cell>
          <cell r="C58" t="str">
            <v>全日制2020计算机应用技术2班</v>
          </cell>
          <cell r="D58">
            <v>95</v>
          </cell>
          <cell r="E58">
            <v>74</v>
          </cell>
          <cell r="F58">
            <v>71</v>
          </cell>
          <cell r="G58">
            <v>91</v>
          </cell>
          <cell r="H58">
            <v>87</v>
          </cell>
          <cell r="I58">
            <v>73</v>
          </cell>
          <cell r="J58">
            <v>84</v>
          </cell>
          <cell r="K58">
            <v>60</v>
          </cell>
          <cell r="L58">
            <v>92</v>
          </cell>
          <cell r="M58">
            <v>73</v>
          </cell>
          <cell r="N58">
            <v>92</v>
          </cell>
          <cell r="O58">
            <v>72</v>
          </cell>
          <cell r="P58">
            <v>80</v>
          </cell>
          <cell r="Q58">
            <v>76</v>
          </cell>
          <cell r="R58">
            <v>80</v>
          </cell>
          <cell r="S58" t="str">
            <v>良好</v>
          </cell>
          <cell r="T58">
            <v>75</v>
          </cell>
          <cell r="U58">
            <v>85</v>
          </cell>
          <cell r="V58">
            <v>87</v>
          </cell>
          <cell r="W58" t="str">
            <v>及格</v>
          </cell>
          <cell r="X58">
            <v>93</v>
          </cell>
          <cell r="Y58">
            <v>80</v>
          </cell>
          <cell r="Z58">
            <v>72</v>
          </cell>
          <cell r="AA58">
            <v>68</v>
          </cell>
          <cell r="AB58">
            <v>66</v>
          </cell>
          <cell r="AC58">
            <v>78</v>
          </cell>
          <cell r="AD58" t="str">
            <v>良好</v>
          </cell>
          <cell r="AE58">
            <v>71</v>
          </cell>
          <cell r="AF58">
            <v>73</v>
          </cell>
          <cell r="AG58">
            <v>62</v>
          </cell>
          <cell r="AH58">
            <v>90</v>
          </cell>
          <cell r="AI58" t="str">
            <v>良好</v>
          </cell>
          <cell r="AJ58" t="str">
            <v>优秀</v>
          </cell>
          <cell r="AK58">
            <v>69</v>
          </cell>
          <cell r="AL58">
            <v>92</v>
          </cell>
          <cell r="AM58">
            <v>91</v>
          </cell>
          <cell r="AN58">
            <v>0</v>
          </cell>
          <cell r="AO58" t="str">
            <v/>
          </cell>
        </row>
        <row r="59">
          <cell r="A59">
            <v>20200306064</v>
          </cell>
          <cell r="B59" t="str">
            <v>叶统橄</v>
          </cell>
          <cell r="C59" t="str">
            <v>全日制2020计算机应用技术2班</v>
          </cell>
          <cell r="D59">
            <v>95</v>
          </cell>
          <cell r="E59">
            <v>80</v>
          </cell>
          <cell r="F59">
            <v>65</v>
          </cell>
          <cell r="G59">
            <v>83</v>
          </cell>
          <cell r="H59">
            <v>89</v>
          </cell>
          <cell r="I59">
            <v>77</v>
          </cell>
          <cell r="J59">
            <v>92</v>
          </cell>
          <cell r="K59">
            <v>74</v>
          </cell>
          <cell r="L59">
            <v>80</v>
          </cell>
          <cell r="M59">
            <v>67</v>
          </cell>
          <cell r="N59">
            <v>97</v>
          </cell>
          <cell r="O59">
            <v>100</v>
          </cell>
          <cell r="P59">
            <v>82</v>
          </cell>
          <cell r="Q59">
            <v>98</v>
          </cell>
          <cell r="R59">
            <v>80</v>
          </cell>
          <cell r="S59" t="str">
            <v>良好</v>
          </cell>
          <cell r="T59">
            <v>75</v>
          </cell>
          <cell r="U59">
            <v>84</v>
          </cell>
          <cell r="V59">
            <v>92</v>
          </cell>
          <cell r="W59" t="str">
            <v>及格</v>
          </cell>
          <cell r="X59">
            <v>92</v>
          </cell>
          <cell r="Y59">
            <v>86</v>
          </cell>
          <cell r="Z59">
            <v>80</v>
          </cell>
          <cell r="AA59">
            <v>69</v>
          </cell>
          <cell r="AB59">
            <v>74</v>
          </cell>
          <cell r="AC59">
            <v>70</v>
          </cell>
          <cell r="AD59" t="str">
            <v>良好</v>
          </cell>
          <cell r="AE59">
            <v>80</v>
          </cell>
          <cell r="AF59">
            <v>81</v>
          </cell>
          <cell r="AG59">
            <v>91</v>
          </cell>
          <cell r="AH59">
            <v>92</v>
          </cell>
          <cell r="AI59" t="str">
            <v>良好</v>
          </cell>
          <cell r="AJ59" t="str">
            <v>优秀</v>
          </cell>
          <cell r="AK59">
            <v>79</v>
          </cell>
          <cell r="AL59">
            <v>95</v>
          </cell>
          <cell r="AM59">
            <v>92</v>
          </cell>
          <cell r="AN59">
            <v>0</v>
          </cell>
          <cell r="AO59" t="str">
            <v/>
          </cell>
        </row>
        <row r="60">
          <cell r="A60">
            <v>20200306069</v>
          </cell>
          <cell r="B60" t="str">
            <v>朱煜华</v>
          </cell>
          <cell r="C60" t="str">
            <v>全日制2020计算机应用技术2班</v>
          </cell>
          <cell r="D60">
            <v>95</v>
          </cell>
          <cell r="E60">
            <v>77</v>
          </cell>
          <cell r="F60">
            <v>71</v>
          </cell>
          <cell r="G60">
            <v>88</v>
          </cell>
          <cell r="H60">
            <v>85</v>
          </cell>
          <cell r="I60">
            <v>77</v>
          </cell>
          <cell r="J60">
            <v>83</v>
          </cell>
          <cell r="K60">
            <v>84</v>
          </cell>
          <cell r="L60">
            <v>86</v>
          </cell>
          <cell r="M60">
            <v>83</v>
          </cell>
          <cell r="N60">
            <v>98</v>
          </cell>
          <cell r="O60">
            <v>97</v>
          </cell>
          <cell r="P60">
            <v>83</v>
          </cell>
          <cell r="Q60">
            <v>100</v>
          </cell>
          <cell r="R60">
            <v>80</v>
          </cell>
          <cell r="S60" t="str">
            <v>良好</v>
          </cell>
          <cell r="T60">
            <v>75</v>
          </cell>
          <cell r="U60">
            <v>84</v>
          </cell>
          <cell r="V60">
            <v>88</v>
          </cell>
          <cell r="W60" t="str">
            <v>良好</v>
          </cell>
          <cell r="X60">
            <v>92</v>
          </cell>
          <cell r="Y60">
            <v>85</v>
          </cell>
          <cell r="Z60">
            <v>80</v>
          </cell>
          <cell r="AA60">
            <v>79</v>
          </cell>
          <cell r="AB60">
            <v>84</v>
          </cell>
          <cell r="AC60">
            <v>80</v>
          </cell>
          <cell r="AD60" t="str">
            <v>良好</v>
          </cell>
          <cell r="AE60">
            <v>72</v>
          </cell>
          <cell r="AF60">
            <v>82</v>
          </cell>
          <cell r="AG60">
            <v>77</v>
          </cell>
          <cell r="AH60">
            <v>90</v>
          </cell>
          <cell r="AI60" t="str">
            <v>良好</v>
          </cell>
          <cell r="AJ60" t="str">
            <v>优秀</v>
          </cell>
          <cell r="AK60">
            <v>83</v>
          </cell>
          <cell r="AL60">
            <v>100</v>
          </cell>
          <cell r="AM60">
            <v>89</v>
          </cell>
          <cell r="AN60">
            <v>0</v>
          </cell>
          <cell r="AO60" t="str">
            <v/>
          </cell>
        </row>
        <row r="61">
          <cell r="A61">
            <v>20200306071</v>
          </cell>
          <cell r="B61" t="str">
            <v>蔡昭君</v>
          </cell>
          <cell r="C61" t="str">
            <v>全日制2020计算机应用技术2班</v>
          </cell>
          <cell r="D61">
            <v>95</v>
          </cell>
          <cell r="E61">
            <v>69</v>
          </cell>
          <cell r="F61">
            <v>69</v>
          </cell>
          <cell r="G61">
            <v>81</v>
          </cell>
          <cell r="H61">
            <v>85</v>
          </cell>
          <cell r="I61">
            <v>81</v>
          </cell>
          <cell r="J61">
            <v>98</v>
          </cell>
          <cell r="K61">
            <v>83</v>
          </cell>
          <cell r="L61">
            <v>87</v>
          </cell>
          <cell r="M61">
            <v>69</v>
          </cell>
          <cell r="N61">
            <v>96</v>
          </cell>
          <cell r="O61">
            <v>95</v>
          </cell>
          <cell r="P61">
            <v>82</v>
          </cell>
          <cell r="Q61">
            <v>95</v>
          </cell>
          <cell r="R61">
            <v>80</v>
          </cell>
          <cell r="S61" t="str">
            <v>良好</v>
          </cell>
          <cell r="T61">
            <v>75</v>
          </cell>
          <cell r="U61">
            <v>87</v>
          </cell>
          <cell r="V61">
            <v>95</v>
          </cell>
          <cell r="W61" t="str">
            <v>及格</v>
          </cell>
          <cell r="X61">
            <v>93</v>
          </cell>
          <cell r="Y61">
            <v>88</v>
          </cell>
          <cell r="Z61">
            <v>81</v>
          </cell>
          <cell r="AA61">
            <v>72</v>
          </cell>
          <cell r="AB61">
            <v>81</v>
          </cell>
          <cell r="AC61">
            <v>82</v>
          </cell>
          <cell r="AD61" t="str">
            <v>良好</v>
          </cell>
          <cell r="AE61">
            <v>77</v>
          </cell>
          <cell r="AF61">
            <v>93</v>
          </cell>
          <cell r="AG61">
            <v>94</v>
          </cell>
          <cell r="AH61">
            <v>91</v>
          </cell>
          <cell r="AI61" t="str">
            <v>良好</v>
          </cell>
          <cell r="AJ61" t="str">
            <v>优秀</v>
          </cell>
          <cell r="AK61">
            <v>80</v>
          </cell>
          <cell r="AL61">
            <v>100</v>
          </cell>
          <cell r="AM61">
            <v>95</v>
          </cell>
          <cell r="AN61">
            <v>0</v>
          </cell>
          <cell r="AO61" t="str">
            <v/>
          </cell>
        </row>
        <row r="62">
          <cell r="A62">
            <v>20200306073</v>
          </cell>
          <cell r="B62" t="str">
            <v>高东丽</v>
          </cell>
          <cell r="C62" t="str">
            <v>全日制2020计算机应用技术2班</v>
          </cell>
          <cell r="D62">
            <v>95</v>
          </cell>
          <cell r="E62">
            <v>81</v>
          </cell>
          <cell r="F62">
            <v>68</v>
          </cell>
          <cell r="G62">
            <v>90</v>
          </cell>
          <cell r="H62">
            <v>86</v>
          </cell>
          <cell r="I62">
            <v>92</v>
          </cell>
          <cell r="J62">
            <v>80</v>
          </cell>
          <cell r="K62">
            <v>87</v>
          </cell>
          <cell r="L62">
            <v>82</v>
          </cell>
          <cell r="M62">
            <v>73</v>
          </cell>
          <cell r="N62">
            <v>98</v>
          </cell>
          <cell r="O62">
            <v>98</v>
          </cell>
          <cell r="P62">
            <v>95</v>
          </cell>
          <cell r="Q62">
            <v>100</v>
          </cell>
          <cell r="R62">
            <v>80</v>
          </cell>
          <cell r="S62" t="str">
            <v>良好</v>
          </cell>
          <cell r="T62">
            <v>75</v>
          </cell>
          <cell r="U62">
            <v>83</v>
          </cell>
          <cell r="V62">
            <v>95</v>
          </cell>
          <cell r="W62" t="str">
            <v>良好</v>
          </cell>
          <cell r="X62">
            <v>93</v>
          </cell>
          <cell r="Y62">
            <v>86</v>
          </cell>
          <cell r="Z62">
            <v>81</v>
          </cell>
          <cell r="AA62">
            <v>79</v>
          </cell>
          <cell r="AB62">
            <v>83</v>
          </cell>
          <cell r="AC62">
            <v>75</v>
          </cell>
          <cell r="AD62" t="str">
            <v>良好</v>
          </cell>
          <cell r="AE62">
            <v>75</v>
          </cell>
          <cell r="AF62">
            <v>96</v>
          </cell>
          <cell r="AG62">
            <v>95</v>
          </cell>
          <cell r="AH62">
            <v>93</v>
          </cell>
          <cell r="AI62" t="str">
            <v>良好</v>
          </cell>
          <cell r="AJ62" t="str">
            <v>优秀</v>
          </cell>
          <cell r="AK62">
            <v>87</v>
          </cell>
          <cell r="AL62">
            <v>100</v>
          </cell>
          <cell r="AM62">
            <v>94</v>
          </cell>
          <cell r="AN62">
            <v>0</v>
          </cell>
          <cell r="AO62" t="str">
            <v/>
          </cell>
        </row>
        <row r="63">
          <cell r="A63">
            <v>20200306079</v>
          </cell>
          <cell r="B63" t="str">
            <v>李昕祺</v>
          </cell>
          <cell r="C63" t="str">
            <v>全日制2020计算机应用技术2班</v>
          </cell>
          <cell r="D63">
            <v>95</v>
          </cell>
          <cell r="E63">
            <v>71</v>
          </cell>
          <cell r="F63">
            <v>67</v>
          </cell>
          <cell r="G63">
            <v>81</v>
          </cell>
          <cell r="H63">
            <v>84</v>
          </cell>
          <cell r="I63">
            <v>85</v>
          </cell>
          <cell r="J63">
            <v>78</v>
          </cell>
          <cell r="K63">
            <v>69</v>
          </cell>
          <cell r="L63">
            <v>84</v>
          </cell>
          <cell r="M63">
            <v>81</v>
          </cell>
          <cell r="N63">
            <v>96</v>
          </cell>
          <cell r="O63">
            <v>100</v>
          </cell>
          <cell r="P63">
            <v>67</v>
          </cell>
          <cell r="Q63">
            <v>100</v>
          </cell>
          <cell r="R63">
            <v>80</v>
          </cell>
          <cell r="S63" t="str">
            <v>良好</v>
          </cell>
          <cell r="T63">
            <v>75</v>
          </cell>
          <cell r="U63">
            <v>83</v>
          </cell>
          <cell r="V63">
            <v>97</v>
          </cell>
          <cell r="W63" t="str">
            <v>良好</v>
          </cell>
          <cell r="X63">
            <v>93</v>
          </cell>
          <cell r="Y63">
            <v>80</v>
          </cell>
          <cell r="Z63">
            <v>74</v>
          </cell>
          <cell r="AA63">
            <v>74</v>
          </cell>
          <cell r="AB63">
            <v>85</v>
          </cell>
          <cell r="AC63">
            <v>75</v>
          </cell>
          <cell r="AD63" t="str">
            <v>良好</v>
          </cell>
          <cell r="AE63">
            <v>70</v>
          </cell>
          <cell r="AF63">
            <v>97</v>
          </cell>
          <cell r="AG63">
            <v>79</v>
          </cell>
          <cell r="AH63">
            <v>91</v>
          </cell>
          <cell r="AI63" t="str">
            <v>良好</v>
          </cell>
          <cell r="AJ63" t="str">
            <v>优秀</v>
          </cell>
          <cell r="AK63">
            <v>75</v>
          </cell>
          <cell r="AL63">
            <v>87</v>
          </cell>
          <cell r="AM63">
            <v>84</v>
          </cell>
          <cell r="AN63">
            <v>0</v>
          </cell>
          <cell r="AO63" t="str">
            <v/>
          </cell>
        </row>
        <row r="64">
          <cell r="A64">
            <v>20200306090</v>
          </cell>
          <cell r="B64" t="str">
            <v>张婷婷</v>
          </cell>
          <cell r="C64" t="str">
            <v>全日制2020计算机应用技术2班</v>
          </cell>
          <cell r="D64">
            <v>95</v>
          </cell>
          <cell r="E64">
            <v>84</v>
          </cell>
          <cell r="F64">
            <v>69</v>
          </cell>
          <cell r="G64">
            <v>84</v>
          </cell>
          <cell r="H64">
            <v>88</v>
          </cell>
          <cell r="I64">
            <v>86</v>
          </cell>
          <cell r="J64">
            <v>86</v>
          </cell>
          <cell r="K64">
            <v>83</v>
          </cell>
          <cell r="L64">
            <v>82</v>
          </cell>
          <cell r="M64">
            <v>83</v>
          </cell>
          <cell r="N64">
            <v>98</v>
          </cell>
          <cell r="O64">
            <v>99</v>
          </cell>
          <cell r="P64">
            <v>96</v>
          </cell>
          <cell r="Q64">
            <v>100</v>
          </cell>
          <cell r="R64">
            <v>80</v>
          </cell>
          <cell r="S64" t="str">
            <v>良好</v>
          </cell>
          <cell r="T64">
            <v>75</v>
          </cell>
          <cell r="U64">
            <v>82</v>
          </cell>
          <cell r="V64">
            <v>97</v>
          </cell>
          <cell r="W64" t="str">
            <v>良好</v>
          </cell>
          <cell r="X64">
            <v>93</v>
          </cell>
          <cell r="Y64">
            <v>86</v>
          </cell>
          <cell r="Z64">
            <v>81</v>
          </cell>
          <cell r="AA64">
            <v>82</v>
          </cell>
          <cell r="AB64">
            <v>84</v>
          </cell>
          <cell r="AC64">
            <v>80</v>
          </cell>
          <cell r="AD64" t="str">
            <v>良好</v>
          </cell>
          <cell r="AE64">
            <v>73</v>
          </cell>
          <cell r="AF64">
            <v>97</v>
          </cell>
          <cell r="AG64">
            <v>98</v>
          </cell>
          <cell r="AH64">
            <v>93</v>
          </cell>
          <cell r="AI64" t="str">
            <v>良好</v>
          </cell>
          <cell r="AJ64" t="str">
            <v>优秀</v>
          </cell>
          <cell r="AK64">
            <v>89</v>
          </cell>
          <cell r="AL64">
            <v>100</v>
          </cell>
          <cell r="AM64">
            <v>95</v>
          </cell>
          <cell r="AN64">
            <v>0</v>
          </cell>
          <cell r="AO64" t="str">
            <v/>
          </cell>
        </row>
        <row r="65">
          <cell r="A65">
            <v>20200306091</v>
          </cell>
          <cell r="B65" t="str">
            <v>曾海尧</v>
          </cell>
          <cell r="C65" t="str">
            <v>全日制2020计算机应用技术2班</v>
          </cell>
          <cell r="D65">
            <v>95</v>
          </cell>
          <cell r="E65">
            <v>96</v>
          </cell>
          <cell r="F65">
            <v>90</v>
          </cell>
          <cell r="G65">
            <v>94</v>
          </cell>
          <cell r="H65">
            <v>83</v>
          </cell>
          <cell r="I65">
            <v>94</v>
          </cell>
          <cell r="J65">
            <v>86</v>
          </cell>
          <cell r="K65">
            <v>92</v>
          </cell>
          <cell r="L65">
            <v>87</v>
          </cell>
          <cell r="M65">
            <v>79</v>
          </cell>
          <cell r="N65">
            <v>98</v>
          </cell>
          <cell r="O65">
            <v>99</v>
          </cell>
          <cell r="P65">
            <v>100</v>
          </cell>
          <cell r="Q65">
            <v>100</v>
          </cell>
          <cell r="R65">
            <v>80</v>
          </cell>
          <cell r="S65" t="str">
            <v>良好</v>
          </cell>
          <cell r="T65">
            <v>75</v>
          </cell>
          <cell r="U65">
            <v>82</v>
          </cell>
          <cell r="V65">
            <v>86</v>
          </cell>
          <cell r="W65" t="str">
            <v>良好</v>
          </cell>
          <cell r="X65">
            <v>93</v>
          </cell>
          <cell r="Y65">
            <v>91</v>
          </cell>
          <cell r="Z65">
            <v>82</v>
          </cell>
          <cell r="AA65">
            <v>84</v>
          </cell>
          <cell r="AB65">
            <v>88</v>
          </cell>
          <cell r="AC65">
            <v>86</v>
          </cell>
          <cell r="AD65" t="str">
            <v>优秀</v>
          </cell>
          <cell r="AE65">
            <v>86</v>
          </cell>
          <cell r="AF65">
            <v>97</v>
          </cell>
          <cell r="AG65">
            <v>95</v>
          </cell>
          <cell r="AH65">
            <v>94</v>
          </cell>
          <cell r="AI65" t="str">
            <v>良好</v>
          </cell>
          <cell r="AJ65" t="str">
            <v>优秀</v>
          </cell>
          <cell r="AK65">
            <v>84</v>
          </cell>
          <cell r="AL65">
            <v>100</v>
          </cell>
          <cell r="AM65">
            <v>96</v>
          </cell>
          <cell r="AN65">
            <v>0</v>
          </cell>
          <cell r="AO65" t="str">
            <v/>
          </cell>
        </row>
        <row r="66">
          <cell r="A66">
            <v>20200306093</v>
          </cell>
          <cell r="B66" t="str">
            <v>陈媚莲</v>
          </cell>
          <cell r="C66" t="str">
            <v>全日制2020计算机应用技术2班</v>
          </cell>
          <cell r="D66">
            <v>95</v>
          </cell>
          <cell r="E66">
            <v>86</v>
          </cell>
          <cell r="F66">
            <v>72</v>
          </cell>
          <cell r="G66">
            <v>81</v>
          </cell>
          <cell r="H66">
            <v>86</v>
          </cell>
          <cell r="I66">
            <v>89</v>
          </cell>
          <cell r="J66">
            <v>81</v>
          </cell>
          <cell r="K66">
            <v>83</v>
          </cell>
          <cell r="L66">
            <v>84</v>
          </cell>
          <cell r="M66">
            <v>71</v>
          </cell>
          <cell r="N66">
            <v>96</v>
          </cell>
          <cell r="O66">
            <v>96</v>
          </cell>
          <cell r="P66">
            <v>97</v>
          </cell>
          <cell r="Q66">
            <v>100</v>
          </cell>
          <cell r="R66">
            <v>80</v>
          </cell>
          <cell r="S66" t="str">
            <v>良好</v>
          </cell>
          <cell r="T66">
            <v>75</v>
          </cell>
          <cell r="U66">
            <v>85</v>
          </cell>
          <cell r="V66">
            <v>88</v>
          </cell>
          <cell r="W66" t="str">
            <v>良好</v>
          </cell>
          <cell r="X66">
            <v>92</v>
          </cell>
          <cell r="Y66">
            <v>88</v>
          </cell>
          <cell r="Z66">
            <v>81</v>
          </cell>
          <cell r="AA66">
            <v>82</v>
          </cell>
          <cell r="AB66">
            <v>85</v>
          </cell>
          <cell r="AC66">
            <v>82</v>
          </cell>
          <cell r="AD66" t="str">
            <v>良好</v>
          </cell>
          <cell r="AE66">
            <v>72</v>
          </cell>
          <cell r="AF66">
            <v>93</v>
          </cell>
          <cell r="AG66">
            <v>87</v>
          </cell>
          <cell r="AH66">
            <v>90</v>
          </cell>
          <cell r="AI66" t="str">
            <v>良好</v>
          </cell>
          <cell r="AJ66" t="str">
            <v>优秀</v>
          </cell>
          <cell r="AK66">
            <v>84</v>
          </cell>
          <cell r="AL66">
            <v>100</v>
          </cell>
          <cell r="AM66">
            <v>96</v>
          </cell>
          <cell r="AN66">
            <v>0</v>
          </cell>
          <cell r="AO66" t="str">
            <v/>
          </cell>
        </row>
        <row r="67">
          <cell r="A67">
            <v>20200306096</v>
          </cell>
          <cell r="B67" t="str">
            <v>陈禹</v>
          </cell>
          <cell r="C67" t="str">
            <v>全日制2020计算机应用技术2班</v>
          </cell>
          <cell r="D67">
            <v>95</v>
          </cell>
          <cell r="E67">
            <v>78</v>
          </cell>
          <cell r="F67">
            <v>73</v>
          </cell>
          <cell r="G67">
            <v>88</v>
          </cell>
          <cell r="H67">
            <v>83</v>
          </cell>
          <cell r="I67">
            <v>81</v>
          </cell>
          <cell r="J67">
            <v>79</v>
          </cell>
          <cell r="K67">
            <v>90</v>
          </cell>
          <cell r="L67">
            <v>86</v>
          </cell>
          <cell r="M67">
            <v>91</v>
          </cell>
          <cell r="N67">
            <v>98</v>
          </cell>
          <cell r="O67">
            <v>98</v>
          </cell>
          <cell r="P67">
            <v>63</v>
          </cell>
          <cell r="Q67">
            <v>100</v>
          </cell>
          <cell r="R67">
            <v>80</v>
          </cell>
          <cell r="S67" t="str">
            <v>良好</v>
          </cell>
          <cell r="T67">
            <v>75</v>
          </cell>
          <cell r="U67">
            <v>82</v>
          </cell>
          <cell r="V67">
            <v>95</v>
          </cell>
          <cell r="W67" t="str">
            <v>良好</v>
          </cell>
          <cell r="X67">
            <v>92</v>
          </cell>
          <cell r="Y67">
            <v>88</v>
          </cell>
          <cell r="Z67">
            <v>80</v>
          </cell>
          <cell r="AA67">
            <v>90</v>
          </cell>
          <cell r="AB67">
            <v>80</v>
          </cell>
          <cell r="AC67">
            <v>85</v>
          </cell>
          <cell r="AD67" t="str">
            <v>良好</v>
          </cell>
          <cell r="AE67">
            <v>83</v>
          </cell>
          <cell r="AF67">
            <v>82</v>
          </cell>
          <cell r="AG67">
            <v>82</v>
          </cell>
          <cell r="AH67">
            <v>90</v>
          </cell>
          <cell r="AI67" t="str">
            <v>良好</v>
          </cell>
          <cell r="AJ67" t="str">
            <v>优秀</v>
          </cell>
          <cell r="AK67">
            <v>74</v>
          </cell>
          <cell r="AL67">
            <v>99</v>
          </cell>
          <cell r="AM67">
            <v>63</v>
          </cell>
          <cell r="AN67">
            <v>0</v>
          </cell>
          <cell r="AO67" t="str">
            <v/>
          </cell>
        </row>
        <row r="68">
          <cell r="A68">
            <v>20200306098</v>
          </cell>
          <cell r="B68" t="str">
            <v>杜光洵</v>
          </cell>
          <cell r="C68" t="str">
            <v>全日制2020计算机应用技术2班</v>
          </cell>
          <cell r="D68">
            <v>95</v>
          </cell>
          <cell r="E68">
            <v>67</v>
          </cell>
          <cell r="F68">
            <v>65</v>
          </cell>
          <cell r="G68">
            <v>84</v>
          </cell>
          <cell r="H68">
            <v>87</v>
          </cell>
          <cell r="I68">
            <v>77</v>
          </cell>
          <cell r="J68">
            <v>75</v>
          </cell>
          <cell r="K68">
            <v>82</v>
          </cell>
          <cell r="L68">
            <v>76</v>
          </cell>
          <cell r="M68">
            <v>79</v>
          </cell>
          <cell r="N68">
            <v>97</v>
          </cell>
          <cell r="O68">
            <v>73</v>
          </cell>
          <cell r="P68">
            <v>84</v>
          </cell>
          <cell r="Q68">
            <v>98</v>
          </cell>
          <cell r="R68">
            <v>80</v>
          </cell>
          <cell r="S68" t="str">
            <v>良好</v>
          </cell>
          <cell r="T68">
            <v>75</v>
          </cell>
          <cell r="U68">
            <v>83</v>
          </cell>
          <cell r="V68">
            <v>91</v>
          </cell>
          <cell r="W68" t="str">
            <v>良好</v>
          </cell>
          <cell r="X68">
            <v>93</v>
          </cell>
          <cell r="Y68">
            <v>80</v>
          </cell>
          <cell r="Z68">
            <v>77</v>
          </cell>
          <cell r="AA68">
            <v>72</v>
          </cell>
          <cell r="AB68">
            <v>75</v>
          </cell>
          <cell r="AC68">
            <v>86</v>
          </cell>
          <cell r="AD68" t="str">
            <v>良好</v>
          </cell>
          <cell r="AE68">
            <v>75</v>
          </cell>
          <cell r="AF68">
            <v>90</v>
          </cell>
          <cell r="AG68">
            <v>91</v>
          </cell>
          <cell r="AH68">
            <v>90</v>
          </cell>
          <cell r="AI68" t="str">
            <v>良好</v>
          </cell>
          <cell r="AJ68" t="str">
            <v>优秀</v>
          </cell>
          <cell r="AK68">
            <v>83</v>
          </cell>
          <cell r="AL68">
            <v>100</v>
          </cell>
          <cell r="AM68">
            <v>98</v>
          </cell>
          <cell r="AN68">
            <v>0</v>
          </cell>
          <cell r="AO68" t="str">
            <v/>
          </cell>
        </row>
        <row r="69">
          <cell r="A69">
            <v>20200306107</v>
          </cell>
          <cell r="B69" t="str">
            <v>黄丽淇</v>
          </cell>
          <cell r="C69" t="str">
            <v>全日制2020计算机应用技术2班</v>
          </cell>
          <cell r="D69">
            <v>95</v>
          </cell>
          <cell r="E69">
            <v>81</v>
          </cell>
          <cell r="F69">
            <v>82</v>
          </cell>
          <cell r="G69">
            <v>80</v>
          </cell>
          <cell r="H69">
            <v>85</v>
          </cell>
          <cell r="I69">
            <v>88</v>
          </cell>
          <cell r="J69">
            <v>90</v>
          </cell>
          <cell r="K69">
            <v>76</v>
          </cell>
          <cell r="L69">
            <v>90</v>
          </cell>
          <cell r="M69">
            <v>84</v>
          </cell>
          <cell r="N69">
            <v>97</v>
          </cell>
          <cell r="O69">
            <v>99</v>
          </cell>
          <cell r="P69">
            <v>95</v>
          </cell>
          <cell r="Q69">
            <v>99</v>
          </cell>
          <cell r="R69">
            <v>80</v>
          </cell>
          <cell r="S69" t="str">
            <v>良好</v>
          </cell>
          <cell r="T69">
            <v>75</v>
          </cell>
          <cell r="U69">
            <v>83</v>
          </cell>
          <cell r="V69">
            <v>90</v>
          </cell>
          <cell r="W69" t="str">
            <v>良好</v>
          </cell>
          <cell r="X69">
            <v>92</v>
          </cell>
          <cell r="Y69">
            <v>90</v>
          </cell>
          <cell r="Z69">
            <v>81</v>
          </cell>
          <cell r="AA69">
            <v>79</v>
          </cell>
          <cell r="AB69">
            <v>81</v>
          </cell>
          <cell r="AC69">
            <v>82</v>
          </cell>
          <cell r="AD69" t="str">
            <v>优秀</v>
          </cell>
          <cell r="AE69">
            <v>74</v>
          </cell>
          <cell r="AF69">
            <v>94</v>
          </cell>
          <cell r="AG69">
            <v>92</v>
          </cell>
          <cell r="AH69">
            <v>90</v>
          </cell>
          <cell r="AI69" t="str">
            <v>良好</v>
          </cell>
          <cell r="AJ69" t="str">
            <v>优秀</v>
          </cell>
          <cell r="AK69">
            <v>79</v>
          </cell>
          <cell r="AL69">
            <v>100</v>
          </cell>
          <cell r="AM69">
            <v>94</v>
          </cell>
          <cell r="AN69">
            <v>0</v>
          </cell>
          <cell r="AO69" t="str">
            <v/>
          </cell>
        </row>
        <row r="70">
          <cell r="A70">
            <v>20200306108</v>
          </cell>
          <cell r="B70" t="str">
            <v>黄林鲜</v>
          </cell>
          <cell r="C70" t="str">
            <v>全日制2020计算机应用技术2班</v>
          </cell>
          <cell r="D70">
            <v>95</v>
          </cell>
          <cell r="E70">
            <v>90</v>
          </cell>
          <cell r="F70">
            <v>85</v>
          </cell>
          <cell r="G70">
            <v>70</v>
          </cell>
          <cell r="H70">
            <v>84</v>
          </cell>
          <cell r="I70">
            <v>85</v>
          </cell>
          <cell r="J70">
            <v>81</v>
          </cell>
          <cell r="K70">
            <v>85</v>
          </cell>
          <cell r="L70">
            <v>84</v>
          </cell>
          <cell r="M70">
            <v>85</v>
          </cell>
          <cell r="N70">
            <v>97</v>
          </cell>
          <cell r="O70">
            <v>99</v>
          </cell>
          <cell r="P70">
            <v>83</v>
          </cell>
          <cell r="Q70">
            <v>98</v>
          </cell>
          <cell r="R70">
            <v>80</v>
          </cell>
          <cell r="S70" t="str">
            <v>良好</v>
          </cell>
          <cell r="T70">
            <v>75</v>
          </cell>
          <cell r="U70">
            <v>82</v>
          </cell>
          <cell r="V70">
            <v>92</v>
          </cell>
          <cell r="W70" t="str">
            <v>良好</v>
          </cell>
          <cell r="X70">
            <v>93</v>
          </cell>
          <cell r="Y70">
            <v>68</v>
          </cell>
          <cell r="Z70">
            <v>80</v>
          </cell>
          <cell r="AA70">
            <v>76</v>
          </cell>
          <cell r="AB70">
            <v>81</v>
          </cell>
          <cell r="AC70">
            <v>73</v>
          </cell>
          <cell r="AD70" t="str">
            <v>良好</v>
          </cell>
          <cell r="AE70">
            <v>78</v>
          </cell>
          <cell r="AF70">
            <v>81</v>
          </cell>
          <cell r="AG70">
            <v>82</v>
          </cell>
          <cell r="AH70">
            <v>90</v>
          </cell>
          <cell r="AI70" t="str">
            <v>良好</v>
          </cell>
          <cell r="AJ70" t="str">
            <v>优秀</v>
          </cell>
          <cell r="AK70">
            <v>72</v>
          </cell>
          <cell r="AL70">
            <v>93</v>
          </cell>
          <cell r="AM70">
            <v>96</v>
          </cell>
          <cell r="AN70">
            <v>0</v>
          </cell>
          <cell r="AO70" t="str">
            <v/>
          </cell>
        </row>
        <row r="71">
          <cell r="A71">
            <v>20200306115</v>
          </cell>
          <cell r="B71" t="str">
            <v>姜金成</v>
          </cell>
          <cell r="C71" t="str">
            <v>全日制2020计算机应用技术2班</v>
          </cell>
          <cell r="D71">
            <v>95</v>
          </cell>
          <cell r="E71">
            <v>82</v>
          </cell>
          <cell r="F71">
            <v>69</v>
          </cell>
          <cell r="G71">
            <v>90</v>
          </cell>
          <cell r="H71">
            <v>83</v>
          </cell>
          <cell r="I71">
            <v>90</v>
          </cell>
          <cell r="J71">
            <v>86</v>
          </cell>
          <cell r="K71">
            <v>93</v>
          </cell>
          <cell r="L71">
            <v>80</v>
          </cell>
          <cell r="M71">
            <v>93</v>
          </cell>
          <cell r="N71">
            <v>96</v>
          </cell>
          <cell r="O71">
            <v>98</v>
          </cell>
          <cell r="P71">
            <v>86</v>
          </cell>
          <cell r="Q71">
            <v>100</v>
          </cell>
          <cell r="R71">
            <v>80</v>
          </cell>
          <cell r="S71" t="str">
            <v>良好</v>
          </cell>
          <cell r="T71">
            <v>75</v>
          </cell>
          <cell r="U71">
            <v>86</v>
          </cell>
          <cell r="V71">
            <v>93</v>
          </cell>
          <cell r="W71" t="str">
            <v>良好</v>
          </cell>
          <cell r="X71">
            <v>91</v>
          </cell>
          <cell r="Y71">
            <v>94</v>
          </cell>
          <cell r="Z71">
            <v>79</v>
          </cell>
          <cell r="AA71">
            <v>92</v>
          </cell>
          <cell r="AB71">
            <v>88</v>
          </cell>
          <cell r="AC71">
            <v>95</v>
          </cell>
          <cell r="AD71" t="str">
            <v>优秀</v>
          </cell>
          <cell r="AE71">
            <v>90</v>
          </cell>
          <cell r="AF71">
            <v>94</v>
          </cell>
          <cell r="AG71">
            <v>92</v>
          </cell>
          <cell r="AH71">
            <v>92</v>
          </cell>
          <cell r="AI71" t="str">
            <v>良好</v>
          </cell>
          <cell r="AJ71" t="str">
            <v>优秀</v>
          </cell>
          <cell r="AK71">
            <v>70</v>
          </cell>
          <cell r="AL71">
            <v>97</v>
          </cell>
          <cell r="AM71">
            <v>94</v>
          </cell>
          <cell r="AN71">
            <v>0</v>
          </cell>
          <cell r="AO71" t="str">
            <v/>
          </cell>
        </row>
        <row r="72">
          <cell r="A72">
            <v>20200306117</v>
          </cell>
          <cell r="B72" t="str">
            <v>劳冬溶</v>
          </cell>
          <cell r="C72" t="str">
            <v>全日制2020计算机应用技术2班</v>
          </cell>
          <cell r="D72">
            <v>95</v>
          </cell>
          <cell r="E72">
            <v>90</v>
          </cell>
          <cell r="F72">
            <v>86</v>
          </cell>
          <cell r="G72">
            <v>91</v>
          </cell>
          <cell r="H72">
            <v>85</v>
          </cell>
          <cell r="I72">
            <v>88</v>
          </cell>
          <cell r="J72">
            <v>81</v>
          </cell>
          <cell r="K72">
            <v>91</v>
          </cell>
          <cell r="L72">
            <v>84</v>
          </cell>
          <cell r="M72">
            <v>83</v>
          </cell>
          <cell r="N72">
            <v>73</v>
          </cell>
          <cell r="O72">
            <v>96</v>
          </cell>
          <cell r="P72">
            <v>83</v>
          </cell>
          <cell r="Q72">
            <v>93</v>
          </cell>
          <cell r="R72">
            <v>80</v>
          </cell>
          <cell r="S72" t="str">
            <v>良好</v>
          </cell>
          <cell r="T72">
            <v>75</v>
          </cell>
          <cell r="U72">
            <v>85</v>
          </cell>
          <cell r="V72">
            <v>93</v>
          </cell>
          <cell r="W72" t="str">
            <v>良好</v>
          </cell>
          <cell r="X72">
            <v>93</v>
          </cell>
          <cell r="Y72">
            <v>88</v>
          </cell>
          <cell r="Z72">
            <v>80</v>
          </cell>
          <cell r="AA72">
            <v>79</v>
          </cell>
          <cell r="AB72">
            <v>84</v>
          </cell>
          <cell r="AC72">
            <v>86</v>
          </cell>
          <cell r="AD72" t="str">
            <v>良好</v>
          </cell>
          <cell r="AE72">
            <v>86</v>
          </cell>
          <cell r="AF72">
            <v>93</v>
          </cell>
          <cell r="AG72">
            <v>94</v>
          </cell>
          <cell r="AH72">
            <v>90</v>
          </cell>
          <cell r="AI72" t="str">
            <v>良好</v>
          </cell>
          <cell r="AJ72" t="str">
            <v>优秀</v>
          </cell>
          <cell r="AK72">
            <v>79</v>
          </cell>
          <cell r="AL72">
            <v>100</v>
          </cell>
          <cell r="AM72">
            <v>95</v>
          </cell>
          <cell r="AN72">
            <v>0</v>
          </cell>
          <cell r="AO72" t="str">
            <v/>
          </cell>
        </row>
        <row r="73">
          <cell r="A73">
            <v>20200306122</v>
          </cell>
          <cell r="B73" t="str">
            <v>李振萌</v>
          </cell>
          <cell r="C73" t="str">
            <v>全日制2020计算机应用技术2班</v>
          </cell>
          <cell r="D73">
            <v>95</v>
          </cell>
          <cell r="E73">
            <v>74</v>
          </cell>
          <cell r="F73">
            <v>65</v>
          </cell>
          <cell r="G73">
            <v>82</v>
          </cell>
          <cell r="H73">
            <v>87</v>
          </cell>
          <cell r="I73">
            <v>74</v>
          </cell>
          <cell r="J73">
            <v>84</v>
          </cell>
          <cell r="K73">
            <v>76</v>
          </cell>
          <cell r="L73">
            <v>85</v>
          </cell>
          <cell r="M73">
            <v>79</v>
          </cell>
          <cell r="N73">
            <v>92</v>
          </cell>
          <cell r="O73">
            <v>73</v>
          </cell>
          <cell r="P73">
            <v>82</v>
          </cell>
          <cell r="Q73">
            <v>96</v>
          </cell>
          <cell r="R73">
            <v>80</v>
          </cell>
          <cell r="S73" t="str">
            <v>良好</v>
          </cell>
          <cell r="T73">
            <v>75</v>
          </cell>
          <cell r="U73">
            <v>82</v>
          </cell>
          <cell r="V73">
            <v>94</v>
          </cell>
          <cell r="W73" t="str">
            <v>及格</v>
          </cell>
          <cell r="X73">
            <v>91</v>
          </cell>
          <cell r="Y73">
            <v>86</v>
          </cell>
          <cell r="Z73">
            <v>77</v>
          </cell>
          <cell r="AA73">
            <v>62</v>
          </cell>
          <cell r="AB73">
            <v>79</v>
          </cell>
          <cell r="AC73">
            <v>78</v>
          </cell>
          <cell r="AD73" t="str">
            <v>良好</v>
          </cell>
          <cell r="AE73">
            <v>77</v>
          </cell>
          <cell r="AF73">
            <v>92</v>
          </cell>
          <cell r="AG73">
            <v>80</v>
          </cell>
          <cell r="AH73">
            <v>89</v>
          </cell>
          <cell r="AI73" t="str">
            <v>良好</v>
          </cell>
          <cell r="AJ73" t="str">
            <v>优秀</v>
          </cell>
          <cell r="AK73">
            <v>84</v>
          </cell>
          <cell r="AL73">
            <v>89</v>
          </cell>
          <cell r="AM73">
            <v>84</v>
          </cell>
          <cell r="AN73">
            <v>0</v>
          </cell>
          <cell r="AO73" t="str">
            <v/>
          </cell>
        </row>
        <row r="74">
          <cell r="A74">
            <v>20200306129</v>
          </cell>
          <cell r="B74" t="str">
            <v>刘照海</v>
          </cell>
          <cell r="C74" t="str">
            <v>全日制2020计算机应用技术2班</v>
          </cell>
          <cell r="D74">
            <v>95</v>
          </cell>
          <cell r="E74">
            <v>79</v>
          </cell>
          <cell r="F74">
            <v>78</v>
          </cell>
          <cell r="G74">
            <v>91</v>
          </cell>
          <cell r="H74">
            <v>87</v>
          </cell>
          <cell r="I74">
            <v>77</v>
          </cell>
          <cell r="J74">
            <v>73</v>
          </cell>
          <cell r="K74">
            <v>80</v>
          </cell>
          <cell r="L74">
            <v>71</v>
          </cell>
          <cell r="M74">
            <v>78</v>
          </cell>
          <cell r="N74">
            <v>98</v>
          </cell>
          <cell r="O74">
            <v>98</v>
          </cell>
          <cell r="P74">
            <v>83</v>
          </cell>
          <cell r="Q74">
            <v>100</v>
          </cell>
          <cell r="R74">
            <v>80</v>
          </cell>
          <cell r="S74" t="str">
            <v>良好</v>
          </cell>
          <cell r="T74">
            <v>75</v>
          </cell>
          <cell r="U74">
            <v>83</v>
          </cell>
          <cell r="V74">
            <v>93</v>
          </cell>
          <cell r="W74" t="str">
            <v>优秀</v>
          </cell>
          <cell r="X74">
            <v>93</v>
          </cell>
          <cell r="Y74">
            <v>95</v>
          </cell>
          <cell r="Z74">
            <v>74</v>
          </cell>
          <cell r="AA74">
            <v>76</v>
          </cell>
          <cell r="AB74">
            <v>78</v>
          </cell>
          <cell r="AC74">
            <v>80</v>
          </cell>
          <cell r="AD74" t="str">
            <v>良好</v>
          </cell>
          <cell r="AE74">
            <v>80</v>
          </cell>
          <cell r="AF74">
            <v>92</v>
          </cell>
          <cell r="AG74">
            <v>87</v>
          </cell>
          <cell r="AH74">
            <v>90</v>
          </cell>
          <cell r="AI74" t="str">
            <v>良好</v>
          </cell>
          <cell r="AJ74" t="str">
            <v>优秀</v>
          </cell>
          <cell r="AK74">
            <v>69</v>
          </cell>
          <cell r="AL74">
            <v>95</v>
          </cell>
          <cell r="AM74">
            <v>90</v>
          </cell>
          <cell r="AN74">
            <v>0</v>
          </cell>
          <cell r="AO74" t="str">
            <v/>
          </cell>
        </row>
        <row r="75">
          <cell r="A75">
            <v>20200306137</v>
          </cell>
          <cell r="B75" t="str">
            <v>麦宇庭</v>
          </cell>
          <cell r="C75" t="str">
            <v>全日制2020计算机应用技术2班</v>
          </cell>
          <cell r="D75">
            <v>95</v>
          </cell>
          <cell r="E75">
            <v>81</v>
          </cell>
          <cell r="F75">
            <v>78</v>
          </cell>
          <cell r="G75">
            <v>91</v>
          </cell>
          <cell r="H75">
            <v>83</v>
          </cell>
          <cell r="I75">
            <v>70</v>
          </cell>
          <cell r="J75">
            <v>77</v>
          </cell>
          <cell r="K75">
            <v>76</v>
          </cell>
          <cell r="L75">
            <v>88</v>
          </cell>
          <cell r="M75">
            <v>60</v>
          </cell>
          <cell r="N75">
            <v>96</v>
          </cell>
          <cell r="O75">
            <v>95</v>
          </cell>
          <cell r="P75">
            <v>79</v>
          </cell>
          <cell r="Q75">
            <v>70</v>
          </cell>
          <cell r="R75">
            <v>80</v>
          </cell>
          <cell r="S75" t="str">
            <v>良好</v>
          </cell>
          <cell r="T75">
            <v>75</v>
          </cell>
          <cell r="U75">
            <v>81</v>
          </cell>
          <cell r="V75">
            <v>88</v>
          </cell>
          <cell r="W75" t="str">
            <v>及格</v>
          </cell>
          <cell r="X75">
            <v>93</v>
          </cell>
          <cell r="Y75">
            <v>88</v>
          </cell>
          <cell r="Z75">
            <v>76</v>
          </cell>
          <cell r="AA75">
            <v>72</v>
          </cell>
          <cell r="AB75">
            <v>72</v>
          </cell>
          <cell r="AC75">
            <v>85</v>
          </cell>
          <cell r="AD75" t="str">
            <v>良好</v>
          </cell>
          <cell r="AE75">
            <v>80</v>
          </cell>
          <cell r="AF75">
            <v>85</v>
          </cell>
          <cell r="AG75">
            <v>67</v>
          </cell>
          <cell r="AH75">
            <v>90</v>
          </cell>
          <cell r="AI75" t="str">
            <v>良好</v>
          </cell>
          <cell r="AJ75" t="str">
            <v>优秀</v>
          </cell>
          <cell r="AK75">
            <v>68</v>
          </cell>
          <cell r="AL75">
            <v>88</v>
          </cell>
          <cell r="AM75">
            <v>91</v>
          </cell>
          <cell r="AN75">
            <v>0</v>
          </cell>
          <cell r="AO75" t="str">
            <v/>
          </cell>
        </row>
        <row r="76">
          <cell r="A76">
            <v>20200306140</v>
          </cell>
          <cell r="B76" t="str">
            <v>莫汶霖</v>
          </cell>
          <cell r="C76" t="str">
            <v>全日制2020计算机应用技术2班</v>
          </cell>
          <cell r="D76">
            <v>95</v>
          </cell>
          <cell r="E76">
            <v>85</v>
          </cell>
          <cell r="F76">
            <v>83</v>
          </cell>
          <cell r="G76">
            <v>84</v>
          </cell>
          <cell r="H76">
            <v>84</v>
          </cell>
          <cell r="I76">
            <v>70</v>
          </cell>
          <cell r="J76">
            <v>88</v>
          </cell>
          <cell r="K76">
            <v>90</v>
          </cell>
          <cell r="L76">
            <v>78</v>
          </cell>
          <cell r="M76">
            <v>76</v>
          </cell>
          <cell r="N76">
            <v>98</v>
          </cell>
          <cell r="O76">
            <v>100</v>
          </cell>
          <cell r="P76">
            <v>83</v>
          </cell>
          <cell r="Q76">
            <v>99</v>
          </cell>
          <cell r="R76">
            <v>80</v>
          </cell>
          <cell r="S76" t="str">
            <v>良好</v>
          </cell>
          <cell r="T76">
            <v>75</v>
          </cell>
          <cell r="U76">
            <v>86</v>
          </cell>
          <cell r="V76">
            <v>88</v>
          </cell>
          <cell r="W76" t="str">
            <v>良好</v>
          </cell>
          <cell r="X76">
            <v>93</v>
          </cell>
          <cell r="Y76">
            <v>83</v>
          </cell>
          <cell r="Z76">
            <v>78</v>
          </cell>
          <cell r="AA76">
            <v>74</v>
          </cell>
          <cell r="AB76">
            <v>75</v>
          </cell>
          <cell r="AC76">
            <v>75</v>
          </cell>
          <cell r="AD76" t="str">
            <v>良好</v>
          </cell>
          <cell r="AE76">
            <v>78</v>
          </cell>
          <cell r="AF76">
            <v>78</v>
          </cell>
          <cell r="AG76">
            <v>82</v>
          </cell>
          <cell r="AH76">
            <v>90</v>
          </cell>
          <cell r="AI76" t="str">
            <v>良好</v>
          </cell>
          <cell r="AJ76" t="str">
            <v>优秀</v>
          </cell>
          <cell r="AK76">
            <v>70</v>
          </cell>
          <cell r="AL76">
            <v>92</v>
          </cell>
          <cell r="AM76">
            <v>90</v>
          </cell>
          <cell r="AN76">
            <v>0</v>
          </cell>
          <cell r="AO76" t="str">
            <v/>
          </cell>
        </row>
        <row r="77">
          <cell r="A77">
            <v>20200306148</v>
          </cell>
          <cell r="B77" t="str">
            <v>秦永杰</v>
          </cell>
          <cell r="C77" t="str">
            <v>全日制2020计算机应用技术2班</v>
          </cell>
          <cell r="D77">
            <v>95</v>
          </cell>
          <cell r="E77">
            <v>83</v>
          </cell>
          <cell r="F77">
            <v>72</v>
          </cell>
          <cell r="G77">
            <v>85</v>
          </cell>
          <cell r="H77">
            <v>85</v>
          </cell>
          <cell r="I77">
            <v>73</v>
          </cell>
          <cell r="J77">
            <v>81</v>
          </cell>
          <cell r="K77">
            <v>80</v>
          </cell>
          <cell r="L77">
            <v>85</v>
          </cell>
          <cell r="M77">
            <v>86</v>
          </cell>
          <cell r="N77">
            <v>93</v>
          </cell>
          <cell r="O77">
            <v>97</v>
          </cell>
          <cell r="P77">
            <v>84</v>
          </cell>
          <cell r="Q77">
            <v>96</v>
          </cell>
          <cell r="R77">
            <v>80</v>
          </cell>
          <cell r="S77" t="str">
            <v>良好</v>
          </cell>
          <cell r="T77">
            <v>75</v>
          </cell>
          <cell r="U77">
            <v>83</v>
          </cell>
          <cell r="V77">
            <v>95</v>
          </cell>
          <cell r="W77" t="str">
            <v>良好</v>
          </cell>
          <cell r="X77">
            <v>93</v>
          </cell>
          <cell r="Y77">
            <v>86</v>
          </cell>
          <cell r="Z77">
            <v>76</v>
          </cell>
          <cell r="AA77">
            <v>87</v>
          </cell>
          <cell r="AB77">
            <v>80</v>
          </cell>
          <cell r="AC77">
            <v>80</v>
          </cell>
          <cell r="AD77" t="str">
            <v>良好</v>
          </cell>
          <cell r="AE77">
            <v>81</v>
          </cell>
          <cell r="AF77">
            <v>81</v>
          </cell>
          <cell r="AG77">
            <v>76</v>
          </cell>
          <cell r="AH77">
            <v>89</v>
          </cell>
          <cell r="AI77" t="str">
            <v>良好</v>
          </cell>
          <cell r="AJ77" t="str">
            <v>优秀</v>
          </cell>
          <cell r="AK77">
            <v>87</v>
          </cell>
          <cell r="AL77">
            <v>91</v>
          </cell>
          <cell r="AM77">
            <v>95</v>
          </cell>
          <cell r="AN77">
            <v>0</v>
          </cell>
          <cell r="AO77" t="str">
            <v/>
          </cell>
        </row>
        <row r="78">
          <cell r="A78">
            <v>20200306155</v>
          </cell>
          <cell r="B78" t="str">
            <v>唐祚荣</v>
          </cell>
          <cell r="C78" t="str">
            <v>全日制2020计算机应用技术2班</v>
          </cell>
          <cell r="D78">
            <v>95</v>
          </cell>
          <cell r="E78">
            <v>84</v>
          </cell>
          <cell r="F78">
            <v>81</v>
          </cell>
          <cell r="G78">
            <v>90</v>
          </cell>
          <cell r="H78">
            <v>87</v>
          </cell>
          <cell r="I78">
            <v>87</v>
          </cell>
          <cell r="J78">
            <v>92</v>
          </cell>
          <cell r="K78">
            <v>86</v>
          </cell>
          <cell r="L78">
            <v>82</v>
          </cell>
          <cell r="M78">
            <v>90</v>
          </cell>
          <cell r="N78">
            <v>96</v>
          </cell>
          <cell r="O78">
            <v>98</v>
          </cell>
          <cell r="P78">
            <v>100</v>
          </cell>
          <cell r="Q78">
            <v>96</v>
          </cell>
          <cell r="R78">
            <v>80</v>
          </cell>
          <cell r="S78" t="str">
            <v>良好</v>
          </cell>
          <cell r="T78">
            <v>75</v>
          </cell>
          <cell r="U78">
            <v>83</v>
          </cell>
          <cell r="V78">
            <v>92</v>
          </cell>
          <cell r="W78" t="str">
            <v>良好</v>
          </cell>
          <cell r="X78">
            <v>93</v>
          </cell>
          <cell r="Y78">
            <v>92</v>
          </cell>
          <cell r="Z78">
            <v>82</v>
          </cell>
          <cell r="AA78">
            <v>87</v>
          </cell>
          <cell r="AB78">
            <v>87</v>
          </cell>
          <cell r="AC78">
            <v>85</v>
          </cell>
          <cell r="AD78" t="str">
            <v>优秀</v>
          </cell>
          <cell r="AE78">
            <v>88</v>
          </cell>
          <cell r="AF78">
            <v>83</v>
          </cell>
          <cell r="AG78">
            <v>80</v>
          </cell>
          <cell r="AH78">
            <v>92</v>
          </cell>
          <cell r="AI78" t="str">
            <v>良好</v>
          </cell>
          <cell r="AJ78" t="str">
            <v>优秀</v>
          </cell>
          <cell r="AK78">
            <v>73</v>
          </cell>
          <cell r="AL78">
            <v>93</v>
          </cell>
          <cell r="AM78">
            <v>91</v>
          </cell>
          <cell r="AN78">
            <v>0</v>
          </cell>
          <cell r="AO78" t="str">
            <v/>
          </cell>
        </row>
        <row r="79">
          <cell r="A79">
            <v>20200306163</v>
          </cell>
          <cell r="B79" t="str">
            <v>伍玉成</v>
          </cell>
          <cell r="C79" t="str">
            <v>全日制2020计算机应用技术2班</v>
          </cell>
          <cell r="D79">
            <v>95</v>
          </cell>
          <cell r="E79">
            <v>84</v>
          </cell>
          <cell r="F79">
            <v>76</v>
          </cell>
          <cell r="G79">
            <v>88</v>
          </cell>
          <cell r="H79">
            <v>86</v>
          </cell>
          <cell r="I79">
            <v>74</v>
          </cell>
          <cell r="J79">
            <v>70</v>
          </cell>
          <cell r="K79">
            <v>84</v>
          </cell>
          <cell r="L79">
            <v>78</v>
          </cell>
          <cell r="M79">
            <v>88</v>
          </cell>
          <cell r="N79">
            <v>94</v>
          </cell>
          <cell r="O79">
            <v>98</v>
          </cell>
          <cell r="P79">
            <v>82</v>
          </cell>
          <cell r="Q79">
            <v>100</v>
          </cell>
          <cell r="R79">
            <v>80</v>
          </cell>
          <cell r="S79" t="str">
            <v>良好</v>
          </cell>
          <cell r="T79">
            <v>75</v>
          </cell>
          <cell r="U79">
            <v>85</v>
          </cell>
          <cell r="V79">
            <v>95</v>
          </cell>
          <cell r="W79" t="str">
            <v>良好</v>
          </cell>
          <cell r="X79">
            <v>93</v>
          </cell>
          <cell r="Y79">
            <v>82</v>
          </cell>
          <cell r="Z79">
            <v>80</v>
          </cell>
          <cell r="AA79">
            <v>88</v>
          </cell>
          <cell r="AB79">
            <v>83</v>
          </cell>
          <cell r="AC79">
            <v>85</v>
          </cell>
          <cell r="AD79" t="str">
            <v>良好</v>
          </cell>
          <cell r="AE79">
            <v>81</v>
          </cell>
          <cell r="AF79">
            <v>81</v>
          </cell>
          <cell r="AG79">
            <v>91</v>
          </cell>
          <cell r="AH79">
            <v>90</v>
          </cell>
          <cell r="AI79" t="str">
            <v>良好</v>
          </cell>
          <cell r="AJ79" t="str">
            <v>优秀</v>
          </cell>
          <cell r="AK79">
            <v>74</v>
          </cell>
          <cell r="AL79">
            <v>93</v>
          </cell>
          <cell r="AM79">
            <v>91</v>
          </cell>
          <cell r="AN79">
            <v>0</v>
          </cell>
          <cell r="AO79" t="str">
            <v/>
          </cell>
        </row>
        <row r="80">
          <cell r="A80">
            <v>20200306167</v>
          </cell>
          <cell r="B80" t="str">
            <v>徐位州</v>
          </cell>
          <cell r="C80" t="str">
            <v>全日制2020计算机应用技术2班</v>
          </cell>
          <cell r="D80">
            <v>95</v>
          </cell>
          <cell r="E80">
            <v>73</v>
          </cell>
          <cell r="F80">
            <v>78</v>
          </cell>
          <cell r="G80">
            <v>76</v>
          </cell>
          <cell r="H80">
            <v>88</v>
          </cell>
          <cell r="I80">
            <v>71</v>
          </cell>
          <cell r="J80">
            <v>85</v>
          </cell>
          <cell r="K80">
            <v>79</v>
          </cell>
          <cell r="L80">
            <v>73</v>
          </cell>
          <cell r="M80">
            <v>78</v>
          </cell>
          <cell r="N80">
            <v>92</v>
          </cell>
          <cell r="O80">
            <v>95</v>
          </cell>
          <cell r="P80">
            <v>65</v>
          </cell>
          <cell r="Q80">
            <v>60</v>
          </cell>
          <cell r="R80">
            <v>80</v>
          </cell>
          <cell r="S80" t="str">
            <v>良好</v>
          </cell>
          <cell r="T80">
            <v>75</v>
          </cell>
          <cell r="U80">
            <v>82</v>
          </cell>
          <cell r="V80">
            <v>85</v>
          </cell>
          <cell r="W80" t="str">
            <v>及格</v>
          </cell>
          <cell r="X80">
            <v>89</v>
          </cell>
          <cell r="Y80">
            <v>86</v>
          </cell>
          <cell r="Z80">
            <v>71</v>
          </cell>
          <cell r="AA80">
            <v>67</v>
          </cell>
          <cell r="AB80">
            <v>67</v>
          </cell>
          <cell r="AC80">
            <v>75</v>
          </cell>
          <cell r="AD80" t="str">
            <v>良好</v>
          </cell>
          <cell r="AE80">
            <v>64</v>
          </cell>
          <cell r="AF80">
            <v>73</v>
          </cell>
          <cell r="AG80">
            <v>62</v>
          </cell>
          <cell r="AH80">
            <v>89</v>
          </cell>
          <cell r="AI80" t="str">
            <v>良好</v>
          </cell>
          <cell r="AJ80" t="str">
            <v>优秀</v>
          </cell>
          <cell r="AK80">
            <v>60</v>
          </cell>
          <cell r="AL80">
            <v>91</v>
          </cell>
          <cell r="AM80">
            <v>86</v>
          </cell>
          <cell r="AN80">
            <v>0</v>
          </cell>
          <cell r="AO80" t="str">
            <v/>
          </cell>
        </row>
        <row r="81">
          <cell r="A81">
            <v>20200306169</v>
          </cell>
          <cell r="B81" t="str">
            <v>许伟图</v>
          </cell>
          <cell r="C81" t="str">
            <v>全日制2020计算机应用技术2班</v>
          </cell>
          <cell r="D81">
            <v>95</v>
          </cell>
          <cell r="E81">
            <v>85</v>
          </cell>
          <cell r="F81">
            <v>72</v>
          </cell>
          <cell r="G81">
            <v>91</v>
          </cell>
          <cell r="H81">
            <v>84</v>
          </cell>
          <cell r="I81">
            <v>92</v>
          </cell>
          <cell r="J81">
            <v>82</v>
          </cell>
          <cell r="K81">
            <v>90</v>
          </cell>
          <cell r="L81">
            <v>86</v>
          </cell>
          <cell r="M81">
            <v>81</v>
          </cell>
          <cell r="N81">
            <v>97</v>
          </cell>
          <cell r="O81">
            <v>99</v>
          </cell>
          <cell r="P81">
            <v>84</v>
          </cell>
          <cell r="Q81">
            <v>100</v>
          </cell>
          <cell r="R81">
            <v>80</v>
          </cell>
          <cell r="S81" t="str">
            <v>良好</v>
          </cell>
          <cell r="T81">
            <v>75</v>
          </cell>
          <cell r="U81">
            <v>85</v>
          </cell>
          <cell r="V81">
            <v>87</v>
          </cell>
          <cell r="W81" t="str">
            <v>良好</v>
          </cell>
          <cell r="X81">
            <v>87</v>
          </cell>
          <cell r="Y81">
            <v>98</v>
          </cell>
          <cell r="Z81">
            <v>78</v>
          </cell>
          <cell r="AA81">
            <v>91</v>
          </cell>
          <cell r="AB81">
            <v>85</v>
          </cell>
          <cell r="AC81">
            <v>95</v>
          </cell>
          <cell r="AD81" t="str">
            <v>优秀</v>
          </cell>
          <cell r="AE81">
            <v>87</v>
          </cell>
          <cell r="AF81">
            <v>92</v>
          </cell>
          <cell r="AG81">
            <v>97</v>
          </cell>
          <cell r="AH81">
            <v>92</v>
          </cell>
          <cell r="AI81" t="str">
            <v>良好</v>
          </cell>
          <cell r="AJ81" t="str">
            <v>优秀</v>
          </cell>
          <cell r="AK81">
            <v>86</v>
          </cell>
          <cell r="AL81">
            <v>94</v>
          </cell>
          <cell r="AM81">
            <v>95</v>
          </cell>
          <cell r="AN81">
            <v>0</v>
          </cell>
          <cell r="AO81" t="str">
            <v/>
          </cell>
        </row>
        <row r="82">
          <cell r="A82">
            <v>20200306174</v>
          </cell>
          <cell r="B82" t="str">
            <v>赵润</v>
          </cell>
          <cell r="C82" t="str">
            <v>全日制2020计算机应用技术2班</v>
          </cell>
          <cell r="D82">
            <v>95</v>
          </cell>
          <cell r="E82">
            <v>64</v>
          </cell>
          <cell r="F82">
            <v>62</v>
          </cell>
          <cell r="G82">
            <v>85</v>
          </cell>
          <cell r="H82">
            <v>87</v>
          </cell>
          <cell r="I82">
            <v>77</v>
          </cell>
          <cell r="J82">
            <v>82</v>
          </cell>
          <cell r="K82">
            <v>66</v>
          </cell>
          <cell r="L82">
            <v>78</v>
          </cell>
          <cell r="M82">
            <v>71</v>
          </cell>
          <cell r="N82">
            <v>94</v>
          </cell>
          <cell r="O82">
            <v>73</v>
          </cell>
          <cell r="P82">
            <v>91</v>
          </cell>
          <cell r="Q82">
            <v>92</v>
          </cell>
          <cell r="R82">
            <v>80</v>
          </cell>
          <cell r="S82" t="str">
            <v>良好</v>
          </cell>
          <cell r="T82">
            <v>75</v>
          </cell>
          <cell r="U82">
            <v>84</v>
          </cell>
          <cell r="V82">
            <v>90</v>
          </cell>
          <cell r="W82" t="str">
            <v>及格</v>
          </cell>
          <cell r="X82">
            <v>87</v>
          </cell>
          <cell r="Y82">
            <v>80</v>
          </cell>
          <cell r="Z82">
            <v>74</v>
          </cell>
          <cell r="AA82">
            <v>68</v>
          </cell>
          <cell r="AB82">
            <v>67</v>
          </cell>
          <cell r="AC82">
            <v>70</v>
          </cell>
          <cell r="AD82" t="str">
            <v>良好</v>
          </cell>
          <cell r="AE82">
            <v>67</v>
          </cell>
          <cell r="AF82">
            <v>90</v>
          </cell>
          <cell r="AG82">
            <v>79</v>
          </cell>
          <cell r="AH82">
            <v>90</v>
          </cell>
          <cell r="AI82" t="str">
            <v>良好</v>
          </cell>
          <cell r="AJ82" t="str">
            <v>优秀</v>
          </cell>
          <cell r="AK82">
            <v>69</v>
          </cell>
          <cell r="AL82">
            <v>98</v>
          </cell>
          <cell r="AM82">
            <v>95</v>
          </cell>
          <cell r="AN82">
            <v>0</v>
          </cell>
          <cell r="AO82" t="str">
            <v/>
          </cell>
        </row>
        <row r="83">
          <cell r="A83">
            <v>20200306177</v>
          </cell>
          <cell r="B83" t="str">
            <v>周桂欢</v>
          </cell>
          <cell r="C83" t="str">
            <v>全日制2020计算机应用技术2班</v>
          </cell>
          <cell r="D83">
            <v>95</v>
          </cell>
          <cell r="E83">
            <v>68</v>
          </cell>
          <cell r="F83">
            <v>60</v>
          </cell>
          <cell r="G83">
            <v>87</v>
          </cell>
          <cell r="H83">
            <v>83</v>
          </cell>
          <cell r="I83">
            <v>63</v>
          </cell>
          <cell r="J83">
            <v>68</v>
          </cell>
          <cell r="K83">
            <v>88</v>
          </cell>
          <cell r="L83">
            <v>85</v>
          </cell>
          <cell r="M83">
            <v>60</v>
          </cell>
          <cell r="N83">
            <v>72</v>
          </cell>
          <cell r="O83">
            <v>73</v>
          </cell>
          <cell r="P83">
            <v>82</v>
          </cell>
          <cell r="Q83">
            <v>100</v>
          </cell>
          <cell r="R83">
            <v>80</v>
          </cell>
          <cell r="S83" t="str">
            <v>良好</v>
          </cell>
          <cell r="T83">
            <v>75</v>
          </cell>
          <cell r="U83">
            <v>92</v>
          </cell>
          <cell r="V83">
            <v>81</v>
          </cell>
          <cell r="W83" t="str">
            <v>及格</v>
          </cell>
          <cell r="X83">
            <v>78</v>
          </cell>
          <cell r="Y83">
            <v>75</v>
          </cell>
          <cell r="Z83">
            <v>73</v>
          </cell>
          <cell r="AA83">
            <v>64</v>
          </cell>
          <cell r="AB83">
            <v>68</v>
          </cell>
          <cell r="AC83">
            <v>78</v>
          </cell>
          <cell r="AD83" t="str">
            <v>中等</v>
          </cell>
          <cell r="AE83">
            <v>79</v>
          </cell>
          <cell r="AF83">
            <v>80</v>
          </cell>
          <cell r="AG83">
            <v>80</v>
          </cell>
          <cell r="AH83">
            <v>92</v>
          </cell>
          <cell r="AI83" t="str">
            <v>良好</v>
          </cell>
          <cell r="AJ83" t="str">
            <v>优秀</v>
          </cell>
          <cell r="AK83">
            <v>73</v>
          </cell>
          <cell r="AL83">
            <v>98</v>
          </cell>
          <cell r="AM83">
            <v>96</v>
          </cell>
          <cell r="AN83">
            <v>0</v>
          </cell>
          <cell r="AO83" t="str">
            <v/>
          </cell>
        </row>
        <row r="84">
          <cell r="A84">
            <v>20200308041</v>
          </cell>
          <cell r="B84" t="str">
            <v>韦顺文</v>
          </cell>
          <cell r="C84" t="str">
            <v>全日制2020计算机应用技术2班</v>
          </cell>
          <cell r="D84">
            <v>95</v>
          </cell>
          <cell r="E84">
            <v>79</v>
          </cell>
          <cell r="F84">
            <v>64</v>
          </cell>
          <cell r="G84">
            <v>86</v>
          </cell>
          <cell r="H84">
            <v>86</v>
          </cell>
          <cell r="I84">
            <v>71</v>
          </cell>
          <cell r="J84">
            <v>87</v>
          </cell>
          <cell r="K84">
            <v>86</v>
          </cell>
          <cell r="L84">
            <v>78</v>
          </cell>
          <cell r="M84">
            <v>69</v>
          </cell>
          <cell r="N84">
            <v>98</v>
          </cell>
          <cell r="O84">
            <v>96</v>
          </cell>
          <cell r="P84">
            <v>83</v>
          </cell>
          <cell r="Q84">
            <v>100</v>
          </cell>
          <cell r="R84">
            <v>80</v>
          </cell>
          <cell r="S84" t="str">
            <v>良好</v>
          </cell>
          <cell r="T84">
            <v>75</v>
          </cell>
          <cell r="U84">
            <v>87</v>
          </cell>
          <cell r="V84">
            <v>93</v>
          </cell>
          <cell r="W84" t="str">
            <v>良好</v>
          </cell>
          <cell r="X84">
            <v>93</v>
          </cell>
          <cell r="Y84">
            <v>82</v>
          </cell>
          <cell r="Z84">
            <v>78</v>
          </cell>
          <cell r="AA84">
            <v>81</v>
          </cell>
          <cell r="AB84">
            <v>82</v>
          </cell>
          <cell r="AC84">
            <v>78</v>
          </cell>
          <cell r="AD84" t="str">
            <v>良好</v>
          </cell>
          <cell r="AE84">
            <v>73</v>
          </cell>
          <cell r="AF84">
            <v>82</v>
          </cell>
          <cell r="AG84">
            <v>73</v>
          </cell>
          <cell r="AH84">
            <v>91</v>
          </cell>
          <cell r="AI84" t="str">
            <v>良好</v>
          </cell>
          <cell r="AJ84" t="str">
            <v>优秀</v>
          </cell>
          <cell r="AK84">
            <v>86</v>
          </cell>
          <cell r="AL84">
            <v>96</v>
          </cell>
          <cell r="AM84">
            <v>93</v>
          </cell>
          <cell r="AN84">
            <v>0</v>
          </cell>
          <cell r="AO84" t="str">
            <v/>
          </cell>
        </row>
        <row r="85">
          <cell r="A85">
            <v>20180201025</v>
          </cell>
          <cell r="B85" t="str">
            <v>卢豪</v>
          </cell>
          <cell r="C85" t="str">
            <v>全日制2020计算机应用技术3班</v>
          </cell>
          <cell r="D85">
            <v>95</v>
          </cell>
          <cell r="E85">
            <v>89</v>
          </cell>
          <cell r="F85">
            <v>73</v>
          </cell>
          <cell r="G85">
            <v>91</v>
          </cell>
          <cell r="H85">
            <v>80</v>
          </cell>
          <cell r="I85">
            <v>92</v>
          </cell>
          <cell r="J85">
            <v>65</v>
          </cell>
          <cell r="K85">
            <v>85</v>
          </cell>
          <cell r="L85">
            <v>95</v>
          </cell>
          <cell r="M85">
            <v>79</v>
          </cell>
          <cell r="N85">
            <v>97</v>
          </cell>
          <cell r="O85">
            <v>100</v>
          </cell>
          <cell r="P85">
            <v>100</v>
          </cell>
          <cell r="Q85">
            <v>100</v>
          </cell>
          <cell r="R85">
            <v>80</v>
          </cell>
          <cell r="S85">
            <v>86</v>
          </cell>
          <cell r="T85">
            <v>75</v>
          </cell>
          <cell r="U85">
            <v>84</v>
          </cell>
          <cell r="V85">
            <v>89</v>
          </cell>
          <cell r="W85" t="str">
            <v>良好</v>
          </cell>
          <cell r="X85">
            <v>85</v>
          </cell>
          <cell r="Y85">
            <v>91</v>
          </cell>
          <cell r="Z85">
            <v>82</v>
          </cell>
          <cell r="AA85">
            <v>80</v>
          </cell>
          <cell r="AB85">
            <v>92</v>
          </cell>
          <cell r="AC85">
            <v>89</v>
          </cell>
          <cell r="AD85" t="str">
            <v>优秀</v>
          </cell>
          <cell r="AE85">
            <v>92</v>
          </cell>
          <cell r="AF85">
            <v>96</v>
          </cell>
          <cell r="AG85">
            <v>100</v>
          </cell>
          <cell r="AH85">
            <v>93</v>
          </cell>
          <cell r="AI85" t="str">
            <v>良好</v>
          </cell>
          <cell r="AJ85" t="str">
            <v>优秀</v>
          </cell>
          <cell r="AK85">
            <v>98</v>
          </cell>
          <cell r="AL85">
            <v>85</v>
          </cell>
          <cell r="AM85">
            <v>0</v>
          </cell>
          <cell r="AN85">
            <v>1</v>
          </cell>
          <cell r="AO85" t="str">
            <v>职业素养实习与劳动教育</v>
          </cell>
        </row>
        <row r="86">
          <cell r="A86">
            <v>20180301024</v>
          </cell>
          <cell r="B86" t="str">
            <v>吴高胜</v>
          </cell>
          <cell r="C86" t="str">
            <v>全日制2020计算机应用技术3班</v>
          </cell>
          <cell r="D86">
            <v>95</v>
          </cell>
          <cell r="E86">
            <v>63</v>
          </cell>
          <cell r="F86">
            <v>62</v>
          </cell>
          <cell r="G86">
            <v>77</v>
          </cell>
          <cell r="H86">
            <v>79</v>
          </cell>
          <cell r="I86">
            <v>89</v>
          </cell>
          <cell r="J86">
            <v>65</v>
          </cell>
          <cell r="K86">
            <v>85</v>
          </cell>
          <cell r="L86">
            <v>90</v>
          </cell>
          <cell r="M86">
            <v>61</v>
          </cell>
          <cell r="N86">
            <v>99</v>
          </cell>
          <cell r="O86">
            <v>99</v>
          </cell>
          <cell r="P86">
            <v>96</v>
          </cell>
          <cell r="Q86">
            <v>100</v>
          </cell>
          <cell r="R86">
            <v>80</v>
          </cell>
          <cell r="S86">
            <v>86</v>
          </cell>
          <cell r="T86">
            <v>75</v>
          </cell>
          <cell r="U86">
            <v>87</v>
          </cell>
          <cell r="V86">
            <v>77</v>
          </cell>
          <cell r="W86" t="str">
            <v>优秀</v>
          </cell>
          <cell r="X86">
            <v>85</v>
          </cell>
          <cell r="Y86">
            <v>84</v>
          </cell>
          <cell r="Z86">
            <v>71</v>
          </cell>
          <cell r="AA86">
            <v>60</v>
          </cell>
          <cell r="AB86">
            <v>86</v>
          </cell>
          <cell r="AC86">
            <v>86</v>
          </cell>
          <cell r="AD86" t="str">
            <v>良好</v>
          </cell>
          <cell r="AE86">
            <v>79</v>
          </cell>
          <cell r="AF86">
            <v>89</v>
          </cell>
          <cell r="AG86">
            <v>99</v>
          </cell>
          <cell r="AH86">
            <v>90</v>
          </cell>
          <cell r="AI86" t="str">
            <v>良好</v>
          </cell>
          <cell r="AJ86" t="str">
            <v>优秀</v>
          </cell>
          <cell r="AK86">
            <v>78</v>
          </cell>
          <cell r="AL86">
            <v>85</v>
          </cell>
          <cell r="AM86">
            <v>0</v>
          </cell>
          <cell r="AN86">
            <v>1</v>
          </cell>
          <cell r="AO86" t="str">
            <v>职业素养实习与劳动教育</v>
          </cell>
        </row>
        <row r="87">
          <cell r="A87">
            <v>20190306012</v>
          </cell>
          <cell r="B87" t="str">
            <v>何惠林</v>
          </cell>
          <cell r="C87" t="str">
            <v>全日制2020计算机应用技术3班</v>
          </cell>
          <cell r="D87">
            <v>95</v>
          </cell>
          <cell r="E87">
            <v>60</v>
          </cell>
          <cell r="F87">
            <v>66</v>
          </cell>
          <cell r="G87">
            <v>78</v>
          </cell>
          <cell r="H87">
            <v>74</v>
          </cell>
          <cell r="I87">
            <v>78</v>
          </cell>
          <cell r="J87">
            <v>79</v>
          </cell>
          <cell r="K87">
            <v>74</v>
          </cell>
          <cell r="L87">
            <v>70</v>
          </cell>
          <cell r="M87">
            <v>67</v>
          </cell>
          <cell r="N87">
            <v>99</v>
          </cell>
          <cell r="O87">
            <v>60</v>
          </cell>
          <cell r="P87">
            <v>92</v>
          </cell>
          <cell r="Q87">
            <v>100</v>
          </cell>
          <cell r="R87">
            <v>80</v>
          </cell>
          <cell r="S87">
            <v>86</v>
          </cell>
          <cell r="T87">
            <v>75</v>
          </cell>
          <cell r="U87">
            <v>86</v>
          </cell>
          <cell r="V87">
            <v>90</v>
          </cell>
          <cell r="W87" t="str">
            <v>及格</v>
          </cell>
          <cell r="X87">
            <v>91</v>
          </cell>
          <cell r="Y87">
            <v>69</v>
          </cell>
          <cell r="Z87">
            <v>68</v>
          </cell>
          <cell r="AA87">
            <v>60</v>
          </cell>
          <cell r="AB87">
            <v>73</v>
          </cell>
          <cell r="AC87">
            <v>68</v>
          </cell>
          <cell r="AD87" t="str">
            <v>及格</v>
          </cell>
          <cell r="AE87">
            <v>72</v>
          </cell>
          <cell r="AF87">
            <v>94</v>
          </cell>
          <cell r="AG87">
            <v>97</v>
          </cell>
          <cell r="AH87">
            <v>89</v>
          </cell>
          <cell r="AI87" t="str">
            <v>良好</v>
          </cell>
          <cell r="AJ87" t="str">
            <v>中等</v>
          </cell>
          <cell r="AK87">
            <v>71</v>
          </cell>
          <cell r="AL87">
            <v>0</v>
          </cell>
          <cell r="AM87">
            <v>0</v>
          </cell>
          <cell r="AN87">
            <v>2</v>
          </cell>
          <cell r="AO87" t="str">
            <v>预就业实习职业素养实习与劳动教育</v>
          </cell>
        </row>
        <row r="88">
          <cell r="A88">
            <v>20200105104</v>
          </cell>
          <cell r="B88" t="str">
            <v>吴胜杰</v>
          </cell>
          <cell r="C88" t="str">
            <v>全日制2020计算机应用技术3班</v>
          </cell>
          <cell r="D88">
            <v>95</v>
          </cell>
          <cell r="E88">
            <v>76</v>
          </cell>
          <cell r="F88">
            <v>62</v>
          </cell>
          <cell r="G88">
            <v>81</v>
          </cell>
          <cell r="H88">
            <v>73</v>
          </cell>
          <cell r="I88">
            <v>77</v>
          </cell>
          <cell r="J88">
            <v>88</v>
          </cell>
          <cell r="K88">
            <v>76</v>
          </cell>
          <cell r="L88">
            <v>85</v>
          </cell>
          <cell r="M88">
            <v>63</v>
          </cell>
          <cell r="N88">
            <v>68</v>
          </cell>
          <cell r="O88">
            <v>98</v>
          </cell>
          <cell r="P88">
            <v>62</v>
          </cell>
          <cell r="Q88">
            <v>100</v>
          </cell>
          <cell r="R88">
            <v>80</v>
          </cell>
          <cell r="S88">
            <v>86</v>
          </cell>
          <cell r="T88">
            <v>75</v>
          </cell>
          <cell r="U88">
            <v>78</v>
          </cell>
          <cell r="V88">
            <v>90</v>
          </cell>
          <cell r="W88" t="str">
            <v>优秀</v>
          </cell>
          <cell r="X88">
            <v>92</v>
          </cell>
          <cell r="Y88">
            <v>80</v>
          </cell>
          <cell r="Z88">
            <v>73</v>
          </cell>
          <cell r="AA88">
            <v>70</v>
          </cell>
          <cell r="AB88">
            <v>81</v>
          </cell>
          <cell r="AC88">
            <v>83</v>
          </cell>
          <cell r="AD88" t="str">
            <v>良好</v>
          </cell>
          <cell r="AE88">
            <v>81</v>
          </cell>
          <cell r="AF88">
            <v>94</v>
          </cell>
          <cell r="AG88">
            <v>88</v>
          </cell>
          <cell r="AH88">
            <v>90</v>
          </cell>
          <cell r="AI88" t="str">
            <v>良好</v>
          </cell>
          <cell r="AJ88" t="str">
            <v>优秀</v>
          </cell>
          <cell r="AK88">
            <v>78</v>
          </cell>
          <cell r="AL88">
            <v>0</v>
          </cell>
          <cell r="AM88">
            <v>0</v>
          </cell>
          <cell r="AN88">
            <v>2</v>
          </cell>
          <cell r="AO88" t="str">
            <v>预就业实习职业素养实习与劳动教育</v>
          </cell>
        </row>
        <row r="89">
          <cell r="A89">
            <v>20200110048</v>
          </cell>
          <cell r="B89" t="str">
            <v>林顺业</v>
          </cell>
          <cell r="C89" t="str">
            <v>全日制2020计算机应用技术3班</v>
          </cell>
          <cell r="D89">
            <v>95</v>
          </cell>
          <cell r="E89">
            <v>72</v>
          </cell>
          <cell r="F89">
            <v>66</v>
          </cell>
          <cell r="G89">
            <v>86</v>
          </cell>
          <cell r="H89">
            <v>79</v>
          </cell>
          <cell r="I89">
            <v>82</v>
          </cell>
          <cell r="J89">
            <v>71</v>
          </cell>
          <cell r="K89">
            <v>82</v>
          </cell>
          <cell r="L89">
            <v>80</v>
          </cell>
          <cell r="M89">
            <v>72</v>
          </cell>
          <cell r="N89">
            <v>98</v>
          </cell>
          <cell r="O89">
            <v>100</v>
          </cell>
          <cell r="P89">
            <v>99</v>
          </cell>
          <cell r="Q89">
            <v>100</v>
          </cell>
          <cell r="R89">
            <v>80</v>
          </cell>
          <cell r="S89">
            <v>86</v>
          </cell>
          <cell r="T89">
            <v>85</v>
          </cell>
          <cell r="U89">
            <v>83</v>
          </cell>
          <cell r="V89">
            <v>91</v>
          </cell>
          <cell r="W89" t="str">
            <v>优秀</v>
          </cell>
          <cell r="X89">
            <v>93</v>
          </cell>
          <cell r="Y89">
            <v>94</v>
          </cell>
          <cell r="Z89">
            <v>84</v>
          </cell>
          <cell r="AA89">
            <v>83</v>
          </cell>
          <cell r="AB89">
            <v>92</v>
          </cell>
          <cell r="AC89">
            <v>90</v>
          </cell>
          <cell r="AD89" t="str">
            <v>优秀</v>
          </cell>
          <cell r="AE89">
            <v>97</v>
          </cell>
          <cell r="AF89">
            <v>94</v>
          </cell>
          <cell r="AG89">
            <v>96</v>
          </cell>
          <cell r="AH89">
            <v>90</v>
          </cell>
          <cell r="AI89" t="str">
            <v>良好</v>
          </cell>
          <cell r="AJ89" t="str">
            <v>优秀</v>
          </cell>
          <cell r="AK89">
            <v>82</v>
          </cell>
          <cell r="AL89">
            <v>92</v>
          </cell>
          <cell r="AM89">
            <v>88</v>
          </cell>
          <cell r="AN89">
            <v>0</v>
          </cell>
          <cell r="AO89" t="str">
            <v/>
          </cell>
        </row>
        <row r="90">
          <cell r="A90">
            <v>20200205067</v>
          </cell>
          <cell r="B90" t="str">
            <v>唐显翔</v>
          </cell>
          <cell r="C90" t="str">
            <v>全日制2020计算机应用技术3班</v>
          </cell>
          <cell r="D90">
            <v>95</v>
          </cell>
          <cell r="E90">
            <v>81</v>
          </cell>
          <cell r="F90">
            <v>78</v>
          </cell>
          <cell r="G90">
            <v>94</v>
          </cell>
          <cell r="H90">
            <v>71</v>
          </cell>
          <cell r="I90">
            <v>74</v>
          </cell>
          <cell r="J90">
            <v>71</v>
          </cell>
          <cell r="K90">
            <v>76</v>
          </cell>
          <cell r="L90">
            <v>80</v>
          </cell>
          <cell r="M90">
            <v>63</v>
          </cell>
          <cell r="N90">
            <v>73</v>
          </cell>
          <cell r="O90">
            <v>97</v>
          </cell>
          <cell r="P90">
            <v>83</v>
          </cell>
          <cell r="Q90">
            <v>97</v>
          </cell>
          <cell r="R90">
            <v>80</v>
          </cell>
          <cell r="S90">
            <v>86</v>
          </cell>
          <cell r="T90">
            <v>75</v>
          </cell>
          <cell r="U90">
            <v>77</v>
          </cell>
          <cell r="V90">
            <v>82</v>
          </cell>
          <cell r="W90" t="str">
            <v>优秀</v>
          </cell>
          <cell r="X90">
            <v>92</v>
          </cell>
          <cell r="Y90">
            <v>82</v>
          </cell>
          <cell r="Z90">
            <v>77</v>
          </cell>
          <cell r="AA90">
            <v>76</v>
          </cell>
          <cell r="AB90">
            <v>83</v>
          </cell>
          <cell r="AC90">
            <v>85</v>
          </cell>
          <cell r="AD90" t="str">
            <v>良好</v>
          </cell>
          <cell r="AE90">
            <v>73</v>
          </cell>
          <cell r="AF90">
            <v>95</v>
          </cell>
          <cell r="AG90">
            <v>83</v>
          </cell>
          <cell r="AH90">
            <v>91</v>
          </cell>
          <cell r="AI90" t="str">
            <v>良好</v>
          </cell>
          <cell r="AJ90" t="str">
            <v>优秀</v>
          </cell>
          <cell r="AK90">
            <v>68</v>
          </cell>
          <cell r="AL90">
            <v>85</v>
          </cell>
          <cell r="AM90">
            <v>70</v>
          </cell>
          <cell r="AN90">
            <v>0</v>
          </cell>
          <cell r="AO90" t="str">
            <v/>
          </cell>
        </row>
        <row r="91">
          <cell r="A91">
            <v>20200205148</v>
          </cell>
          <cell r="B91" t="str">
            <v>梁杰</v>
          </cell>
          <cell r="C91" t="str">
            <v>全日制2020计算机应用技术3班</v>
          </cell>
          <cell r="D91">
            <v>95</v>
          </cell>
          <cell r="E91">
            <v>65</v>
          </cell>
          <cell r="F91">
            <v>60</v>
          </cell>
          <cell r="G91">
            <v>81</v>
          </cell>
          <cell r="H91">
            <v>77</v>
          </cell>
          <cell r="I91">
            <v>79</v>
          </cell>
          <cell r="J91">
            <v>73</v>
          </cell>
          <cell r="K91">
            <v>81</v>
          </cell>
          <cell r="L91">
            <v>80</v>
          </cell>
          <cell r="M91">
            <v>67</v>
          </cell>
          <cell r="N91">
            <v>60</v>
          </cell>
          <cell r="O91">
            <v>100</v>
          </cell>
          <cell r="P91">
            <v>100</v>
          </cell>
          <cell r="Q91">
            <v>100</v>
          </cell>
          <cell r="R91">
            <v>80</v>
          </cell>
          <cell r="S91">
            <v>86</v>
          </cell>
          <cell r="T91">
            <v>75</v>
          </cell>
          <cell r="U91">
            <v>81</v>
          </cell>
          <cell r="V91">
            <v>93</v>
          </cell>
          <cell r="W91" t="str">
            <v>良好</v>
          </cell>
          <cell r="X91">
            <v>92</v>
          </cell>
          <cell r="Y91">
            <v>79</v>
          </cell>
          <cell r="Z91">
            <v>76</v>
          </cell>
          <cell r="AA91">
            <v>76</v>
          </cell>
          <cell r="AB91">
            <v>83</v>
          </cell>
          <cell r="AC91">
            <v>82</v>
          </cell>
          <cell r="AD91" t="str">
            <v>中等</v>
          </cell>
          <cell r="AE91">
            <v>76</v>
          </cell>
          <cell r="AF91">
            <v>95</v>
          </cell>
          <cell r="AG91">
            <v>100</v>
          </cell>
          <cell r="AH91">
            <v>90</v>
          </cell>
          <cell r="AI91" t="str">
            <v>良好</v>
          </cell>
          <cell r="AJ91" t="str">
            <v>优秀</v>
          </cell>
          <cell r="AK91">
            <v>83</v>
          </cell>
          <cell r="AL91">
            <v>93</v>
          </cell>
          <cell r="AM91">
            <v>88</v>
          </cell>
          <cell r="AN91">
            <v>0</v>
          </cell>
          <cell r="AO91" t="str">
            <v/>
          </cell>
        </row>
        <row r="92">
          <cell r="A92">
            <v>20200306004</v>
          </cell>
          <cell r="B92" t="str">
            <v>陈欢乐</v>
          </cell>
          <cell r="C92" t="str">
            <v>全日制2020计算机应用技术3班</v>
          </cell>
          <cell r="D92">
            <v>95</v>
          </cell>
          <cell r="E92">
            <v>82</v>
          </cell>
          <cell r="F92">
            <v>66</v>
          </cell>
          <cell r="G92">
            <v>86</v>
          </cell>
          <cell r="H92">
            <v>71</v>
          </cell>
          <cell r="I92">
            <v>80</v>
          </cell>
          <cell r="J92">
            <v>89</v>
          </cell>
          <cell r="K92">
            <v>64</v>
          </cell>
          <cell r="L92">
            <v>95</v>
          </cell>
          <cell r="M92">
            <v>60</v>
          </cell>
          <cell r="N92">
            <v>60</v>
          </cell>
          <cell r="O92">
            <v>83</v>
          </cell>
          <cell r="P92">
            <v>100</v>
          </cell>
          <cell r="Q92">
            <v>94</v>
          </cell>
          <cell r="R92">
            <v>80</v>
          </cell>
          <cell r="S92">
            <v>86</v>
          </cell>
          <cell r="T92">
            <v>75</v>
          </cell>
          <cell r="U92">
            <v>88</v>
          </cell>
          <cell r="V92">
            <v>89</v>
          </cell>
          <cell r="W92" t="str">
            <v>及格</v>
          </cell>
          <cell r="X92">
            <v>93</v>
          </cell>
          <cell r="Y92">
            <v>84</v>
          </cell>
          <cell r="Z92">
            <v>64</v>
          </cell>
          <cell r="AA92">
            <v>65</v>
          </cell>
          <cell r="AB92">
            <v>78</v>
          </cell>
          <cell r="AC92">
            <v>72</v>
          </cell>
          <cell r="AD92" t="str">
            <v>良好</v>
          </cell>
          <cell r="AE92">
            <v>67</v>
          </cell>
          <cell r="AF92">
            <v>96</v>
          </cell>
          <cell r="AG92">
            <v>86</v>
          </cell>
          <cell r="AH92">
            <v>92</v>
          </cell>
          <cell r="AI92" t="str">
            <v>良好</v>
          </cell>
          <cell r="AJ92" t="str">
            <v>优秀</v>
          </cell>
          <cell r="AK92">
            <v>70</v>
          </cell>
          <cell r="AL92">
            <v>95</v>
          </cell>
          <cell r="AM92">
            <v>90</v>
          </cell>
          <cell r="AN92">
            <v>0</v>
          </cell>
          <cell r="AO92" t="str">
            <v/>
          </cell>
        </row>
        <row r="93">
          <cell r="A93">
            <v>20200306008</v>
          </cell>
          <cell r="B93" t="str">
            <v>侯文容</v>
          </cell>
          <cell r="C93" t="str">
            <v>全日制2020计算机应用技术3班</v>
          </cell>
          <cell r="D93">
            <v>95</v>
          </cell>
          <cell r="E93" t="str">
            <v>及格</v>
          </cell>
          <cell r="F93">
            <v>61</v>
          </cell>
          <cell r="G93">
            <v>84</v>
          </cell>
          <cell r="H93">
            <v>66</v>
          </cell>
          <cell r="I93">
            <v>76</v>
          </cell>
          <cell r="J93">
            <v>82</v>
          </cell>
          <cell r="K93">
            <v>68</v>
          </cell>
          <cell r="L93">
            <v>70</v>
          </cell>
          <cell r="M93">
            <v>60</v>
          </cell>
          <cell r="N93">
            <v>93</v>
          </cell>
          <cell r="O93">
            <v>93</v>
          </cell>
          <cell r="P93">
            <v>79</v>
          </cell>
          <cell r="Q93">
            <v>96</v>
          </cell>
          <cell r="R93">
            <v>80</v>
          </cell>
          <cell r="S93">
            <v>86</v>
          </cell>
          <cell r="T93">
            <v>75</v>
          </cell>
          <cell r="U93">
            <v>83</v>
          </cell>
          <cell r="V93">
            <v>85</v>
          </cell>
          <cell r="W93" t="str">
            <v>及格</v>
          </cell>
          <cell r="X93">
            <v>87</v>
          </cell>
          <cell r="Y93">
            <v>80</v>
          </cell>
          <cell r="Z93">
            <v>60</v>
          </cell>
          <cell r="AA93">
            <v>60</v>
          </cell>
          <cell r="AB93">
            <v>60</v>
          </cell>
          <cell r="AC93">
            <v>60</v>
          </cell>
          <cell r="AD93" t="str">
            <v>良好</v>
          </cell>
          <cell r="AE93">
            <v>67</v>
          </cell>
          <cell r="AF93">
            <v>79</v>
          </cell>
          <cell r="AG93">
            <v>81</v>
          </cell>
          <cell r="AH93">
            <v>85</v>
          </cell>
          <cell r="AI93" t="str">
            <v>良好</v>
          </cell>
          <cell r="AJ93" t="str">
            <v>及格</v>
          </cell>
          <cell r="AK93">
            <v>73</v>
          </cell>
          <cell r="AL93">
            <v>81</v>
          </cell>
          <cell r="AM93">
            <v>78</v>
          </cell>
          <cell r="AN93">
            <v>0</v>
          </cell>
          <cell r="AO93" t="str">
            <v/>
          </cell>
        </row>
        <row r="94">
          <cell r="A94">
            <v>20200306011</v>
          </cell>
          <cell r="B94" t="str">
            <v>黄建森</v>
          </cell>
          <cell r="C94" t="str">
            <v>全日制2020计算机应用技术3班</v>
          </cell>
          <cell r="D94">
            <v>95</v>
          </cell>
          <cell r="E94">
            <v>65</v>
          </cell>
          <cell r="F94">
            <v>61</v>
          </cell>
          <cell r="G94">
            <v>84</v>
          </cell>
          <cell r="H94">
            <v>71</v>
          </cell>
          <cell r="I94">
            <v>83</v>
          </cell>
          <cell r="J94">
            <v>79</v>
          </cell>
          <cell r="K94">
            <v>84</v>
          </cell>
          <cell r="L94">
            <v>95</v>
          </cell>
          <cell r="M94">
            <v>73</v>
          </cell>
          <cell r="N94">
            <v>97</v>
          </cell>
          <cell r="O94">
            <v>100</v>
          </cell>
          <cell r="P94">
            <v>100</v>
          </cell>
          <cell r="Q94">
            <v>100</v>
          </cell>
          <cell r="R94">
            <v>80</v>
          </cell>
          <cell r="S94">
            <v>86</v>
          </cell>
          <cell r="T94">
            <v>85</v>
          </cell>
          <cell r="U94">
            <v>81</v>
          </cell>
          <cell r="V94">
            <v>94</v>
          </cell>
          <cell r="W94" t="str">
            <v>良好</v>
          </cell>
          <cell r="X94">
            <v>93</v>
          </cell>
          <cell r="Y94">
            <v>98</v>
          </cell>
          <cell r="Z94">
            <v>81</v>
          </cell>
          <cell r="AA94">
            <v>81</v>
          </cell>
          <cell r="AB94">
            <v>83</v>
          </cell>
          <cell r="AC94">
            <v>89</v>
          </cell>
          <cell r="AD94" t="str">
            <v>优秀</v>
          </cell>
          <cell r="AE94">
            <v>98</v>
          </cell>
          <cell r="AF94">
            <v>96</v>
          </cell>
          <cell r="AG94">
            <v>100</v>
          </cell>
          <cell r="AH94">
            <v>92</v>
          </cell>
          <cell r="AI94" t="str">
            <v>良好</v>
          </cell>
          <cell r="AJ94" t="str">
            <v>优秀</v>
          </cell>
          <cell r="AK94">
            <v>80</v>
          </cell>
          <cell r="AL94">
            <v>97</v>
          </cell>
          <cell r="AM94">
            <v>93</v>
          </cell>
          <cell r="AN94">
            <v>0</v>
          </cell>
          <cell r="AO94" t="str">
            <v/>
          </cell>
        </row>
        <row r="95">
          <cell r="A95">
            <v>20200306033</v>
          </cell>
          <cell r="B95" t="str">
            <v>廖梓君</v>
          </cell>
          <cell r="C95" t="str">
            <v>全日制2020计算机应用技术3班</v>
          </cell>
          <cell r="D95">
            <v>95</v>
          </cell>
          <cell r="E95">
            <v>72</v>
          </cell>
          <cell r="F95">
            <v>62</v>
          </cell>
          <cell r="G95">
            <v>80</v>
          </cell>
          <cell r="H95">
            <v>74</v>
          </cell>
          <cell r="I95">
            <v>80</v>
          </cell>
          <cell r="J95">
            <v>65</v>
          </cell>
          <cell r="K95">
            <v>88</v>
          </cell>
          <cell r="L95">
            <v>90</v>
          </cell>
          <cell r="M95">
            <v>62</v>
          </cell>
          <cell r="N95">
            <v>97</v>
          </cell>
          <cell r="O95">
            <v>98</v>
          </cell>
          <cell r="P95">
            <v>80</v>
          </cell>
          <cell r="Q95">
            <v>99</v>
          </cell>
          <cell r="R95">
            <v>80</v>
          </cell>
          <cell r="S95">
            <v>86</v>
          </cell>
          <cell r="T95">
            <v>75</v>
          </cell>
          <cell r="U95">
            <v>77</v>
          </cell>
          <cell r="V95">
            <v>77</v>
          </cell>
          <cell r="W95" t="str">
            <v>良好</v>
          </cell>
          <cell r="X95">
            <v>92</v>
          </cell>
          <cell r="Y95">
            <v>83</v>
          </cell>
          <cell r="Z95">
            <v>75</v>
          </cell>
          <cell r="AA95" t="str">
            <v>中等</v>
          </cell>
          <cell r="AB95">
            <v>75</v>
          </cell>
          <cell r="AC95">
            <v>72</v>
          </cell>
          <cell r="AD95" t="str">
            <v>良好</v>
          </cell>
          <cell r="AE95">
            <v>72</v>
          </cell>
          <cell r="AF95">
            <v>95</v>
          </cell>
          <cell r="AG95">
            <v>83</v>
          </cell>
          <cell r="AH95">
            <v>71</v>
          </cell>
          <cell r="AI95" t="str">
            <v>良好</v>
          </cell>
          <cell r="AJ95" t="str">
            <v>优秀</v>
          </cell>
          <cell r="AK95">
            <v>76</v>
          </cell>
          <cell r="AL95">
            <v>0</v>
          </cell>
          <cell r="AM95">
            <v>0</v>
          </cell>
          <cell r="AN95">
            <v>2</v>
          </cell>
          <cell r="AO95" t="str">
            <v>预就业实习职业素养实习与劳动教育</v>
          </cell>
        </row>
        <row r="96">
          <cell r="A96">
            <v>20200306040</v>
          </cell>
          <cell r="B96" t="str">
            <v>宁伟斌</v>
          </cell>
          <cell r="C96" t="str">
            <v>全日制2020计算机应用技术3班</v>
          </cell>
          <cell r="D96">
            <v>95</v>
          </cell>
          <cell r="E96">
            <v>88</v>
          </cell>
          <cell r="F96">
            <v>75</v>
          </cell>
          <cell r="G96">
            <v>90</v>
          </cell>
          <cell r="H96">
            <v>69</v>
          </cell>
          <cell r="I96">
            <v>79</v>
          </cell>
          <cell r="J96">
            <v>82</v>
          </cell>
          <cell r="K96">
            <v>67</v>
          </cell>
          <cell r="L96">
            <v>80</v>
          </cell>
          <cell r="M96">
            <v>60</v>
          </cell>
          <cell r="N96">
            <v>93</v>
          </cell>
          <cell r="O96">
            <v>93</v>
          </cell>
          <cell r="P96">
            <v>87</v>
          </cell>
          <cell r="Q96">
            <v>94</v>
          </cell>
          <cell r="R96">
            <v>80</v>
          </cell>
          <cell r="S96">
            <v>86</v>
          </cell>
          <cell r="T96">
            <v>75</v>
          </cell>
          <cell r="U96">
            <v>86</v>
          </cell>
          <cell r="V96">
            <v>85</v>
          </cell>
          <cell r="W96" t="str">
            <v>良好</v>
          </cell>
          <cell r="X96">
            <v>89</v>
          </cell>
          <cell r="Y96">
            <v>81</v>
          </cell>
          <cell r="Z96">
            <v>74</v>
          </cell>
          <cell r="AA96">
            <v>60</v>
          </cell>
          <cell r="AB96">
            <v>80</v>
          </cell>
          <cell r="AC96">
            <v>82</v>
          </cell>
          <cell r="AD96" t="str">
            <v>良好</v>
          </cell>
          <cell r="AE96">
            <v>72</v>
          </cell>
          <cell r="AF96">
            <v>94</v>
          </cell>
          <cell r="AG96">
            <v>64</v>
          </cell>
          <cell r="AH96">
            <v>85</v>
          </cell>
          <cell r="AI96" t="str">
            <v>良好</v>
          </cell>
          <cell r="AJ96" t="str">
            <v>优秀</v>
          </cell>
          <cell r="AK96">
            <v>60</v>
          </cell>
          <cell r="AL96">
            <v>97</v>
          </cell>
          <cell r="AM96">
            <v>95</v>
          </cell>
          <cell r="AN96">
            <v>0</v>
          </cell>
          <cell r="AO96" t="str">
            <v/>
          </cell>
        </row>
        <row r="97">
          <cell r="A97">
            <v>20200306042</v>
          </cell>
          <cell r="B97" t="str">
            <v>彭俊霖</v>
          </cell>
          <cell r="C97" t="str">
            <v>全日制2020计算机应用技术3班</v>
          </cell>
          <cell r="D97">
            <v>95</v>
          </cell>
          <cell r="E97">
            <v>85</v>
          </cell>
          <cell r="F97">
            <v>69</v>
          </cell>
          <cell r="G97">
            <v>88</v>
          </cell>
          <cell r="H97">
            <v>67</v>
          </cell>
          <cell r="I97">
            <v>75</v>
          </cell>
          <cell r="J97">
            <v>85</v>
          </cell>
          <cell r="K97">
            <v>85</v>
          </cell>
          <cell r="L97">
            <v>75</v>
          </cell>
          <cell r="M97">
            <v>67</v>
          </cell>
          <cell r="N97">
            <v>91</v>
          </cell>
          <cell r="O97">
            <v>94</v>
          </cell>
          <cell r="P97">
            <v>79</v>
          </cell>
          <cell r="Q97">
            <v>94</v>
          </cell>
          <cell r="R97">
            <v>80</v>
          </cell>
          <cell r="S97">
            <v>86</v>
          </cell>
          <cell r="T97">
            <v>75</v>
          </cell>
          <cell r="U97">
            <v>79</v>
          </cell>
          <cell r="V97">
            <v>85</v>
          </cell>
          <cell r="W97" t="str">
            <v>良好</v>
          </cell>
          <cell r="X97">
            <v>90</v>
          </cell>
          <cell r="Y97">
            <v>72</v>
          </cell>
          <cell r="Z97">
            <v>69</v>
          </cell>
          <cell r="AA97">
            <v>63</v>
          </cell>
          <cell r="AB97">
            <v>79</v>
          </cell>
          <cell r="AC97">
            <v>79</v>
          </cell>
          <cell r="AD97" t="str">
            <v>中等</v>
          </cell>
          <cell r="AE97">
            <v>70</v>
          </cell>
          <cell r="AF97">
            <v>94</v>
          </cell>
          <cell r="AG97">
            <v>75</v>
          </cell>
          <cell r="AH97">
            <v>84</v>
          </cell>
          <cell r="AI97" t="str">
            <v>良好</v>
          </cell>
          <cell r="AJ97" t="str">
            <v>优秀</v>
          </cell>
          <cell r="AK97">
            <v>65</v>
          </cell>
          <cell r="AL97">
            <v>91</v>
          </cell>
          <cell r="AM97">
            <v>83</v>
          </cell>
          <cell r="AN97">
            <v>0</v>
          </cell>
          <cell r="AO97" t="str">
            <v/>
          </cell>
        </row>
        <row r="98">
          <cell r="A98">
            <v>20200306043</v>
          </cell>
          <cell r="B98" t="str">
            <v>施振良</v>
          </cell>
          <cell r="C98" t="str">
            <v>全日制2020计算机应用技术3班</v>
          </cell>
          <cell r="D98">
            <v>95</v>
          </cell>
          <cell r="E98">
            <v>63</v>
          </cell>
          <cell r="F98">
            <v>60</v>
          </cell>
          <cell r="G98">
            <v>81</v>
          </cell>
          <cell r="H98">
            <v>65</v>
          </cell>
          <cell r="I98">
            <v>90</v>
          </cell>
          <cell r="J98">
            <v>87</v>
          </cell>
          <cell r="K98">
            <v>76</v>
          </cell>
          <cell r="L98">
            <v>85</v>
          </cell>
          <cell r="M98">
            <v>67</v>
          </cell>
          <cell r="N98">
            <v>90</v>
          </cell>
          <cell r="O98">
            <v>100</v>
          </cell>
          <cell r="P98">
            <v>100</v>
          </cell>
          <cell r="Q98">
            <v>100</v>
          </cell>
          <cell r="R98">
            <v>80</v>
          </cell>
          <cell r="S98">
            <v>86</v>
          </cell>
          <cell r="T98">
            <v>75</v>
          </cell>
          <cell r="U98">
            <v>82</v>
          </cell>
          <cell r="V98">
            <v>86</v>
          </cell>
          <cell r="W98" t="str">
            <v>良好</v>
          </cell>
          <cell r="X98">
            <v>92</v>
          </cell>
          <cell r="Y98">
            <v>89</v>
          </cell>
          <cell r="Z98">
            <v>80</v>
          </cell>
          <cell r="AA98">
            <v>64</v>
          </cell>
          <cell r="AB98">
            <v>77</v>
          </cell>
          <cell r="AC98">
            <v>83</v>
          </cell>
          <cell r="AD98" t="str">
            <v>良好</v>
          </cell>
          <cell r="AE98">
            <v>76</v>
          </cell>
          <cell r="AF98">
            <v>96</v>
          </cell>
          <cell r="AG98">
            <v>95</v>
          </cell>
          <cell r="AH98">
            <v>92</v>
          </cell>
          <cell r="AI98" t="str">
            <v>良好</v>
          </cell>
          <cell r="AJ98" t="str">
            <v>优秀</v>
          </cell>
          <cell r="AK98">
            <v>68</v>
          </cell>
          <cell r="AL98">
            <v>99</v>
          </cell>
          <cell r="AM98">
            <v>100</v>
          </cell>
          <cell r="AN98">
            <v>0</v>
          </cell>
          <cell r="AO98" t="str">
            <v/>
          </cell>
        </row>
        <row r="99">
          <cell r="A99">
            <v>20200306068</v>
          </cell>
          <cell r="B99" t="str">
            <v>周俊良</v>
          </cell>
          <cell r="C99" t="str">
            <v>全日制2020计算机应用技术3班</v>
          </cell>
          <cell r="D99">
            <v>95</v>
          </cell>
          <cell r="E99">
            <v>83</v>
          </cell>
          <cell r="F99">
            <v>62</v>
          </cell>
          <cell r="G99">
            <v>85</v>
          </cell>
          <cell r="H99">
            <v>70</v>
          </cell>
          <cell r="I99">
            <v>78</v>
          </cell>
          <cell r="J99">
            <v>85</v>
          </cell>
          <cell r="K99">
            <v>81</v>
          </cell>
          <cell r="L99">
            <v>80</v>
          </cell>
          <cell r="M99">
            <v>76</v>
          </cell>
          <cell r="N99">
            <v>94</v>
          </cell>
          <cell r="O99">
            <v>95</v>
          </cell>
          <cell r="P99">
            <v>88</v>
          </cell>
          <cell r="Q99">
            <v>99</v>
          </cell>
          <cell r="R99">
            <v>80</v>
          </cell>
          <cell r="S99">
            <v>86</v>
          </cell>
          <cell r="T99">
            <v>75</v>
          </cell>
          <cell r="U99">
            <v>85</v>
          </cell>
          <cell r="V99">
            <v>80</v>
          </cell>
          <cell r="W99" t="str">
            <v>良好</v>
          </cell>
          <cell r="X99">
            <v>90</v>
          </cell>
          <cell r="Y99">
            <v>73</v>
          </cell>
          <cell r="Z99">
            <v>72</v>
          </cell>
          <cell r="AA99">
            <v>64</v>
          </cell>
          <cell r="AB99">
            <v>83</v>
          </cell>
          <cell r="AC99">
            <v>79</v>
          </cell>
          <cell r="AD99" t="str">
            <v>中等</v>
          </cell>
          <cell r="AE99">
            <v>76</v>
          </cell>
          <cell r="AF99">
            <v>94</v>
          </cell>
          <cell r="AG99">
            <v>91</v>
          </cell>
          <cell r="AH99">
            <v>84</v>
          </cell>
          <cell r="AI99" t="str">
            <v>良好</v>
          </cell>
          <cell r="AJ99" t="str">
            <v>优秀</v>
          </cell>
          <cell r="AK99">
            <v>76</v>
          </cell>
          <cell r="AL99">
            <v>87</v>
          </cell>
          <cell r="AM99">
            <v>100</v>
          </cell>
          <cell r="AN99">
            <v>0</v>
          </cell>
          <cell r="AO99" t="str">
            <v/>
          </cell>
        </row>
        <row r="100">
          <cell r="A100">
            <v>20200306070</v>
          </cell>
          <cell r="B100" t="str">
            <v>邹世强</v>
          </cell>
          <cell r="C100" t="str">
            <v>全日制2020计算机应用技术3班</v>
          </cell>
          <cell r="D100">
            <v>95</v>
          </cell>
          <cell r="E100">
            <v>85</v>
          </cell>
          <cell r="F100">
            <v>75</v>
          </cell>
          <cell r="G100">
            <v>91</v>
          </cell>
          <cell r="H100">
            <v>78</v>
          </cell>
          <cell r="I100">
            <v>82</v>
          </cell>
          <cell r="J100">
            <v>86</v>
          </cell>
          <cell r="K100">
            <v>91</v>
          </cell>
          <cell r="L100">
            <v>90</v>
          </cell>
          <cell r="M100">
            <v>66</v>
          </cell>
          <cell r="N100">
            <v>99</v>
          </cell>
          <cell r="O100">
            <v>99</v>
          </cell>
          <cell r="P100">
            <v>85</v>
          </cell>
          <cell r="Q100">
            <v>100</v>
          </cell>
          <cell r="R100">
            <v>80</v>
          </cell>
          <cell r="S100">
            <v>86</v>
          </cell>
          <cell r="T100">
            <v>75</v>
          </cell>
          <cell r="U100">
            <v>78</v>
          </cell>
          <cell r="V100">
            <v>80</v>
          </cell>
          <cell r="W100" t="str">
            <v>优秀</v>
          </cell>
          <cell r="X100">
            <v>90</v>
          </cell>
          <cell r="Y100">
            <v>88</v>
          </cell>
          <cell r="Z100">
            <v>81</v>
          </cell>
          <cell r="AA100">
            <v>83</v>
          </cell>
          <cell r="AB100">
            <v>88</v>
          </cell>
          <cell r="AC100">
            <v>81</v>
          </cell>
          <cell r="AD100" t="str">
            <v>良好</v>
          </cell>
          <cell r="AE100">
            <v>83</v>
          </cell>
          <cell r="AF100">
            <v>96</v>
          </cell>
          <cell r="AG100">
            <v>99</v>
          </cell>
          <cell r="AH100">
            <v>90</v>
          </cell>
          <cell r="AI100" t="str">
            <v>良好</v>
          </cell>
          <cell r="AJ100" t="str">
            <v>优秀</v>
          </cell>
          <cell r="AK100">
            <v>85</v>
          </cell>
          <cell r="AL100">
            <v>96</v>
          </cell>
          <cell r="AM100">
            <v>100</v>
          </cell>
          <cell r="AN100">
            <v>0</v>
          </cell>
          <cell r="AO100" t="str">
            <v/>
          </cell>
        </row>
        <row r="101">
          <cell r="A101">
            <v>20200306072</v>
          </cell>
          <cell r="B101" t="str">
            <v>陈科伶</v>
          </cell>
          <cell r="C101" t="str">
            <v>全日制2020计算机应用技术3班</v>
          </cell>
          <cell r="D101">
            <v>95</v>
          </cell>
          <cell r="E101">
            <v>60</v>
          </cell>
          <cell r="F101">
            <v>69</v>
          </cell>
          <cell r="G101">
            <v>84</v>
          </cell>
          <cell r="H101">
            <v>67</v>
          </cell>
          <cell r="I101">
            <v>95</v>
          </cell>
          <cell r="J101">
            <v>86</v>
          </cell>
          <cell r="K101">
            <v>80</v>
          </cell>
          <cell r="L101">
            <v>70</v>
          </cell>
          <cell r="M101">
            <v>78</v>
          </cell>
          <cell r="N101">
            <v>95</v>
          </cell>
          <cell r="O101">
            <v>99</v>
          </cell>
          <cell r="P101">
            <v>86</v>
          </cell>
          <cell r="Q101">
            <v>100</v>
          </cell>
          <cell r="R101">
            <v>80</v>
          </cell>
          <cell r="S101">
            <v>86</v>
          </cell>
          <cell r="T101">
            <v>75</v>
          </cell>
          <cell r="U101">
            <v>75</v>
          </cell>
          <cell r="V101">
            <v>85</v>
          </cell>
          <cell r="W101" t="str">
            <v>良好</v>
          </cell>
          <cell r="X101">
            <v>93</v>
          </cell>
          <cell r="Y101">
            <v>80</v>
          </cell>
          <cell r="Z101">
            <v>75</v>
          </cell>
          <cell r="AA101" t="str">
            <v>中等</v>
          </cell>
          <cell r="AB101">
            <v>75</v>
          </cell>
          <cell r="AC101">
            <v>75</v>
          </cell>
          <cell r="AD101" t="str">
            <v>良好</v>
          </cell>
          <cell r="AE101">
            <v>74</v>
          </cell>
          <cell r="AF101">
            <v>95</v>
          </cell>
          <cell r="AG101">
            <v>100</v>
          </cell>
          <cell r="AH101">
            <v>90</v>
          </cell>
          <cell r="AI101" t="str">
            <v>良好</v>
          </cell>
          <cell r="AJ101" t="str">
            <v>优秀</v>
          </cell>
          <cell r="AK101">
            <v>66</v>
          </cell>
          <cell r="AL101">
            <v>93</v>
          </cell>
          <cell r="AM101">
            <v>85</v>
          </cell>
          <cell r="AN101">
            <v>0</v>
          </cell>
          <cell r="AO101" t="str">
            <v/>
          </cell>
        </row>
        <row r="102">
          <cell r="A102">
            <v>20200306074</v>
          </cell>
          <cell r="B102" t="str">
            <v>何金桥</v>
          </cell>
          <cell r="C102" t="str">
            <v>全日制2020计算机应用技术3班</v>
          </cell>
          <cell r="D102">
            <v>95</v>
          </cell>
          <cell r="E102">
            <v>87</v>
          </cell>
          <cell r="F102">
            <v>71</v>
          </cell>
          <cell r="G102">
            <v>90</v>
          </cell>
          <cell r="H102">
            <v>68</v>
          </cell>
          <cell r="I102">
            <v>87</v>
          </cell>
          <cell r="J102">
            <v>74</v>
          </cell>
          <cell r="K102">
            <v>71</v>
          </cell>
          <cell r="L102">
            <v>90</v>
          </cell>
          <cell r="M102">
            <v>79</v>
          </cell>
          <cell r="N102">
            <v>94</v>
          </cell>
          <cell r="O102">
            <v>99</v>
          </cell>
          <cell r="P102">
            <v>85</v>
          </cell>
          <cell r="Q102">
            <v>100</v>
          </cell>
          <cell r="R102">
            <v>80</v>
          </cell>
          <cell r="S102">
            <v>86</v>
          </cell>
          <cell r="T102">
            <v>75</v>
          </cell>
          <cell r="U102">
            <v>86</v>
          </cell>
          <cell r="V102">
            <v>94</v>
          </cell>
          <cell r="W102" t="str">
            <v>良好</v>
          </cell>
          <cell r="X102">
            <v>92</v>
          </cell>
          <cell r="Y102">
            <v>89</v>
          </cell>
          <cell r="Z102">
            <v>80</v>
          </cell>
          <cell r="AA102">
            <v>75</v>
          </cell>
          <cell r="AB102">
            <v>84</v>
          </cell>
          <cell r="AC102">
            <v>78</v>
          </cell>
          <cell r="AD102" t="str">
            <v>良好</v>
          </cell>
          <cell r="AE102">
            <v>82</v>
          </cell>
          <cell r="AF102">
            <v>96</v>
          </cell>
          <cell r="AG102">
            <v>80</v>
          </cell>
          <cell r="AH102">
            <v>90</v>
          </cell>
          <cell r="AI102" t="str">
            <v>良好</v>
          </cell>
          <cell r="AJ102" t="str">
            <v>优秀</v>
          </cell>
          <cell r="AK102">
            <v>76</v>
          </cell>
          <cell r="AL102">
            <v>92</v>
          </cell>
          <cell r="AM102">
            <v>84</v>
          </cell>
          <cell r="AN102">
            <v>0</v>
          </cell>
          <cell r="AO102" t="str">
            <v/>
          </cell>
        </row>
        <row r="103">
          <cell r="A103">
            <v>20200306077</v>
          </cell>
          <cell r="B103" t="str">
            <v>李家珍</v>
          </cell>
          <cell r="C103" t="str">
            <v>全日制2020计算机应用技术3班</v>
          </cell>
          <cell r="D103">
            <v>95</v>
          </cell>
          <cell r="E103">
            <v>80</v>
          </cell>
          <cell r="F103">
            <v>72</v>
          </cell>
          <cell r="G103">
            <v>88</v>
          </cell>
          <cell r="H103">
            <v>69</v>
          </cell>
          <cell r="I103">
            <v>87</v>
          </cell>
          <cell r="J103">
            <v>74</v>
          </cell>
          <cell r="K103">
            <v>80</v>
          </cell>
          <cell r="L103">
            <v>80</v>
          </cell>
          <cell r="M103">
            <v>69</v>
          </cell>
          <cell r="N103">
            <v>96</v>
          </cell>
          <cell r="O103">
            <v>94</v>
          </cell>
          <cell r="P103">
            <v>94</v>
          </cell>
          <cell r="Q103">
            <v>95</v>
          </cell>
          <cell r="R103">
            <v>80</v>
          </cell>
          <cell r="S103">
            <v>86</v>
          </cell>
          <cell r="T103">
            <v>75</v>
          </cell>
          <cell r="U103">
            <v>84</v>
          </cell>
          <cell r="V103">
            <v>84</v>
          </cell>
          <cell r="W103" t="str">
            <v>良好</v>
          </cell>
          <cell r="X103">
            <v>88</v>
          </cell>
          <cell r="Y103">
            <v>73</v>
          </cell>
          <cell r="Z103">
            <v>78</v>
          </cell>
          <cell r="AA103">
            <v>61</v>
          </cell>
          <cell r="AB103">
            <v>79</v>
          </cell>
          <cell r="AC103">
            <v>74</v>
          </cell>
          <cell r="AD103" t="str">
            <v>中等</v>
          </cell>
          <cell r="AE103">
            <v>73</v>
          </cell>
          <cell r="AF103">
            <v>93</v>
          </cell>
          <cell r="AG103">
            <v>94</v>
          </cell>
          <cell r="AH103">
            <v>90</v>
          </cell>
          <cell r="AI103" t="str">
            <v>良好</v>
          </cell>
          <cell r="AJ103" t="str">
            <v>优秀</v>
          </cell>
          <cell r="AK103">
            <v>68</v>
          </cell>
          <cell r="AL103">
            <v>80</v>
          </cell>
          <cell r="AM103">
            <v>64</v>
          </cell>
          <cell r="AN103">
            <v>0</v>
          </cell>
          <cell r="AO103" t="str">
            <v/>
          </cell>
        </row>
        <row r="104">
          <cell r="A104">
            <v>20200306082</v>
          </cell>
          <cell r="B104" t="str">
            <v>龙水兰</v>
          </cell>
          <cell r="C104" t="str">
            <v>全日制2020计算机应用技术3班</v>
          </cell>
          <cell r="D104">
            <v>95</v>
          </cell>
          <cell r="E104">
            <v>85</v>
          </cell>
          <cell r="F104">
            <v>79</v>
          </cell>
          <cell r="G104">
            <v>85</v>
          </cell>
          <cell r="H104">
            <v>72</v>
          </cell>
          <cell r="I104">
            <v>93</v>
          </cell>
          <cell r="J104">
            <v>93</v>
          </cell>
          <cell r="K104">
            <v>79</v>
          </cell>
          <cell r="L104">
            <v>90</v>
          </cell>
          <cell r="M104">
            <v>76</v>
          </cell>
          <cell r="N104">
            <v>99</v>
          </cell>
          <cell r="O104">
            <v>98</v>
          </cell>
          <cell r="P104">
            <v>100</v>
          </cell>
          <cell r="Q104">
            <v>100</v>
          </cell>
          <cell r="R104">
            <v>80</v>
          </cell>
          <cell r="S104">
            <v>86</v>
          </cell>
          <cell r="T104">
            <v>75</v>
          </cell>
          <cell r="U104">
            <v>87</v>
          </cell>
          <cell r="V104">
            <v>86</v>
          </cell>
          <cell r="W104" t="str">
            <v>良好</v>
          </cell>
          <cell r="X104">
            <v>91</v>
          </cell>
          <cell r="Y104">
            <v>90</v>
          </cell>
          <cell r="Z104">
            <v>82</v>
          </cell>
          <cell r="AA104">
            <v>82</v>
          </cell>
          <cell r="AB104">
            <v>89</v>
          </cell>
          <cell r="AC104">
            <v>82</v>
          </cell>
          <cell r="AD104" t="str">
            <v>优秀</v>
          </cell>
          <cell r="AE104">
            <v>85</v>
          </cell>
          <cell r="AF104">
            <v>82</v>
          </cell>
          <cell r="AG104">
            <v>98</v>
          </cell>
          <cell r="AH104">
            <v>92</v>
          </cell>
          <cell r="AI104" t="str">
            <v>良好</v>
          </cell>
          <cell r="AJ104" t="str">
            <v>优秀</v>
          </cell>
          <cell r="AK104">
            <v>83</v>
          </cell>
          <cell r="AL104">
            <v>97</v>
          </cell>
          <cell r="AM104">
            <v>97</v>
          </cell>
          <cell r="AN104">
            <v>0</v>
          </cell>
          <cell r="AO104" t="str">
            <v/>
          </cell>
        </row>
        <row r="105">
          <cell r="A105">
            <v>20200306083</v>
          </cell>
          <cell r="B105" t="str">
            <v>莫盛兴</v>
          </cell>
          <cell r="C105" t="str">
            <v>全日制2020计算机应用技术3班</v>
          </cell>
          <cell r="D105">
            <v>95</v>
          </cell>
          <cell r="E105">
            <v>68</v>
          </cell>
          <cell r="F105">
            <v>66</v>
          </cell>
          <cell r="G105">
            <v>84</v>
          </cell>
          <cell r="H105">
            <v>66</v>
          </cell>
          <cell r="I105">
            <v>81</v>
          </cell>
          <cell r="J105">
            <v>90</v>
          </cell>
          <cell r="K105">
            <v>75</v>
          </cell>
          <cell r="L105">
            <v>75</v>
          </cell>
          <cell r="M105">
            <v>61</v>
          </cell>
          <cell r="N105">
            <v>41</v>
          </cell>
          <cell r="O105">
            <v>72</v>
          </cell>
          <cell r="P105">
            <v>63</v>
          </cell>
          <cell r="Q105">
            <v>89</v>
          </cell>
          <cell r="R105">
            <v>80</v>
          </cell>
          <cell r="S105">
            <v>86</v>
          </cell>
          <cell r="T105">
            <v>75</v>
          </cell>
          <cell r="U105">
            <v>83</v>
          </cell>
          <cell r="V105">
            <v>84</v>
          </cell>
          <cell r="W105" t="str">
            <v>及格</v>
          </cell>
          <cell r="X105">
            <v>92</v>
          </cell>
          <cell r="Y105">
            <v>69</v>
          </cell>
          <cell r="Z105">
            <v>63</v>
          </cell>
          <cell r="AA105">
            <v>60</v>
          </cell>
          <cell r="AB105">
            <v>75</v>
          </cell>
          <cell r="AC105">
            <v>81</v>
          </cell>
          <cell r="AD105" t="str">
            <v>及格</v>
          </cell>
          <cell r="AE105">
            <v>67</v>
          </cell>
          <cell r="AF105">
            <v>83</v>
          </cell>
          <cell r="AG105">
            <v>71</v>
          </cell>
          <cell r="AH105">
            <v>88</v>
          </cell>
          <cell r="AI105" t="str">
            <v>良好</v>
          </cell>
          <cell r="AJ105" t="str">
            <v>优秀</v>
          </cell>
          <cell r="AK105">
            <v>70</v>
          </cell>
          <cell r="AL105">
            <v>90</v>
          </cell>
          <cell r="AM105">
            <v>83</v>
          </cell>
          <cell r="AN105">
            <v>1</v>
          </cell>
          <cell r="AO105" t="str">
            <v>大学生安全教育(一)</v>
          </cell>
        </row>
        <row r="106">
          <cell r="A106">
            <v>20200306088</v>
          </cell>
          <cell r="B106" t="str">
            <v>严良燕</v>
          </cell>
          <cell r="C106" t="str">
            <v>全日制2020计算机应用技术3班</v>
          </cell>
          <cell r="D106">
            <v>95</v>
          </cell>
          <cell r="E106">
            <v>79</v>
          </cell>
          <cell r="F106">
            <v>70</v>
          </cell>
          <cell r="G106">
            <v>78</v>
          </cell>
          <cell r="H106">
            <v>73</v>
          </cell>
          <cell r="I106">
            <v>93</v>
          </cell>
          <cell r="J106">
            <v>91</v>
          </cell>
          <cell r="K106">
            <v>71</v>
          </cell>
          <cell r="L106">
            <v>75</v>
          </cell>
          <cell r="M106">
            <v>76</v>
          </cell>
          <cell r="N106">
            <v>97</v>
          </cell>
          <cell r="O106">
            <v>92</v>
          </cell>
          <cell r="P106">
            <v>88</v>
          </cell>
          <cell r="Q106">
            <v>98</v>
          </cell>
          <cell r="R106">
            <v>80</v>
          </cell>
          <cell r="S106">
            <v>86</v>
          </cell>
          <cell r="T106">
            <v>75</v>
          </cell>
          <cell r="U106">
            <v>84</v>
          </cell>
          <cell r="V106">
            <v>90</v>
          </cell>
          <cell r="W106" t="str">
            <v>良好</v>
          </cell>
          <cell r="X106">
            <v>92</v>
          </cell>
          <cell r="Y106">
            <v>87</v>
          </cell>
          <cell r="Z106">
            <v>79</v>
          </cell>
          <cell r="AA106">
            <v>73</v>
          </cell>
          <cell r="AB106">
            <v>81</v>
          </cell>
          <cell r="AC106">
            <v>85</v>
          </cell>
          <cell r="AD106" t="str">
            <v>良好</v>
          </cell>
          <cell r="AE106">
            <v>76</v>
          </cell>
          <cell r="AF106">
            <v>82</v>
          </cell>
          <cell r="AG106">
            <v>78</v>
          </cell>
          <cell r="AH106">
            <v>91</v>
          </cell>
          <cell r="AI106" t="str">
            <v>良好</v>
          </cell>
          <cell r="AJ106" t="str">
            <v>良好</v>
          </cell>
          <cell r="AK106">
            <v>79</v>
          </cell>
          <cell r="AL106">
            <v>90</v>
          </cell>
          <cell r="AM106">
            <v>84</v>
          </cell>
          <cell r="AN106">
            <v>0</v>
          </cell>
          <cell r="AO106" t="str">
            <v/>
          </cell>
        </row>
        <row r="107">
          <cell r="A107">
            <v>20200306089</v>
          </cell>
          <cell r="B107" t="str">
            <v>玉志鸿</v>
          </cell>
          <cell r="C107" t="str">
            <v>全日制2020计算机应用技术3班</v>
          </cell>
          <cell r="D107">
            <v>95</v>
          </cell>
          <cell r="E107">
            <v>74</v>
          </cell>
          <cell r="F107">
            <v>60</v>
          </cell>
          <cell r="G107">
            <v>82</v>
          </cell>
          <cell r="H107">
            <v>76</v>
          </cell>
          <cell r="I107">
            <v>80</v>
          </cell>
          <cell r="J107">
            <v>78</v>
          </cell>
          <cell r="K107">
            <v>83</v>
          </cell>
          <cell r="L107">
            <v>80</v>
          </cell>
          <cell r="M107">
            <v>67</v>
          </cell>
          <cell r="N107">
            <v>96</v>
          </cell>
          <cell r="O107">
            <v>96</v>
          </cell>
          <cell r="P107">
            <v>82</v>
          </cell>
          <cell r="Q107">
            <v>98</v>
          </cell>
          <cell r="R107">
            <v>80</v>
          </cell>
          <cell r="S107">
            <v>86</v>
          </cell>
          <cell r="T107">
            <v>75</v>
          </cell>
          <cell r="U107">
            <v>79</v>
          </cell>
          <cell r="V107">
            <v>82</v>
          </cell>
          <cell r="W107" t="str">
            <v>及格</v>
          </cell>
          <cell r="X107">
            <v>90</v>
          </cell>
          <cell r="Y107">
            <v>78</v>
          </cell>
          <cell r="Z107">
            <v>75</v>
          </cell>
          <cell r="AA107">
            <v>63</v>
          </cell>
          <cell r="AB107">
            <v>83</v>
          </cell>
          <cell r="AC107">
            <v>80</v>
          </cell>
          <cell r="AD107" t="str">
            <v>中等</v>
          </cell>
          <cell r="AE107">
            <v>76</v>
          </cell>
          <cell r="AF107">
            <v>94</v>
          </cell>
          <cell r="AG107">
            <v>79</v>
          </cell>
          <cell r="AH107">
            <v>84</v>
          </cell>
          <cell r="AI107" t="str">
            <v>良好</v>
          </cell>
          <cell r="AJ107" t="str">
            <v>优秀</v>
          </cell>
          <cell r="AK107">
            <v>83</v>
          </cell>
          <cell r="AL107">
            <v>98</v>
          </cell>
          <cell r="AM107">
            <v>100</v>
          </cell>
          <cell r="AN107">
            <v>0</v>
          </cell>
          <cell r="AO107" t="str">
            <v/>
          </cell>
        </row>
        <row r="108">
          <cell r="A108">
            <v>20200306097</v>
          </cell>
          <cell r="B108" t="str">
            <v>邓韦彤心</v>
          </cell>
          <cell r="C108" t="str">
            <v>全日制2020计算机应用技术3班</v>
          </cell>
          <cell r="D108">
            <v>95</v>
          </cell>
          <cell r="E108">
            <v>85</v>
          </cell>
          <cell r="F108">
            <v>78</v>
          </cell>
          <cell r="G108">
            <v>84</v>
          </cell>
          <cell r="H108">
            <v>78</v>
          </cell>
          <cell r="I108">
            <v>88</v>
          </cell>
          <cell r="J108">
            <v>78</v>
          </cell>
          <cell r="K108">
            <v>73</v>
          </cell>
          <cell r="L108">
            <v>90</v>
          </cell>
          <cell r="M108">
            <v>68</v>
          </cell>
          <cell r="N108">
            <v>96</v>
          </cell>
          <cell r="O108">
            <v>75</v>
          </cell>
          <cell r="P108">
            <v>100</v>
          </cell>
          <cell r="Q108">
            <v>100</v>
          </cell>
          <cell r="R108">
            <v>80</v>
          </cell>
          <cell r="S108">
            <v>86</v>
          </cell>
          <cell r="T108">
            <v>75</v>
          </cell>
          <cell r="U108">
            <v>76</v>
          </cell>
          <cell r="V108">
            <v>93</v>
          </cell>
          <cell r="W108" t="str">
            <v>及格</v>
          </cell>
          <cell r="X108">
            <v>93</v>
          </cell>
          <cell r="Y108">
            <v>88</v>
          </cell>
          <cell r="Z108">
            <v>81</v>
          </cell>
          <cell r="AA108">
            <v>78</v>
          </cell>
          <cell r="AB108">
            <v>81</v>
          </cell>
          <cell r="AC108">
            <v>80</v>
          </cell>
          <cell r="AD108" t="str">
            <v>良好</v>
          </cell>
          <cell r="AE108">
            <v>73</v>
          </cell>
          <cell r="AF108">
            <v>95</v>
          </cell>
          <cell r="AG108">
            <v>84</v>
          </cell>
          <cell r="AH108">
            <v>72</v>
          </cell>
          <cell r="AI108" t="str">
            <v>良好</v>
          </cell>
          <cell r="AJ108" t="str">
            <v>优秀</v>
          </cell>
          <cell r="AK108">
            <v>74</v>
          </cell>
          <cell r="AL108">
            <v>94</v>
          </cell>
          <cell r="AM108">
            <v>93</v>
          </cell>
          <cell r="AN108">
            <v>0</v>
          </cell>
          <cell r="AO108" t="str">
            <v/>
          </cell>
        </row>
        <row r="109">
          <cell r="A109">
            <v>20200306111</v>
          </cell>
          <cell r="B109" t="str">
            <v>黄奕聪</v>
          </cell>
          <cell r="C109" t="str">
            <v>全日制2020计算机应用技术3班</v>
          </cell>
          <cell r="D109">
            <v>95</v>
          </cell>
          <cell r="E109">
            <v>62</v>
          </cell>
          <cell r="F109">
            <v>61</v>
          </cell>
          <cell r="G109">
            <v>87</v>
          </cell>
          <cell r="H109">
            <v>73</v>
          </cell>
          <cell r="I109">
            <v>79</v>
          </cell>
          <cell r="J109">
            <v>76</v>
          </cell>
          <cell r="K109">
            <v>88</v>
          </cell>
          <cell r="L109">
            <v>75</v>
          </cell>
          <cell r="M109">
            <v>64</v>
          </cell>
          <cell r="N109">
            <v>98</v>
          </cell>
          <cell r="O109">
            <v>97</v>
          </cell>
          <cell r="P109">
            <v>83</v>
          </cell>
          <cell r="Q109">
            <v>99</v>
          </cell>
          <cell r="R109">
            <v>80</v>
          </cell>
          <cell r="S109">
            <v>86</v>
          </cell>
          <cell r="T109">
            <v>75</v>
          </cell>
          <cell r="U109">
            <v>86</v>
          </cell>
          <cell r="V109">
            <v>86</v>
          </cell>
          <cell r="W109" t="str">
            <v>良好</v>
          </cell>
          <cell r="X109">
            <v>91</v>
          </cell>
          <cell r="Y109">
            <v>78</v>
          </cell>
          <cell r="Z109">
            <v>68</v>
          </cell>
          <cell r="AA109">
            <v>60</v>
          </cell>
          <cell r="AB109">
            <v>75</v>
          </cell>
          <cell r="AC109">
            <v>80</v>
          </cell>
          <cell r="AD109" t="str">
            <v>中等</v>
          </cell>
          <cell r="AE109">
            <v>75</v>
          </cell>
          <cell r="AF109">
            <v>96</v>
          </cell>
          <cell r="AG109">
            <v>93</v>
          </cell>
          <cell r="AH109">
            <v>90</v>
          </cell>
          <cell r="AI109" t="str">
            <v>良好</v>
          </cell>
          <cell r="AJ109" t="str">
            <v>优秀</v>
          </cell>
          <cell r="AK109">
            <v>65</v>
          </cell>
          <cell r="AL109">
            <v>95</v>
          </cell>
          <cell r="AM109">
            <v>100</v>
          </cell>
          <cell r="AN109">
            <v>0</v>
          </cell>
          <cell r="AO109" t="str">
            <v/>
          </cell>
        </row>
        <row r="110">
          <cell r="A110">
            <v>20200306112</v>
          </cell>
          <cell r="B110" t="str">
            <v>黄源昌</v>
          </cell>
          <cell r="C110" t="str">
            <v>全日制2020计算机应用技术3班</v>
          </cell>
          <cell r="D110">
            <v>95</v>
          </cell>
          <cell r="E110">
            <v>70</v>
          </cell>
          <cell r="F110">
            <v>69</v>
          </cell>
          <cell r="G110">
            <v>88</v>
          </cell>
          <cell r="H110">
            <v>81</v>
          </cell>
          <cell r="I110">
            <v>95</v>
          </cell>
          <cell r="J110">
            <v>85</v>
          </cell>
          <cell r="K110">
            <v>89</v>
          </cell>
          <cell r="L110">
            <v>90</v>
          </cell>
          <cell r="M110">
            <v>76</v>
          </cell>
          <cell r="N110">
            <v>98</v>
          </cell>
          <cell r="O110">
            <v>100</v>
          </cell>
          <cell r="P110">
            <v>100</v>
          </cell>
          <cell r="Q110">
            <v>100</v>
          </cell>
          <cell r="R110">
            <v>80</v>
          </cell>
          <cell r="S110">
            <v>86</v>
          </cell>
          <cell r="T110">
            <v>75</v>
          </cell>
          <cell r="U110">
            <v>83</v>
          </cell>
          <cell r="V110">
            <v>82</v>
          </cell>
          <cell r="W110" t="str">
            <v>优秀</v>
          </cell>
          <cell r="X110">
            <v>93</v>
          </cell>
          <cell r="Y110">
            <v>82</v>
          </cell>
          <cell r="Z110">
            <v>81</v>
          </cell>
          <cell r="AA110">
            <v>70</v>
          </cell>
          <cell r="AB110">
            <v>89</v>
          </cell>
          <cell r="AC110">
            <v>82</v>
          </cell>
          <cell r="AD110" t="str">
            <v>良好</v>
          </cell>
          <cell r="AE110">
            <v>75</v>
          </cell>
          <cell r="AF110">
            <v>95</v>
          </cell>
          <cell r="AG110">
            <v>76</v>
          </cell>
          <cell r="AH110">
            <v>92</v>
          </cell>
          <cell r="AI110" t="str">
            <v>良好</v>
          </cell>
          <cell r="AJ110" t="str">
            <v>优秀</v>
          </cell>
          <cell r="AK110">
            <v>76</v>
          </cell>
          <cell r="AL110">
            <v>97</v>
          </cell>
          <cell r="AM110">
            <v>95</v>
          </cell>
          <cell r="AN110">
            <v>0</v>
          </cell>
          <cell r="AO110" t="str">
            <v/>
          </cell>
        </row>
        <row r="111">
          <cell r="A111">
            <v>20200306116</v>
          </cell>
          <cell r="B111" t="str">
            <v>兰金</v>
          </cell>
          <cell r="C111" t="str">
            <v>全日制2020计算机应用技术3班</v>
          </cell>
          <cell r="D111">
            <v>95</v>
          </cell>
          <cell r="E111">
            <v>75</v>
          </cell>
          <cell r="F111">
            <v>62</v>
          </cell>
          <cell r="G111">
            <v>86</v>
          </cell>
          <cell r="H111">
            <v>69</v>
          </cell>
          <cell r="I111">
            <v>80</v>
          </cell>
          <cell r="J111">
            <v>81</v>
          </cell>
          <cell r="K111">
            <v>72</v>
          </cell>
          <cell r="L111">
            <v>90</v>
          </cell>
          <cell r="M111">
            <v>68</v>
          </cell>
          <cell r="N111">
            <v>90</v>
          </cell>
          <cell r="O111">
            <v>100</v>
          </cell>
          <cell r="P111">
            <v>86</v>
          </cell>
          <cell r="Q111">
            <v>97</v>
          </cell>
          <cell r="R111">
            <v>80</v>
          </cell>
          <cell r="S111">
            <v>86</v>
          </cell>
          <cell r="T111">
            <v>75</v>
          </cell>
          <cell r="U111">
            <v>87</v>
          </cell>
          <cell r="V111">
            <v>82</v>
          </cell>
          <cell r="W111" t="str">
            <v>良好</v>
          </cell>
          <cell r="X111">
            <v>90</v>
          </cell>
          <cell r="Y111">
            <v>84</v>
          </cell>
          <cell r="Z111">
            <v>83</v>
          </cell>
          <cell r="AA111">
            <v>75</v>
          </cell>
          <cell r="AB111">
            <v>85</v>
          </cell>
          <cell r="AC111">
            <v>82</v>
          </cell>
          <cell r="AD111" t="str">
            <v>良好</v>
          </cell>
          <cell r="AE111">
            <v>82</v>
          </cell>
          <cell r="AF111">
            <v>95</v>
          </cell>
          <cell r="AG111">
            <v>83</v>
          </cell>
          <cell r="AH111">
            <v>91</v>
          </cell>
          <cell r="AI111" t="str">
            <v>良好</v>
          </cell>
          <cell r="AJ111" t="str">
            <v>优秀</v>
          </cell>
          <cell r="AK111">
            <v>82</v>
          </cell>
          <cell r="AL111">
            <v>100</v>
          </cell>
          <cell r="AM111">
            <v>100</v>
          </cell>
          <cell r="AN111">
            <v>0</v>
          </cell>
          <cell r="AO111" t="str">
            <v/>
          </cell>
        </row>
        <row r="112">
          <cell r="A112">
            <v>20200306124</v>
          </cell>
          <cell r="B112" t="str">
            <v>李祖伟</v>
          </cell>
          <cell r="C112" t="str">
            <v>全日制2020计算机应用技术3班</v>
          </cell>
          <cell r="D112">
            <v>95</v>
          </cell>
          <cell r="E112">
            <v>66</v>
          </cell>
          <cell r="F112">
            <v>68</v>
          </cell>
          <cell r="G112">
            <v>87</v>
          </cell>
          <cell r="H112">
            <v>74</v>
          </cell>
          <cell r="I112">
            <v>84</v>
          </cell>
          <cell r="J112">
            <v>80</v>
          </cell>
          <cell r="K112">
            <v>66</v>
          </cell>
          <cell r="L112">
            <v>75</v>
          </cell>
          <cell r="M112">
            <v>60</v>
          </cell>
          <cell r="N112">
            <v>98</v>
          </cell>
          <cell r="O112">
            <v>92</v>
          </cell>
          <cell r="P112">
            <v>60</v>
          </cell>
          <cell r="Q112">
            <v>99</v>
          </cell>
          <cell r="R112">
            <v>80</v>
          </cell>
          <cell r="S112">
            <v>86</v>
          </cell>
          <cell r="T112">
            <v>75</v>
          </cell>
          <cell r="U112">
            <v>83</v>
          </cell>
          <cell r="V112">
            <v>85</v>
          </cell>
          <cell r="W112" t="str">
            <v>良好</v>
          </cell>
          <cell r="X112">
            <v>93</v>
          </cell>
          <cell r="Y112">
            <v>84</v>
          </cell>
          <cell r="Z112">
            <v>81</v>
          </cell>
          <cell r="AA112">
            <v>60</v>
          </cell>
          <cell r="AB112">
            <v>81</v>
          </cell>
          <cell r="AC112">
            <v>74</v>
          </cell>
          <cell r="AD112" t="str">
            <v>良好</v>
          </cell>
          <cell r="AE112">
            <v>73</v>
          </cell>
          <cell r="AF112">
            <v>96</v>
          </cell>
          <cell r="AG112">
            <v>93</v>
          </cell>
          <cell r="AH112">
            <v>90</v>
          </cell>
          <cell r="AI112" t="str">
            <v>良好</v>
          </cell>
          <cell r="AJ112" t="str">
            <v>优秀</v>
          </cell>
          <cell r="AK112">
            <v>75</v>
          </cell>
          <cell r="AL112">
            <v>91</v>
          </cell>
          <cell r="AM112">
            <v>90</v>
          </cell>
          <cell r="AN112">
            <v>0</v>
          </cell>
          <cell r="AO112" t="str">
            <v/>
          </cell>
        </row>
        <row r="113">
          <cell r="A113">
            <v>20200306126</v>
          </cell>
          <cell r="B113" t="str">
            <v>梁长流</v>
          </cell>
          <cell r="C113" t="str">
            <v>全日制2020计算机应用技术3班</v>
          </cell>
          <cell r="D113">
            <v>95</v>
          </cell>
          <cell r="E113">
            <v>89</v>
          </cell>
          <cell r="F113">
            <v>74</v>
          </cell>
          <cell r="G113">
            <v>85</v>
          </cell>
          <cell r="H113">
            <v>70</v>
          </cell>
          <cell r="I113">
            <v>79</v>
          </cell>
          <cell r="J113">
            <v>88</v>
          </cell>
          <cell r="K113">
            <v>80</v>
          </cell>
          <cell r="L113">
            <v>80</v>
          </cell>
          <cell r="M113">
            <v>61</v>
          </cell>
          <cell r="N113">
            <v>94</v>
          </cell>
          <cell r="O113">
            <v>94</v>
          </cell>
          <cell r="P113">
            <v>84</v>
          </cell>
          <cell r="Q113">
            <v>99</v>
          </cell>
          <cell r="R113">
            <v>80</v>
          </cell>
          <cell r="S113">
            <v>86</v>
          </cell>
          <cell r="T113">
            <v>75</v>
          </cell>
          <cell r="U113">
            <v>81</v>
          </cell>
          <cell r="V113">
            <v>82</v>
          </cell>
          <cell r="W113" t="str">
            <v>良好</v>
          </cell>
          <cell r="X113">
            <v>90</v>
          </cell>
          <cell r="Y113">
            <v>72</v>
          </cell>
          <cell r="Z113">
            <v>72</v>
          </cell>
          <cell r="AA113">
            <v>69</v>
          </cell>
          <cell r="AB113">
            <v>84</v>
          </cell>
          <cell r="AC113">
            <v>78</v>
          </cell>
          <cell r="AD113" t="str">
            <v>中等</v>
          </cell>
          <cell r="AE113">
            <v>75</v>
          </cell>
          <cell r="AF113">
            <v>95</v>
          </cell>
          <cell r="AG113">
            <v>86</v>
          </cell>
          <cell r="AH113">
            <v>84</v>
          </cell>
          <cell r="AI113" t="str">
            <v>良好</v>
          </cell>
          <cell r="AJ113" t="str">
            <v>优秀</v>
          </cell>
          <cell r="AK113">
            <v>73</v>
          </cell>
          <cell r="AL113">
            <v>0</v>
          </cell>
          <cell r="AM113">
            <v>0</v>
          </cell>
          <cell r="AN113">
            <v>2</v>
          </cell>
          <cell r="AO113" t="str">
            <v>预就业实习职业素养实习与劳动教育</v>
          </cell>
        </row>
        <row r="114">
          <cell r="A114">
            <v>20200306139</v>
          </cell>
          <cell r="B114" t="str">
            <v>莫海杰</v>
          </cell>
          <cell r="C114" t="str">
            <v>全日制2020计算机应用技术3班</v>
          </cell>
          <cell r="D114">
            <v>95</v>
          </cell>
          <cell r="E114">
            <v>91</v>
          </cell>
          <cell r="F114">
            <v>79</v>
          </cell>
          <cell r="G114">
            <v>88</v>
          </cell>
          <cell r="H114">
            <v>76</v>
          </cell>
          <cell r="I114">
            <v>80</v>
          </cell>
          <cell r="J114">
            <v>93</v>
          </cell>
          <cell r="K114">
            <v>68</v>
          </cell>
          <cell r="L114">
            <v>100</v>
          </cell>
          <cell r="M114">
            <v>75</v>
          </cell>
          <cell r="N114">
            <v>98</v>
          </cell>
          <cell r="O114">
            <v>97</v>
          </cell>
          <cell r="P114">
            <v>87</v>
          </cell>
          <cell r="Q114">
            <v>100</v>
          </cell>
          <cell r="R114">
            <v>80</v>
          </cell>
          <cell r="S114">
            <v>85</v>
          </cell>
          <cell r="T114">
            <v>75</v>
          </cell>
          <cell r="U114">
            <v>82</v>
          </cell>
          <cell r="V114">
            <v>82</v>
          </cell>
          <cell r="W114" t="str">
            <v>良好</v>
          </cell>
          <cell r="X114">
            <v>91</v>
          </cell>
          <cell r="Y114">
            <v>86</v>
          </cell>
          <cell r="Z114">
            <v>80</v>
          </cell>
          <cell r="AA114">
            <v>64</v>
          </cell>
          <cell r="AB114">
            <v>83</v>
          </cell>
          <cell r="AC114">
            <v>88</v>
          </cell>
          <cell r="AD114" t="str">
            <v>良好</v>
          </cell>
          <cell r="AE114">
            <v>82</v>
          </cell>
          <cell r="AF114">
            <v>96</v>
          </cell>
          <cell r="AG114">
            <v>90</v>
          </cell>
          <cell r="AH114">
            <v>92</v>
          </cell>
          <cell r="AI114" t="str">
            <v>良好</v>
          </cell>
          <cell r="AJ114" t="str">
            <v>优秀</v>
          </cell>
          <cell r="AK114">
            <v>75</v>
          </cell>
          <cell r="AL114">
            <v>75</v>
          </cell>
          <cell r="AM114">
            <v>60</v>
          </cell>
          <cell r="AN114">
            <v>0</v>
          </cell>
          <cell r="AO114" t="str">
            <v/>
          </cell>
        </row>
        <row r="115">
          <cell r="A115">
            <v>20200306146</v>
          </cell>
          <cell r="B115" t="str">
            <v>欧灿辉</v>
          </cell>
          <cell r="C115" t="str">
            <v>全日制2020计算机应用技术3班</v>
          </cell>
          <cell r="D115">
            <v>95</v>
          </cell>
          <cell r="E115">
            <v>65</v>
          </cell>
          <cell r="F115">
            <v>60</v>
          </cell>
          <cell r="G115">
            <v>80</v>
          </cell>
          <cell r="H115">
            <v>76</v>
          </cell>
          <cell r="I115">
            <v>74</v>
          </cell>
          <cell r="J115">
            <v>83</v>
          </cell>
          <cell r="K115">
            <v>72</v>
          </cell>
          <cell r="L115">
            <v>70</v>
          </cell>
          <cell r="M115">
            <v>60</v>
          </cell>
          <cell r="N115">
            <v>92</v>
          </cell>
          <cell r="O115">
            <v>75</v>
          </cell>
          <cell r="P115">
            <v>82</v>
          </cell>
          <cell r="Q115">
            <v>93</v>
          </cell>
          <cell r="R115">
            <v>80</v>
          </cell>
          <cell r="S115">
            <v>4</v>
          </cell>
          <cell r="T115">
            <v>75</v>
          </cell>
          <cell r="U115">
            <v>84</v>
          </cell>
          <cell r="V115">
            <v>90</v>
          </cell>
          <cell r="W115" t="str">
            <v>及格</v>
          </cell>
          <cell r="X115">
            <v>82</v>
          </cell>
          <cell r="Y115">
            <v>74</v>
          </cell>
          <cell r="Z115">
            <v>64</v>
          </cell>
          <cell r="AA115">
            <v>63</v>
          </cell>
          <cell r="AB115">
            <v>75</v>
          </cell>
          <cell r="AC115">
            <v>72</v>
          </cell>
          <cell r="AD115" t="str">
            <v>中等</v>
          </cell>
          <cell r="AE115">
            <v>72</v>
          </cell>
          <cell r="AF115">
            <v>83</v>
          </cell>
          <cell r="AG115">
            <v>60</v>
          </cell>
          <cell r="AH115">
            <v>60</v>
          </cell>
          <cell r="AI115" t="str">
            <v>良好</v>
          </cell>
          <cell r="AJ115" t="str">
            <v>优秀</v>
          </cell>
          <cell r="AK115">
            <v>64</v>
          </cell>
          <cell r="AL115">
            <v>90</v>
          </cell>
          <cell r="AM115">
            <v>90</v>
          </cell>
          <cell r="AN115">
            <v>1</v>
          </cell>
          <cell r="AO115" t="str">
            <v>形势与政策(二)</v>
          </cell>
        </row>
        <row r="116">
          <cell r="A116">
            <v>20200306157</v>
          </cell>
          <cell r="B116" t="str">
            <v>王淦芳</v>
          </cell>
          <cell r="C116" t="str">
            <v>全日制2020计算机应用技术3班</v>
          </cell>
          <cell r="D116">
            <v>95</v>
          </cell>
          <cell r="E116">
            <v>87</v>
          </cell>
          <cell r="F116">
            <v>75</v>
          </cell>
          <cell r="G116">
            <v>88</v>
          </cell>
          <cell r="H116">
            <v>72</v>
          </cell>
          <cell r="I116">
            <v>89</v>
          </cell>
          <cell r="J116">
            <v>89</v>
          </cell>
          <cell r="K116">
            <v>72</v>
          </cell>
          <cell r="L116">
            <v>75</v>
          </cell>
          <cell r="M116">
            <v>67</v>
          </cell>
          <cell r="N116">
            <v>99</v>
          </cell>
          <cell r="O116">
            <v>97</v>
          </cell>
          <cell r="P116">
            <v>85</v>
          </cell>
          <cell r="Q116">
            <v>100</v>
          </cell>
          <cell r="R116">
            <v>80</v>
          </cell>
          <cell r="S116">
            <v>86</v>
          </cell>
          <cell r="T116">
            <v>75</v>
          </cell>
          <cell r="U116">
            <v>88</v>
          </cell>
          <cell r="V116">
            <v>82</v>
          </cell>
          <cell r="W116" t="str">
            <v>优秀</v>
          </cell>
          <cell r="X116">
            <v>93</v>
          </cell>
          <cell r="Y116">
            <v>83</v>
          </cell>
          <cell r="Z116">
            <v>77</v>
          </cell>
          <cell r="AA116">
            <v>72</v>
          </cell>
          <cell r="AB116">
            <v>86</v>
          </cell>
          <cell r="AC116">
            <v>83</v>
          </cell>
          <cell r="AD116" t="str">
            <v>良好</v>
          </cell>
          <cell r="AE116">
            <v>80</v>
          </cell>
          <cell r="AF116">
            <v>82</v>
          </cell>
          <cell r="AG116">
            <v>83</v>
          </cell>
          <cell r="AH116">
            <v>91</v>
          </cell>
          <cell r="AI116" t="str">
            <v>良好</v>
          </cell>
          <cell r="AJ116" t="str">
            <v>优秀</v>
          </cell>
          <cell r="AK116">
            <v>84</v>
          </cell>
          <cell r="AL116">
            <v>91</v>
          </cell>
          <cell r="AM116">
            <v>90</v>
          </cell>
          <cell r="AN116">
            <v>0</v>
          </cell>
          <cell r="AO116" t="str">
            <v/>
          </cell>
        </row>
        <row r="117">
          <cell r="A117">
            <v>20200306158</v>
          </cell>
          <cell r="B117" t="str">
            <v>王慧萍</v>
          </cell>
          <cell r="C117" t="str">
            <v>全日制2020计算机应用技术3班</v>
          </cell>
          <cell r="D117">
            <v>95</v>
          </cell>
          <cell r="E117">
            <v>75</v>
          </cell>
          <cell r="F117">
            <v>70</v>
          </cell>
          <cell r="G117">
            <v>83</v>
          </cell>
          <cell r="H117">
            <v>73</v>
          </cell>
          <cell r="I117">
            <v>77</v>
          </cell>
          <cell r="J117">
            <v>90</v>
          </cell>
          <cell r="K117">
            <v>67</v>
          </cell>
          <cell r="L117">
            <v>80</v>
          </cell>
          <cell r="M117">
            <v>79</v>
          </cell>
          <cell r="N117">
            <v>95</v>
          </cell>
          <cell r="O117">
            <v>95</v>
          </cell>
          <cell r="P117">
            <v>85</v>
          </cell>
          <cell r="Q117">
            <v>98</v>
          </cell>
          <cell r="R117">
            <v>80</v>
          </cell>
          <cell r="S117">
            <v>86</v>
          </cell>
          <cell r="T117">
            <v>75</v>
          </cell>
          <cell r="U117">
            <v>84</v>
          </cell>
          <cell r="V117">
            <v>79</v>
          </cell>
          <cell r="W117" t="str">
            <v>良好</v>
          </cell>
          <cell r="X117">
            <v>91</v>
          </cell>
          <cell r="Y117">
            <v>83</v>
          </cell>
          <cell r="Z117">
            <v>77</v>
          </cell>
          <cell r="AA117">
            <v>72</v>
          </cell>
          <cell r="AB117">
            <v>81</v>
          </cell>
          <cell r="AC117">
            <v>83</v>
          </cell>
          <cell r="AD117" t="str">
            <v>良好</v>
          </cell>
          <cell r="AE117">
            <v>74</v>
          </cell>
          <cell r="AF117">
            <v>82</v>
          </cell>
          <cell r="AG117">
            <v>75</v>
          </cell>
          <cell r="AH117">
            <v>91</v>
          </cell>
          <cell r="AI117" t="str">
            <v>良好</v>
          </cell>
          <cell r="AJ117" t="str">
            <v>优秀</v>
          </cell>
          <cell r="AK117">
            <v>79</v>
          </cell>
          <cell r="AL117">
            <v>90</v>
          </cell>
          <cell r="AM117">
            <v>88</v>
          </cell>
          <cell r="AN117">
            <v>0</v>
          </cell>
          <cell r="AO117" t="str">
            <v/>
          </cell>
        </row>
        <row r="118">
          <cell r="A118">
            <v>20200306175</v>
          </cell>
          <cell r="B118" t="str">
            <v>钟运山</v>
          </cell>
          <cell r="C118" t="str">
            <v>全日制2020计算机应用技术3班</v>
          </cell>
          <cell r="D118">
            <v>95</v>
          </cell>
          <cell r="E118">
            <v>69</v>
          </cell>
          <cell r="F118">
            <v>63</v>
          </cell>
          <cell r="G118">
            <v>91</v>
          </cell>
          <cell r="H118">
            <v>80</v>
          </cell>
          <cell r="I118">
            <v>92</v>
          </cell>
          <cell r="J118">
            <v>78</v>
          </cell>
          <cell r="K118">
            <v>83</v>
          </cell>
          <cell r="L118">
            <v>90</v>
          </cell>
          <cell r="M118">
            <v>73</v>
          </cell>
          <cell r="N118">
            <v>99</v>
          </cell>
          <cell r="O118">
            <v>100</v>
          </cell>
          <cell r="P118">
            <v>96</v>
          </cell>
          <cell r="Q118">
            <v>97</v>
          </cell>
          <cell r="R118">
            <v>80</v>
          </cell>
          <cell r="S118">
            <v>86</v>
          </cell>
          <cell r="T118">
            <v>75</v>
          </cell>
          <cell r="U118">
            <v>87</v>
          </cell>
          <cell r="V118">
            <v>94</v>
          </cell>
          <cell r="W118" t="str">
            <v>良好</v>
          </cell>
          <cell r="X118">
            <v>93</v>
          </cell>
          <cell r="Y118">
            <v>86</v>
          </cell>
          <cell r="Z118">
            <v>82</v>
          </cell>
          <cell r="AA118">
            <v>78</v>
          </cell>
          <cell r="AB118">
            <v>84</v>
          </cell>
          <cell r="AC118">
            <v>88</v>
          </cell>
          <cell r="AD118" t="str">
            <v>良好</v>
          </cell>
          <cell r="AE118">
            <v>80</v>
          </cell>
          <cell r="AF118">
            <v>95</v>
          </cell>
          <cell r="AG118">
            <v>89</v>
          </cell>
          <cell r="AH118">
            <v>92</v>
          </cell>
          <cell r="AI118" t="str">
            <v>良好</v>
          </cell>
          <cell r="AJ118" t="str">
            <v>优秀</v>
          </cell>
          <cell r="AK118">
            <v>83</v>
          </cell>
          <cell r="AL118">
            <v>93</v>
          </cell>
          <cell r="AM118">
            <v>96</v>
          </cell>
          <cell r="AN118">
            <v>0</v>
          </cell>
          <cell r="AO118" t="str">
            <v/>
          </cell>
        </row>
        <row r="119">
          <cell r="A119">
            <v>20200306176</v>
          </cell>
          <cell r="B119" t="str">
            <v>周广栋</v>
          </cell>
          <cell r="C119" t="str">
            <v>全日制2020计算机应用技术3班</v>
          </cell>
          <cell r="D119">
            <v>95</v>
          </cell>
          <cell r="E119">
            <v>90</v>
          </cell>
          <cell r="F119">
            <v>78</v>
          </cell>
          <cell r="G119">
            <v>86</v>
          </cell>
          <cell r="H119">
            <v>71</v>
          </cell>
          <cell r="I119">
            <v>88</v>
          </cell>
          <cell r="J119">
            <v>84</v>
          </cell>
          <cell r="K119">
            <v>76</v>
          </cell>
          <cell r="L119">
            <v>100</v>
          </cell>
          <cell r="M119">
            <v>81</v>
          </cell>
          <cell r="N119">
            <v>98</v>
          </cell>
          <cell r="O119">
            <v>100</v>
          </cell>
          <cell r="P119">
            <v>84</v>
          </cell>
          <cell r="Q119">
            <v>100</v>
          </cell>
          <cell r="R119">
            <v>80</v>
          </cell>
          <cell r="S119">
            <v>86</v>
          </cell>
          <cell r="T119">
            <v>75</v>
          </cell>
          <cell r="U119">
            <v>84</v>
          </cell>
          <cell r="V119">
            <v>89</v>
          </cell>
          <cell r="W119" t="str">
            <v>良好</v>
          </cell>
          <cell r="X119">
            <v>92</v>
          </cell>
          <cell r="Y119">
            <v>91</v>
          </cell>
          <cell r="Z119">
            <v>79</v>
          </cell>
          <cell r="AA119">
            <v>81</v>
          </cell>
          <cell r="AB119">
            <v>82</v>
          </cell>
          <cell r="AC119">
            <v>85</v>
          </cell>
          <cell r="AD119" t="str">
            <v>优秀</v>
          </cell>
          <cell r="AE119">
            <v>85</v>
          </cell>
          <cell r="AF119">
            <v>96</v>
          </cell>
          <cell r="AG119">
            <v>100</v>
          </cell>
          <cell r="AH119">
            <v>90</v>
          </cell>
          <cell r="AI119" t="str">
            <v>良好</v>
          </cell>
          <cell r="AJ119" t="str">
            <v>优秀</v>
          </cell>
          <cell r="AK119">
            <v>83</v>
          </cell>
          <cell r="AL119">
            <v>91</v>
          </cell>
          <cell r="AM119">
            <v>92</v>
          </cell>
          <cell r="AN119">
            <v>0</v>
          </cell>
          <cell r="AO119" t="str">
            <v/>
          </cell>
        </row>
        <row r="120">
          <cell r="A120">
            <v>20200403042</v>
          </cell>
          <cell r="B120" t="str">
            <v>李琪</v>
          </cell>
          <cell r="C120" t="str">
            <v>全日制2020计算机应用技术3班</v>
          </cell>
          <cell r="D120">
            <v>95</v>
          </cell>
          <cell r="E120">
            <v>77</v>
          </cell>
          <cell r="F120">
            <v>60</v>
          </cell>
          <cell r="G120">
            <v>87</v>
          </cell>
          <cell r="H120">
            <v>78</v>
          </cell>
          <cell r="I120">
            <v>75</v>
          </cell>
          <cell r="J120">
            <v>86</v>
          </cell>
          <cell r="K120">
            <v>82</v>
          </cell>
          <cell r="L120">
            <v>85</v>
          </cell>
          <cell r="M120">
            <v>60</v>
          </cell>
          <cell r="N120">
            <v>96</v>
          </cell>
          <cell r="O120">
            <v>98</v>
          </cell>
          <cell r="P120">
            <v>84</v>
          </cell>
          <cell r="Q120">
            <v>100</v>
          </cell>
          <cell r="R120">
            <v>80</v>
          </cell>
          <cell r="S120">
            <v>86</v>
          </cell>
          <cell r="T120">
            <v>75</v>
          </cell>
          <cell r="U120">
            <v>86</v>
          </cell>
          <cell r="V120">
            <v>84</v>
          </cell>
          <cell r="W120" t="str">
            <v>良好</v>
          </cell>
          <cell r="X120">
            <v>91</v>
          </cell>
          <cell r="Y120">
            <v>84</v>
          </cell>
          <cell r="Z120">
            <v>79</v>
          </cell>
          <cell r="AA120">
            <v>60</v>
          </cell>
          <cell r="AB120">
            <v>86</v>
          </cell>
          <cell r="AC120">
            <v>84</v>
          </cell>
          <cell r="AD120" t="str">
            <v>良好</v>
          </cell>
          <cell r="AE120">
            <v>83</v>
          </cell>
          <cell r="AF120">
            <v>64</v>
          </cell>
          <cell r="AG120">
            <v>92</v>
          </cell>
          <cell r="AH120">
            <v>90</v>
          </cell>
          <cell r="AI120" t="str">
            <v>良好</v>
          </cell>
          <cell r="AJ120" t="str">
            <v>优秀</v>
          </cell>
          <cell r="AK120">
            <v>65</v>
          </cell>
          <cell r="AL120">
            <v>97</v>
          </cell>
          <cell r="AM120">
            <v>94</v>
          </cell>
          <cell r="AN120">
            <v>0</v>
          </cell>
          <cell r="AO120" t="str">
            <v/>
          </cell>
        </row>
        <row r="121">
          <cell r="A121">
            <v>20200501077</v>
          </cell>
          <cell r="B121" t="str">
            <v>韦芳平</v>
          </cell>
          <cell r="C121" t="str">
            <v>全日制2020计算机应用技术3班</v>
          </cell>
          <cell r="D121">
            <v>95</v>
          </cell>
          <cell r="E121">
            <v>79</v>
          </cell>
          <cell r="F121">
            <v>75</v>
          </cell>
          <cell r="G121">
            <v>76</v>
          </cell>
          <cell r="H121">
            <v>68</v>
          </cell>
          <cell r="I121">
            <v>79</v>
          </cell>
          <cell r="J121">
            <v>84</v>
          </cell>
          <cell r="K121">
            <v>87</v>
          </cell>
          <cell r="L121">
            <v>80</v>
          </cell>
          <cell r="M121">
            <v>62</v>
          </cell>
          <cell r="N121">
            <v>94</v>
          </cell>
          <cell r="O121">
            <v>94</v>
          </cell>
          <cell r="P121">
            <v>95</v>
          </cell>
          <cell r="Q121">
            <v>97</v>
          </cell>
          <cell r="R121">
            <v>80</v>
          </cell>
          <cell r="S121">
            <v>86</v>
          </cell>
          <cell r="T121">
            <v>75</v>
          </cell>
          <cell r="U121">
            <v>82</v>
          </cell>
          <cell r="V121">
            <v>91</v>
          </cell>
          <cell r="W121" t="str">
            <v>及格</v>
          </cell>
          <cell r="X121">
            <v>90</v>
          </cell>
          <cell r="Y121">
            <v>70</v>
          </cell>
          <cell r="Z121">
            <v>60</v>
          </cell>
          <cell r="AA121">
            <v>60</v>
          </cell>
          <cell r="AB121">
            <v>75</v>
          </cell>
          <cell r="AC121">
            <v>76</v>
          </cell>
          <cell r="AD121" t="str">
            <v>中等</v>
          </cell>
          <cell r="AE121">
            <v>71</v>
          </cell>
          <cell r="AF121">
            <v>95</v>
          </cell>
          <cell r="AG121">
            <v>82</v>
          </cell>
          <cell r="AH121">
            <v>85</v>
          </cell>
          <cell r="AI121" t="str">
            <v>良好</v>
          </cell>
          <cell r="AJ121" t="str">
            <v>及格</v>
          </cell>
          <cell r="AK121">
            <v>80</v>
          </cell>
          <cell r="AL121">
            <v>95</v>
          </cell>
          <cell r="AM121">
            <v>90</v>
          </cell>
          <cell r="AN121">
            <v>0</v>
          </cell>
          <cell r="AO121" t="str">
            <v/>
          </cell>
        </row>
        <row r="122">
          <cell r="A122">
            <v>20200605046</v>
          </cell>
          <cell r="B122" t="str">
            <v>庞明暨</v>
          </cell>
          <cell r="C122" t="str">
            <v>全日制2020计算机应用技术3班</v>
          </cell>
          <cell r="D122">
            <v>95</v>
          </cell>
          <cell r="E122">
            <v>74</v>
          </cell>
          <cell r="F122">
            <v>63</v>
          </cell>
          <cell r="G122">
            <v>90</v>
          </cell>
          <cell r="H122">
            <v>71</v>
          </cell>
          <cell r="I122">
            <v>85</v>
          </cell>
          <cell r="J122">
            <v>85</v>
          </cell>
          <cell r="K122">
            <v>70</v>
          </cell>
          <cell r="L122">
            <v>60</v>
          </cell>
          <cell r="M122">
            <v>60</v>
          </cell>
          <cell r="N122">
            <v>73</v>
          </cell>
          <cell r="O122">
            <v>94</v>
          </cell>
          <cell r="P122">
            <v>81</v>
          </cell>
          <cell r="Q122">
            <v>93</v>
          </cell>
          <cell r="R122">
            <v>80</v>
          </cell>
          <cell r="S122">
            <v>86</v>
          </cell>
          <cell r="T122">
            <v>75</v>
          </cell>
          <cell r="U122">
            <v>83</v>
          </cell>
          <cell r="V122">
            <v>91</v>
          </cell>
          <cell r="W122" t="str">
            <v>良好</v>
          </cell>
          <cell r="X122">
            <v>84</v>
          </cell>
          <cell r="Y122">
            <v>71</v>
          </cell>
          <cell r="Z122">
            <v>65</v>
          </cell>
          <cell r="AA122">
            <v>65</v>
          </cell>
          <cell r="AB122">
            <v>81</v>
          </cell>
          <cell r="AC122">
            <v>80</v>
          </cell>
          <cell r="AD122" t="str">
            <v>中等</v>
          </cell>
          <cell r="AE122">
            <v>70</v>
          </cell>
          <cell r="AF122">
            <v>94</v>
          </cell>
          <cell r="AG122">
            <v>74</v>
          </cell>
          <cell r="AH122">
            <v>89</v>
          </cell>
          <cell r="AI122" t="str">
            <v>良好</v>
          </cell>
          <cell r="AJ122" t="str">
            <v>及格</v>
          </cell>
          <cell r="AK122">
            <v>64</v>
          </cell>
          <cell r="AL122">
            <v>0</v>
          </cell>
          <cell r="AM122">
            <v>0</v>
          </cell>
          <cell r="AN122">
            <v>2</v>
          </cell>
          <cell r="AO122" t="str">
            <v>预就业实习职业素养实习与劳动教育</v>
          </cell>
        </row>
        <row r="123">
          <cell r="A123">
            <v>20200606025</v>
          </cell>
          <cell r="B123" t="str">
            <v>梁毅君</v>
          </cell>
          <cell r="C123" t="str">
            <v>全日制2020计算机应用技术3班</v>
          </cell>
          <cell r="D123">
            <v>95</v>
          </cell>
          <cell r="E123">
            <v>85</v>
          </cell>
          <cell r="F123">
            <v>60</v>
          </cell>
          <cell r="G123">
            <v>82</v>
          </cell>
          <cell r="H123">
            <v>77</v>
          </cell>
          <cell r="I123">
            <v>83</v>
          </cell>
          <cell r="J123">
            <v>82</v>
          </cell>
          <cell r="K123">
            <v>72</v>
          </cell>
          <cell r="L123">
            <v>70</v>
          </cell>
          <cell r="M123">
            <v>65</v>
          </cell>
          <cell r="N123">
            <v>97</v>
          </cell>
          <cell r="O123">
            <v>97</v>
          </cell>
          <cell r="P123">
            <v>97</v>
          </cell>
          <cell r="Q123">
            <v>98</v>
          </cell>
          <cell r="R123">
            <v>80</v>
          </cell>
          <cell r="S123" t="str">
            <v>优秀</v>
          </cell>
          <cell r="T123">
            <v>75</v>
          </cell>
          <cell r="U123">
            <v>82</v>
          </cell>
          <cell r="V123">
            <v>86</v>
          </cell>
          <cell r="W123" t="str">
            <v>及格</v>
          </cell>
          <cell r="X123">
            <v>89</v>
          </cell>
          <cell r="Y123">
            <v>72</v>
          </cell>
          <cell r="Z123">
            <v>75</v>
          </cell>
          <cell r="AA123">
            <v>60</v>
          </cell>
          <cell r="AB123">
            <v>76</v>
          </cell>
          <cell r="AC123">
            <v>79</v>
          </cell>
          <cell r="AD123" t="str">
            <v>中等</v>
          </cell>
          <cell r="AE123">
            <v>72</v>
          </cell>
          <cell r="AF123">
            <v>94</v>
          </cell>
          <cell r="AG123">
            <v>83</v>
          </cell>
          <cell r="AH123">
            <v>84</v>
          </cell>
          <cell r="AI123" t="str">
            <v>良好</v>
          </cell>
          <cell r="AJ123" t="str">
            <v>优秀</v>
          </cell>
          <cell r="AK123">
            <v>76</v>
          </cell>
          <cell r="AL123">
            <v>96</v>
          </cell>
          <cell r="AM123">
            <v>94</v>
          </cell>
          <cell r="AN123">
            <v>0</v>
          </cell>
          <cell r="AO123" t="str">
            <v/>
          </cell>
        </row>
        <row r="124">
          <cell r="A124">
            <v>20200701039</v>
          </cell>
          <cell r="B124" t="str">
            <v>黄昌荣</v>
          </cell>
          <cell r="C124" t="str">
            <v>全日制2020计算机应用技术3班</v>
          </cell>
          <cell r="D124">
            <v>95</v>
          </cell>
          <cell r="E124">
            <v>79</v>
          </cell>
          <cell r="F124">
            <v>65</v>
          </cell>
          <cell r="G124">
            <v>86</v>
          </cell>
          <cell r="H124">
            <v>71</v>
          </cell>
          <cell r="I124">
            <v>82</v>
          </cell>
          <cell r="J124">
            <v>80</v>
          </cell>
          <cell r="K124">
            <v>68</v>
          </cell>
          <cell r="L124">
            <v>80</v>
          </cell>
          <cell r="M124">
            <v>69</v>
          </cell>
          <cell r="N124">
            <v>98</v>
          </cell>
          <cell r="O124">
            <v>98</v>
          </cell>
          <cell r="P124">
            <v>82</v>
          </cell>
          <cell r="Q124">
            <v>100</v>
          </cell>
          <cell r="R124">
            <v>80</v>
          </cell>
          <cell r="S124">
            <v>95</v>
          </cell>
          <cell r="T124">
            <v>75</v>
          </cell>
          <cell r="U124">
            <v>87</v>
          </cell>
          <cell r="V124">
            <v>84</v>
          </cell>
          <cell r="W124" t="str">
            <v>良好</v>
          </cell>
          <cell r="X124">
            <v>92</v>
          </cell>
          <cell r="Y124">
            <v>76</v>
          </cell>
          <cell r="Z124">
            <v>77</v>
          </cell>
          <cell r="AA124">
            <v>88</v>
          </cell>
          <cell r="AB124">
            <v>77</v>
          </cell>
          <cell r="AC124">
            <v>79</v>
          </cell>
          <cell r="AD124" t="str">
            <v>中等</v>
          </cell>
          <cell r="AE124">
            <v>72</v>
          </cell>
          <cell r="AF124">
            <v>94</v>
          </cell>
          <cell r="AG124">
            <v>88</v>
          </cell>
          <cell r="AH124">
            <v>84</v>
          </cell>
          <cell r="AI124" t="str">
            <v>良好</v>
          </cell>
          <cell r="AJ124" t="str">
            <v>优秀</v>
          </cell>
          <cell r="AK124">
            <v>85</v>
          </cell>
          <cell r="AL124">
            <v>0</v>
          </cell>
          <cell r="AM124">
            <v>0</v>
          </cell>
          <cell r="AN124">
            <v>2</v>
          </cell>
          <cell r="AO124" t="str">
            <v>预就业实习职业素养实习与劳动教育</v>
          </cell>
        </row>
        <row r="125">
          <cell r="A125">
            <v>20200702050</v>
          </cell>
          <cell r="B125" t="str">
            <v>龙玉羲</v>
          </cell>
          <cell r="C125" t="str">
            <v>全日制2020计算机应用技术3班</v>
          </cell>
          <cell r="D125">
            <v>95</v>
          </cell>
          <cell r="E125">
            <v>61</v>
          </cell>
          <cell r="F125">
            <v>60</v>
          </cell>
          <cell r="G125">
            <v>77</v>
          </cell>
          <cell r="H125">
            <v>68</v>
          </cell>
          <cell r="I125">
            <v>75</v>
          </cell>
          <cell r="J125">
            <v>71</v>
          </cell>
          <cell r="K125">
            <v>78</v>
          </cell>
          <cell r="L125">
            <v>65</v>
          </cell>
          <cell r="M125">
            <v>64</v>
          </cell>
          <cell r="N125">
            <v>60</v>
          </cell>
          <cell r="O125">
            <v>72</v>
          </cell>
          <cell r="P125">
            <v>76</v>
          </cell>
          <cell r="Q125">
            <v>93</v>
          </cell>
          <cell r="R125" t="str">
            <v>及格</v>
          </cell>
          <cell r="S125">
            <v>86</v>
          </cell>
          <cell r="T125">
            <v>75</v>
          </cell>
          <cell r="U125">
            <v>74</v>
          </cell>
          <cell r="V125">
            <v>77</v>
          </cell>
          <cell r="W125" t="str">
            <v>及格</v>
          </cell>
          <cell r="X125">
            <v>72</v>
          </cell>
          <cell r="Y125">
            <v>60</v>
          </cell>
          <cell r="Z125">
            <v>66</v>
          </cell>
          <cell r="AA125">
            <v>61</v>
          </cell>
          <cell r="AB125">
            <v>70</v>
          </cell>
          <cell r="AC125">
            <v>72</v>
          </cell>
          <cell r="AD125" t="str">
            <v>及格</v>
          </cell>
          <cell r="AE125">
            <v>69</v>
          </cell>
          <cell r="AF125">
            <v>94</v>
          </cell>
          <cell r="AG125">
            <v>66</v>
          </cell>
          <cell r="AH125">
            <v>85</v>
          </cell>
          <cell r="AI125" t="str">
            <v>良好</v>
          </cell>
          <cell r="AJ125" t="str">
            <v>及格</v>
          </cell>
          <cell r="AK125">
            <v>60</v>
          </cell>
          <cell r="AL125">
            <v>0</v>
          </cell>
          <cell r="AM125">
            <v>0</v>
          </cell>
          <cell r="AN125">
            <v>2</v>
          </cell>
          <cell r="AO125" t="str">
            <v>预就业实习职业素养实习与劳动教育</v>
          </cell>
        </row>
        <row r="126">
          <cell r="A126">
            <v>20180306014</v>
          </cell>
          <cell r="B126" t="str">
            <v>黎涛</v>
          </cell>
          <cell r="C126" t="str">
            <v>全日制2020计算机应用技术4班</v>
          </cell>
          <cell r="D126">
            <v>95</v>
          </cell>
          <cell r="E126">
            <v>65</v>
          </cell>
          <cell r="F126">
            <v>71</v>
          </cell>
          <cell r="G126">
            <v>76</v>
          </cell>
          <cell r="H126">
            <v>67</v>
          </cell>
          <cell r="I126">
            <v>84</v>
          </cell>
          <cell r="J126">
            <v>65</v>
          </cell>
          <cell r="K126">
            <v>85</v>
          </cell>
          <cell r="L126">
            <v>95</v>
          </cell>
          <cell r="M126">
            <v>93</v>
          </cell>
          <cell r="N126">
            <v>94</v>
          </cell>
          <cell r="O126">
            <v>95</v>
          </cell>
          <cell r="P126">
            <v>79</v>
          </cell>
          <cell r="Q126">
            <v>93</v>
          </cell>
          <cell r="R126">
            <v>80</v>
          </cell>
          <cell r="S126">
            <v>86</v>
          </cell>
          <cell r="T126">
            <v>75</v>
          </cell>
          <cell r="U126">
            <v>74</v>
          </cell>
          <cell r="V126">
            <v>92</v>
          </cell>
          <cell r="W126" t="str">
            <v>良好</v>
          </cell>
          <cell r="X126">
            <v>85</v>
          </cell>
          <cell r="Y126">
            <v>72</v>
          </cell>
          <cell r="Z126">
            <v>68</v>
          </cell>
          <cell r="AA126">
            <v>61</v>
          </cell>
          <cell r="AB126">
            <v>77</v>
          </cell>
          <cell r="AC126">
            <v>73</v>
          </cell>
          <cell r="AD126" t="str">
            <v>中等</v>
          </cell>
          <cell r="AE126">
            <v>63</v>
          </cell>
          <cell r="AF126">
            <v>60</v>
          </cell>
          <cell r="AG126">
            <v>69</v>
          </cell>
          <cell r="AH126">
            <v>89</v>
          </cell>
          <cell r="AI126" t="str">
            <v>良好</v>
          </cell>
          <cell r="AJ126" t="str">
            <v>优秀</v>
          </cell>
          <cell r="AK126">
            <v>66</v>
          </cell>
          <cell r="AL126">
            <v>85</v>
          </cell>
          <cell r="AM126">
            <v>85</v>
          </cell>
          <cell r="AN126">
            <v>0</v>
          </cell>
          <cell r="AO126" t="str">
            <v/>
          </cell>
        </row>
        <row r="127">
          <cell r="A127">
            <v>20180306129</v>
          </cell>
          <cell r="B127" t="str">
            <v>黄祥荣</v>
          </cell>
          <cell r="C127" t="str">
            <v>全日制2020计算机应用技术4班</v>
          </cell>
          <cell r="D127">
            <v>95</v>
          </cell>
          <cell r="E127">
            <v>78</v>
          </cell>
          <cell r="F127">
            <v>69</v>
          </cell>
          <cell r="G127">
            <v>81</v>
          </cell>
          <cell r="H127">
            <v>60</v>
          </cell>
          <cell r="I127">
            <v>75</v>
          </cell>
          <cell r="J127">
            <v>65</v>
          </cell>
          <cell r="K127">
            <v>85</v>
          </cell>
          <cell r="L127">
            <v>80</v>
          </cell>
          <cell r="M127">
            <v>83</v>
          </cell>
          <cell r="N127">
            <v>98</v>
          </cell>
          <cell r="O127">
            <v>99</v>
          </cell>
          <cell r="P127">
            <v>82</v>
          </cell>
          <cell r="Q127">
            <v>99</v>
          </cell>
          <cell r="R127">
            <v>80</v>
          </cell>
          <cell r="S127">
            <v>86</v>
          </cell>
          <cell r="T127">
            <v>75</v>
          </cell>
          <cell r="U127">
            <v>78</v>
          </cell>
          <cell r="V127">
            <v>85</v>
          </cell>
          <cell r="W127" t="str">
            <v>及格</v>
          </cell>
          <cell r="X127">
            <v>85</v>
          </cell>
          <cell r="Y127">
            <v>76</v>
          </cell>
          <cell r="Z127">
            <v>71</v>
          </cell>
          <cell r="AA127">
            <v>66</v>
          </cell>
          <cell r="AB127">
            <v>78</v>
          </cell>
          <cell r="AC127">
            <v>75</v>
          </cell>
          <cell r="AD127" t="str">
            <v>中等</v>
          </cell>
          <cell r="AE127">
            <v>74</v>
          </cell>
          <cell r="AF127">
            <v>64</v>
          </cell>
          <cell r="AG127">
            <v>86</v>
          </cell>
          <cell r="AH127">
            <v>89</v>
          </cell>
          <cell r="AI127" t="str">
            <v>良好</v>
          </cell>
          <cell r="AJ127" t="str">
            <v>优秀</v>
          </cell>
          <cell r="AK127">
            <v>69</v>
          </cell>
          <cell r="AL127">
            <v>85</v>
          </cell>
          <cell r="AM127">
            <v>85</v>
          </cell>
          <cell r="AN127">
            <v>0</v>
          </cell>
          <cell r="AO127" t="str">
            <v/>
          </cell>
        </row>
        <row r="128">
          <cell r="A128">
            <v>20200101024</v>
          </cell>
          <cell r="B128" t="str">
            <v>李恒东</v>
          </cell>
          <cell r="C128" t="str">
            <v>全日制2020计算机应用技术4班</v>
          </cell>
          <cell r="D128">
            <v>95</v>
          </cell>
          <cell r="E128">
            <v>75</v>
          </cell>
          <cell r="F128">
            <v>60</v>
          </cell>
          <cell r="G128">
            <v>90</v>
          </cell>
          <cell r="H128">
            <v>70</v>
          </cell>
          <cell r="I128">
            <v>80</v>
          </cell>
          <cell r="J128">
            <v>92</v>
          </cell>
          <cell r="K128">
            <v>79</v>
          </cell>
          <cell r="L128">
            <v>80</v>
          </cell>
          <cell r="M128">
            <v>67</v>
          </cell>
          <cell r="N128">
            <v>72</v>
          </cell>
          <cell r="O128">
            <v>94</v>
          </cell>
          <cell r="P128">
            <v>85</v>
          </cell>
          <cell r="Q128">
            <v>100</v>
          </cell>
          <cell r="R128">
            <v>80</v>
          </cell>
          <cell r="S128">
            <v>86</v>
          </cell>
          <cell r="T128">
            <v>75</v>
          </cell>
          <cell r="U128">
            <v>85</v>
          </cell>
          <cell r="V128">
            <v>82</v>
          </cell>
          <cell r="W128" t="str">
            <v>及格</v>
          </cell>
          <cell r="X128">
            <v>86</v>
          </cell>
          <cell r="Y128">
            <v>73</v>
          </cell>
          <cell r="Z128">
            <v>77</v>
          </cell>
          <cell r="AA128">
            <v>72</v>
          </cell>
          <cell r="AB128">
            <v>75</v>
          </cell>
          <cell r="AC128">
            <v>71</v>
          </cell>
          <cell r="AD128" t="str">
            <v>中等</v>
          </cell>
          <cell r="AE128">
            <v>80</v>
          </cell>
          <cell r="AF128">
            <v>64</v>
          </cell>
          <cell r="AG128">
            <v>89</v>
          </cell>
          <cell r="AH128">
            <v>90</v>
          </cell>
          <cell r="AI128" t="str">
            <v>良好</v>
          </cell>
          <cell r="AJ128" t="str">
            <v>优秀</v>
          </cell>
          <cell r="AK128">
            <v>79</v>
          </cell>
          <cell r="AL128">
            <v>93</v>
          </cell>
          <cell r="AM128">
            <v>88</v>
          </cell>
          <cell r="AN128">
            <v>0</v>
          </cell>
          <cell r="AO128" t="str">
            <v/>
          </cell>
        </row>
        <row r="129">
          <cell r="A129">
            <v>20200201067</v>
          </cell>
          <cell r="B129" t="str">
            <v>梁泳</v>
          </cell>
          <cell r="C129" t="str">
            <v>全日制2020计算机应用技术4班</v>
          </cell>
          <cell r="D129">
            <v>95</v>
          </cell>
          <cell r="E129">
            <v>79</v>
          </cell>
          <cell r="F129">
            <v>70</v>
          </cell>
          <cell r="G129">
            <v>80</v>
          </cell>
          <cell r="H129">
            <v>74</v>
          </cell>
          <cell r="I129">
            <v>86</v>
          </cell>
          <cell r="J129">
            <v>83</v>
          </cell>
          <cell r="K129">
            <v>90</v>
          </cell>
          <cell r="L129">
            <v>90</v>
          </cell>
          <cell r="M129">
            <v>72</v>
          </cell>
          <cell r="N129">
            <v>99</v>
          </cell>
          <cell r="O129">
            <v>95</v>
          </cell>
          <cell r="P129">
            <v>98</v>
          </cell>
          <cell r="Q129">
            <v>97</v>
          </cell>
          <cell r="R129">
            <v>80</v>
          </cell>
          <cell r="S129">
            <v>86</v>
          </cell>
          <cell r="T129">
            <v>75</v>
          </cell>
          <cell r="U129">
            <v>81</v>
          </cell>
          <cell r="V129">
            <v>87</v>
          </cell>
          <cell r="W129" t="str">
            <v>优秀</v>
          </cell>
          <cell r="X129">
            <v>90</v>
          </cell>
          <cell r="Y129">
            <v>73</v>
          </cell>
          <cell r="Z129">
            <v>74</v>
          </cell>
          <cell r="AA129">
            <v>72</v>
          </cell>
          <cell r="AB129">
            <v>82</v>
          </cell>
          <cell r="AC129">
            <v>69</v>
          </cell>
          <cell r="AD129" t="str">
            <v>中等</v>
          </cell>
          <cell r="AE129">
            <v>81</v>
          </cell>
          <cell r="AF129">
            <v>95</v>
          </cell>
          <cell r="AG129">
            <v>83</v>
          </cell>
          <cell r="AH129">
            <v>90</v>
          </cell>
          <cell r="AI129" t="str">
            <v>良好</v>
          </cell>
          <cell r="AJ129" t="str">
            <v>及格</v>
          </cell>
          <cell r="AK129">
            <v>79</v>
          </cell>
          <cell r="AL129">
            <v>0</v>
          </cell>
          <cell r="AM129">
            <v>0</v>
          </cell>
          <cell r="AN129">
            <v>2</v>
          </cell>
          <cell r="AO129" t="str">
            <v>预就业实习职业素养实习与劳动教育</v>
          </cell>
        </row>
        <row r="130">
          <cell r="A130">
            <v>20200205022</v>
          </cell>
          <cell r="B130" t="str">
            <v>黄逸淞</v>
          </cell>
          <cell r="C130" t="str">
            <v>全日制2020计算机应用技术4班</v>
          </cell>
          <cell r="D130">
            <v>95</v>
          </cell>
          <cell r="E130">
            <v>69</v>
          </cell>
          <cell r="F130">
            <v>60</v>
          </cell>
          <cell r="G130">
            <v>81</v>
          </cell>
          <cell r="H130">
            <v>60</v>
          </cell>
          <cell r="I130">
            <v>75</v>
          </cell>
          <cell r="J130">
            <v>76</v>
          </cell>
          <cell r="K130">
            <v>86</v>
          </cell>
          <cell r="L130">
            <v>80</v>
          </cell>
          <cell r="M130">
            <v>60</v>
          </cell>
          <cell r="N130">
            <v>94</v>
          </cell>
          <cell r="O130">
            <v>94</v>
          </cell>
          <cell r="P130">
            <v>64</v>
          </cell>
          <cell r="Q130">
            <v>66</v>
          </cell>
          <cell r="R130">
            <v>80</v>
          </cell>
          <cell r="S130">
            <v>86</v>
          </cell>
          <cell r="T130">
            <v>75</v>
          </cell>
          <cell r="U130">
            <v>80</v>
          </cell>
          <cell r="V130">
            <v>90</v>
          </cell>
          <cell r="W130" t="str">
            <v>良好</v>
          </cell>
          <cell r="X130">
            <v>86</v>
          </cell>
          <cell r="Y130">
            <v>60</v>
          </cell>
          <cell r="Z130">
            <v>73</v>
          </cell>
          <cell r="AA130">
            <v>53</v>
          </cell>
          <cell r="AB130">
            <v>75</v>
          </cell>
          <cell r="AC130">
            <v>69</v>
          </cell>
          <cell r="AD130" t="str">
            <v>及格</v>
          </cell>
          <cell r="AE130">
            <v>62</v>
          </cell>
          <cell r="AF130">
            <v>0</v>
          </cell>
          <cell r="AG130">
            <v>79</v>
          </cell>
          <cell r="AH130">
            <v>84</v>
          </cell>
          <cell r="AI130" t="str">
            <v>良好</v>
          </cell>
          <cell r="AJ130" t="str">
            <v>良好</v>
          </cell>
          <cell r="AK130">
            <v>60</v>
          </cell>
          <cell r="AL130">
            <v>0</v>
          </cell>
          <cell r="AM130">
            <v>0</v>
          </cell>
          <cell r="AN130">
            <v>4</v>
          </cell>
          <cell r="AO130" t="str">
            <v>数据库技术 职业发展与就业指导预就业实习职业素养实习与劳动教育</v>
          </cell>
        </row>
        <row r="131">
          <cell r="A131">
            <v>20200205036</v>
          </cell>
          <cell r="B131" t="str">
            <v>刘帅</v>
          </cell>
          <cell r="C131" t="str">
            <v>全日制2020计算机应用技术4班</v>
          </cell>
          <cell r="D131">
            <v>95</v>
          </cell>
          <cell r="E131">
            <v>87</v>
          </cell>
          <cell r="F131">
            <v>80</v>
          </cell>
          <cell r="G131">
            <v>87</v>
          </cell>
          <cell r="H131">
            <v>73</v>
          </cell>
          <cell r="I131">
            <v>74</v>
          </cell>
          <cell r="J131">
            <v>90</v>
          </cell>
          <cell r="K131">
            <v>73</v>
          </cell>
          <cell r="L131">
            <v>90</v>
          </cell>
          <cell r="M131">
            <v>86</v>
          </cell>
          <cell r="N131">
            <v>95</v>
          </cell>
          <cell r="O131">
            <v>97</v>
          </cell>
          <cell r="P131">
            <v>99</v>
          </cell>
          <cell r="Q131">
            <v>100</v>
          </cell>
          <cell r="R131">
            <v>80</v>
          </cell>
          <cell r="S131">
            <v>86</v>
          </cell>
          <cell r="T131">
            <v>75</v>
          </cell>
          <cell r="U131">
            <v>84</v>
          </cell>
          <cell r="V131">
            <v>86</v>
          </cell>
          <cell r="W131" t="str">
            <v>良好</v>
          </cell>
          <cell r="X131">
            <v>86</v>
          </cell>
          <cell r="Y131">
            <v>90</v>
          </cell>
          <cell r="Z131">
            <v>80</v>
          </cell>
          <cell r="AA131">
            <v>75</v>
          </cell>
          <cell r="AB131">
            <v>84</v>
          </cell>
          <cell r="AC131">
            <v>77</v>
          </cell>
          <cell r="AD131" t="str">
            <v>优秀</v>
          </cell>
          <cell r="AE131">
            <v>87</v>
          </cell>
          <cell r="AF131">
            <v>95</v>
          </cell>
          <cell r="AG131">
            <v>98</v>
          </cell>
          <cell r="AH131">
            <v>90</v>
          </cell>
          <cell r="AI131" t="str">
            <v>良好</v>
          </cell>
          <cell r="AJ131" t="str">
            <v>优秀</v>
          </cell>
          <cell r="AK131">
            <v>78</v>
          </cell>
          <cell r="AL131">
            <v>83</v>
          </cell>
          <cell r="AM131">
            <v>70</v>
          </cell>
          <cell r="AN131">
            <v>0</v>
          </cell>
          <cell r="AO131" t="str">
            <v/>
          </cell>
        </row>
        <row r="132">
          <cell r="A132">
            <v>20200302030</v>
          </cell>
          <cell r="B132" t="str">
            <v>陆定德</v>
          </cell>
          <cell r="C132" t="str">
            <v>全日制2020计算机应用技术4班</v>
          </cell>
          <cell r="D132">
            <v>95</v>
          </cell>
          <cell r="E132">
            <v>75</v>
          </cell>
          <cell r="F132">
            <v>83</v>
          </cell>
          <cell r="G132">
            <v>88</v>
          </cell>
          <cell r="H132">
            <v>74</v>
          </cell>
          <cell r="I132">
            <v>93</v>
          </cell>
          <cell r="J132">
            <v>76</v>
          </cell>
          <cell r="K132">
            <v>82</v>
          </cell>
          <cell r="L132">
            <v>90</v>
          </cell>
          <cell r="M132">
            <v>80</v>
          </cell>
          <cell r="N132">
            <v>99</v>
          </cell>
          <cell r="O132">
            <v>100</v>
          </cell>
          <cell r="P132">
            <v>99</v>
          </cell>
          <cell r="Q132">
            <v>98</v>
          </cell>
          <cell r="R132" t="str">
            <v>良好</v>
          </cell>
          <cell r="S132">
            <v>86</v>
          </cell>
          <cell r="T132">
            <v>75</v>
          </cell>
          <cell r="U132">
            <v>80</v>
          </cell>
          <cell r="V132">
            <v>86</v>
          </cell>
          <cell r="W132">
            <v>86</v>
          </cell>
          <cell r="X132">
            <v>92</v>
          </cell>
          <cell r="Y132">
            <v>91</v>
          </cell>
          <cell r="Z132">
            <v>80</v>
          </cell>
          <cell r="AA132">
            <v>72</v>
          </cell>
          <cell r="AB132">
            <v>83</v>
          </cell>
          <cell r="AC132">
            <v>77</v>
          </cell>
          <cell r="AD132" t="str">
            <v>优秀</v>
          </cell>
          <cell r="AE132">
            <v>83</v>
          </cell>
          <cell r="AF132">
            <v>95</v>
          </cell>
          <cell r="AG132">
            <v>100</v>
          </cell>
          <cell r="AH132">
            <v>92</v>
          </cell>
          <cell r="AI132" t="str">
            <v>良好</v>
          </cell>
          <cell r="AJ132" t="str">
            <v>优秀</v>
          </cell>
          <cell r="AK132">
            <v>60</v>
          </cell>
          <cell r="AL132">
            <v>94</v>
          </cell>
          <cell r="AM132">
            <v>88</v>
          </cell>
          <cell r="AN132">
            <v>0</v>
          </cell>
          <cell r="AO132" t="str">
            <v/>
          </cell>
        </row>
        <row r="133">
          <cell r="A133">
            <v>20200306005</v>
          </cell>
          <cell r="B133" t="str">
            <v>杜晓琳</v>
          </cell>
          <cell r="C133" t="str">
            <v>全日制2020计算机应用技术4班</v>
          </cell>
          <cell r="D133">
            <v>95</v>
          </cell>
          <cell r="E133">
            <v>88</v>
          </cell>
          <cell r="F133">
            <v>78</v>
          </cell>
          <cell r="G133">
            <v>70</v>
          </cell>
          <cell r="H133">
            <v>69</v>
          </cell>
          <cell r="I133">
            <v>89</v>
          </cell>
          <cell r="J133">
            <v>87</v>
          </cell>
          <cell r="K133">
            <v>92</v>
          </cell>
          <cell r="L133">
            <v>100</v>
          </cell>
          <cell r="M133">
            <v>79</v>
          </cell>
          <cell r="N133">
            <v>92</v>
          </cell>
          <cell r="O133">
            <v>94</v>
          </cell>
          <cell r="P133">
            <v>82</v>
          </cell>
          <cell r="Q133">
            <v>92</v>
          </cell>
          <cell r="R133">
            <v>80</v>
          </cell>
          <cell r="S133">
            <v>86</v>
          </cell>
          <cell r="T133">
            <v>85</v>
          </cell>
          <cell r="U133">
            <v>84</v>
          </cell>
          <cell r="V133">
            <v>90</v>
          </cell>
          <cell r="W133" t="str">
            <v>良好</v>
          </cell>
          <cell r="X133">
            <v>90</v>
          </cell>
          <cell r="Y133">
            <v>95</v>
          </cell>
          <cell r="Z133">
            <v>70</v>
          </cell>
          <cell r="AA133">
            <v>79</v>
          </cell>
          <cell r="AB133">
            <v>75</v>
          </cell>
          <cell r="AC133">
            <v>72</v>
          </cell>
          <cell r="AD133" t="str">
            <v>优秀</v>
          </cell>
          <cell r="AE133">
            <v>70</v>
          </cell>
          <cell r="AF133">
            <v>94</v>
          </cell>
          <cell r="AG133">
            <v>85</v>
          </cell>
          <cell r="AH133">
            <v>91</v>
          </cell>
          <cell r="AI133" t="str">
            <v>良好</v>
          </cell>
          <cell r="AJ133" t="str">
            <v>良好</v>
          </cell>
          <cell r="AK133">
            <v>74</v>
          </cell>
          <cell r="AL133">
            <v>92</v>
          </cell>
          <cell r="AM133">
            <v>94</v>
          </cell>
          <cell r="AN133">
            <v>0</v>
          </cell>
          <cell r="AO133" t="str">
            <v/>
          </cell>
        </row>
        <row r="134">
          <cell r="A134">
            <v>20200306012</v>
          </cell>
          <cell r="B134" t="str">
            <v>黄竞辉</v>
          </cell>
          <cell r="C134" t="str">
            <v>全日制2020计算机应用技术4班</v>
          </cell>
          <cell r="D134">
            <v>95</v>
          </cell>
          <cell r="E134">
            <v>66</v>
          </cell>
          <cell r="F134">
            <v>64</v>
          </cell>
          <cell r="G134">
            <v>88</v>
          </cell>
          <cell r="H134">
            <v>71</v>
          </cell>
          <cell r="I134">
            <v>73</v>
          </cell>
          <cell r="J134">
            <v>87</v>
          </cell>
          <cell r="K134">
            <v>79</v>
          </cell>
          <cell r="L134">
            <v>75</v>
          </cell>
          <cell r="M134">
            <v>70</v>
          </cell>
          <cell r="N134">
            <v>74</v>
          </cell>
          <cell r="O134">
            <v>73</v>
          </cell>
          <cell r="P134">
            <v>78</v>
          </cell>
          <cell r="Q134">
            <v>60</v>
          </cell>
          <cell r="R134">
            <v>80</v>
          </cell>
          <cell r="S134">
            <v>86</v>
          </cell>
          <cell r="T134">
            <v>75</v>
          </cell>
          <cell r="U134">
            <v>84</v>
          </cell>
          <cell r="V134">
            <v>90</v>
          </cell>
          <cell r="W134" t="str">
            <v>及格</v>
          </cell>
          <cell r="X134">
            <v>87</v>
          </cell>
          <cell r="Y134">
            <v>72</v>
          </cell>
          <cell r="Z134">
            <v>70</v>
          </cell>
          <cell r="AA134">
            <v>63</v>
          </cell>
          <cell r="AB134">
            <v>76</v>
          </cell>
          <cell r="AC134">
            <v>74</v>
          </cell>
          <cell r="AD134" t="str">
            <v>中等</v>
          </cell>
          <cell r="AE134">
            <v>74</v>
          </cell>
          <cell r="AF134">
            <v>60</v>
          </cell>
          <cell r="AG134">
            <v>75</v>
          </cell>
          <cell r="AH134">
            <v>68</v>
          </cell>
          <cell r="AI134" t="str">
            <v>良好</v>
          </cell>
          <cell r="AJ134" t="str">
            <v>中等</v>
          </cell>
          <cell r="AK134">
            <v>62</v>
          </cell>
          <cell r="AL134">
            <v>87</v>
          </cell>
          <cell r="AM134">
            <v>76</v>
          </cell>
          <cell r="AN134">
            <v>0</v>
          </cell>
          <cell r="AO134" t="str">
            <v/>
          </cell>
        </row>
        <row r="135">
          <cell r="A135">
            <v>20200306017</v>
          </cell>
          <cell r="B135" t="str">
            <v>赖宇航</v>
          </cell>
          <cell r="C135" t="str">
            <v>全日制2020计算机应用技术4班</v>
          </cell>
          <cell r="D135">
            <v>95</v>
          </cell>
          <cell r="E135">
            <v>79</v>
          </cell>
          <cell r="F135">
            <v>74</v>
          </cell>
          <cell r="G135">
            <v>88</v>
          </cell>
          <cell r="H135">
            <v>72</v>
          </cell>
          <cell r="I135">
            <v>78</v>
          </cell>
          <cell r="J135">
            <v>88</v>
          </cell>
          <cell r="K135">
            <v>88</v>
          </cell>
          <cell r="L135">
            <v>75</v>
          </cell>
          <cell r="M135">
            <v>75</v>
          </cell>
          <cell r="N135">
            <v>74</v>
          </cell>
          <cell r="O135">
            <v>96</v>
          </cell>
          <cell r="P135">
            <v>89</v>
          </cell>
          <cell r="Q135">
            <v>97</v>
          </cell>
          <cell r="R135">
            <v>80</v>
          </cell>
          <cell r="S135">
            <v>86</v>
          </cell>
          <cell r="T135">
            <v>75</v>
          </cell>
          <cell r="U135">
            <v>78</v>
          </cell>
          <cell r="V135">
            <v>89</v>
          </cell>
          <cell r="W135" t="str">
            <v>良好</v>
          </cell>
          <cell r="X135">
            <v>78</v>
          </cell>
          <cell r="Y135">
            <v>74</v>
          </cell>
          <cell r="Z135">
            <v>72</v>
          </cell>
          <cell r="AA135">
            <v>60</v>
          </cell>
          <cell r="AB135">
            <v>76</v>
          </cell>
          <cell r="AC135">
            <v>75</v>
          </cell>
          <cell r="AD135" t="str">
            <v>中等</v>
          </cell>
          <cell r="AE135">
            <v>72</v>
          </cell>
          <cell r="AF135">
            <v>60</v>
          </cell>
          <cell r="AG135">
            <v>85</v>
          </cell>
          <cell r="AH135">
            <v>63</v>
          </cell>
          <cell r="AI135" t="str">
            <v>良好</v>
          </cell>
          <cell r="AJ135" t="str">
            <v>优秀</v>
          </cell>
          <cell r="AK135">
            <v>79</v>
          </cell>
          <cell r="AL135">
            <v>98</v>
          </cell>
          <cell r="AM135">
            <v>96</v>
          </cell>
          <cell r="AN135">
            <v>0</v>
          </cell>
          <cell r="AO135" t="str">
            <v/>
          </cell>
        </row>
        <row r="136">
          <cell r="A136">
            <v>20200306019</v>
          </cell>
          <cell r="B136" t="str">
            <v>蓝贵庆</v>
          </cell>
          <cell r="C136" t="str">
            <v>全日制2020计算机应用技术4班</v>
          </cell>
          <cell r="D136">
            <v>95</v>
          </cell>
          <cell r="E136" t="str">
            <v>及格</v>
          </cell>
          <cell r="F136">
            <v>60</v>
          </cell>
          <cell r="G136">
            <v>73</v>
          </cell>
          <cell r="H136">
            <v>64</v>
          </cell>
          <cell r="I136">
            <v>66</v>
          </cell>
          <cell r="J136">
            <v>82</v>
          </cell>
          <cell r="K136">
            <v>89</v>
          </cell>
          <cell r="L136">
            <v>0</v>
          </cell>
          <cell r="M136">
            <v>82</v>
          </cell>
          <cell r="N136">
            <v>60</v>
          </cell>
          <cell r="O136">
            <v>60</v>
          </cell>
          <cell r="P136">
            <v>65</v>
          </cell>
          <cell r="Q136">
            <v>60</v>
          </cell>
          <cell r="R136">
            <v>80</v>
          </cell>
          <cell r="S136">
            <v>86</v>
          </cell>
          <cell r="T136">
            <v>75</v>
          </cell>
          <cell r="U136">
            <v>85</v>
          </cell>
          <cell r="V136">
            <v>92</v>
          </cell>
          <cell r="W136" t="str">
            <v>及格</v>
          </cell>
          <cell r="X136">
            <v>91</v>
          </cell>
          <cell r="Y136">
            <v>74</v>
          </cell>
          <cell r="Z136">
            <v>60</v>
          </cell>
          <cell r="AA136">
            <v>60</v>
          </cell>
          <cell r="AB136">
            <v>63</v>
          </cell>
          <cell r="AC136">
            <v>90</v>
          </cell>
          <cell r="AD136" t="str">
            <v>中等</v>
          </cell>
          <cell r="AE136">
            <v>75</v>
          </cell>
          <cell r="AF136">
            <v>60</v>
          </cell>
          <cell r="AG136">
            <v>73</v>
          </cell>
          <cell r="AH136">
            <v>60</v>
          </cell>
          <cell r="AI136" t="str">
            <v>良好</v>
          </cell>
          <cell r="AJ136" t="str">
            <v>及格</v>
          </cell>
          <cell r="AK136">
            <v>60</v>
          </cell>
          <cell r="AL136">
            <v>92</v>
          </cell>
          <cell r="AM136">
            <v>88</v>
          </cell>
          <cell r="AN136">
            <v>1</v>
          </cell>
          <cell r="AO136" t="str">
            <v>创新思维训练</v>
          </cell>
        </row>
        <row r="137">
          <cell r="A137">
            <v>20200306022</v>
          </cell>
          <cell r="B137" t="str">
            <v>李媚</v>
          </cell>
          <cell r="C137" t="str">
            <v>全日制2020计算机应用技术4班</v>
          </cell>
          <cell r="D137">
            <v>95</v>
          </cell>
          <cell r="E137">
            <v>80</v>
          </cell>
          <cell r="F137">
            <v>72</v>
          </cell>
          <cell r="G137">
            <v>88</v>
          </cell>
          <cell r="H137">
            <v>77</v>
          </cell>
          <cell r="I137">
            <v>91</v>
          </cell>
          <cell r="J137">
            <v>76</v>
          </cell>
          <cell r="K137">
            <v>78</v>
          </cell>
          <cell r="L137">
            <v>90</v>
          </cell>
          <cell r="M137">
            <v>86</v>
          </cell>
          <cell r="N137">
            <v>97</v>
          </cell>
          <cell r="O137">
            <v>99</v>
          </cell>
          <cell r="P137">
            <v>85</v>
          </cell>
          <cell r="Q137">
            <v>100</v>
          </cell>
          <cell r="R137">
            <v>80</v>
          </cell>
          <cell r="S137">
            <v>86</v>
          </cell>
          <cell r="T137">
            <v>75</v>
          </cell>
          <cell r="U137">
            <v>84</v>
          </cell>
          <cell r="V137">
            <v>90</v>
          </cell>
          <cell r="W137" t="str">
            <v>优秀</v>
          </cell>
          <cell r="X137">
            <v>92</v>
          </cell>
          <cell r="Y137">
            <v>92</v>
          </cell>
          <cell r="Z137">
            <v>81</v>
          </cell>
          <cell r="AA137">
            <v>85</v>
          </cell>
          <cell r="AB137">
            <v>85</v>
          </cell>
          <cell r="AC137">
            <v>89</v>
          </cell>
          <cell r="AD137" t="str">
            <v>优秀</v>
          </cell>
          <cell r="AE137">
            <v>89</v>
          </cell>
          <cell r="AF137">
            <v>82</v>
          </cell>
          <cell r="AG137">
            <v>99</v>
          </cell>
          <cell r="AH137">
            <v>89</v>
          </cell>
          <cell r="AI137" t="str">
            <v>良好</v>
          </cell>
          <cell r="AJ137" t="str">
            <v>优秀</v>
          </cell>
          <cell r="AK137">
            <v>85</v>
          </cell>
          <cell r="AL137">
            <v>97</v>
          </cell>
          <cell r="AM137">
            <v>94</v>
          </cell>
          <cell r="AN137">
            <v>0</v>
          </cell>
          <cell r="AO137" t="str">
            <v/>
          </cell>
        </row>
        <row r="138">
          <cell r="A138">
            <v>20200306025</v>
          </cell>
          <cell r="B138" t="str">
            <v>李耀冰</v>
          </cell>
          <cell r="C138" t="str">
            <v>全日制2020计算机应用技术4班</v>
          </cell>
          <cell r="D138">
            <v>95</v>
          </cell>
          <cell r="E138">
            <v>62</v>
          </cell>
          <cell r="F138">
            <v>62</v>
          </cell>
          <cell r="G138">
            <v>85</v>
          </cell>
          <cell r="H138">
            <v>62</v>
          </cell>
          <cell r="I138">
            <v>77</v>
          </cell>
          <cell r="J138">
            <v>88</v>
          </cell>
          <cell r="K138">
            <v>87</v>
          </cell>
          <cell r="L138">
            <v>70</v>
          </cell>
          <cell r="M138">
            <v>60</v>
          </cell>
          <cell r="N138">
            <v>93</v>
          </cell>
          <cell r="O138">
            <v>97</v>
          </cell>
          <cell r="P138">
            <v>83</v>
          </cell>
          <cell r="Q138">
            <v>98</v>
          </cell>
          <cell r="R138">
            <v>80</v>
          </cell>
          <cell r="S138">
            <v>86</v>
          </cell>
          <cell r="T138">
            <v>75</v>
          </cell>
          <cell r="U138">
            <v>87</v>
          </cell>
          <cell r="V138">
            <v>90</v>
          </cell>
          <cell r="W138" t="str">
            <v>及格</v>
          </cell>
          <cell r="X138">
            <v>79</v>
          </cell>
          <cell r="Y138">
            <v>80</v>
          </cell>
          <cell r="Z138">
            <v>72</v>
          </cell>
          <cell r="AA138">
            <v>62</v>
          </cell>
          <cell r="AB138">
            <v>77</v>
          </cell>
          <cell r="AC138">
            <v>79</v>
          </cell>
          <cell r="AD138" t="str">
            <v>良好</v>
          </cell>
          <cell r="AE138">
            <v>70</v>
          </cell>
          <cell r="AF138">
            <v>64</v>
          </cell>
          <cell r="AG138">
            <v>73</v>
          </cell>
          <cell r="AH138">
            <v>90</v>
          </cell>
          <cell r="AI138" t="str">
            <v>良好</v>
          </cell>
          <cell r="AJ138" t="str">
            <v>优秀</v>
          </cell>
          <cell r="AK138">
            <v>68</v>
          </cell>
          <cell r="AL138">
            <v>0</v>
          </cell>
          <cell r="AM138">
            <v>0</v>
          </cell>
          <cell r="AN138">
            <v>2</v>
          </cell>
          <cell r="AO138" t="str">
            <v>预就业实习职业素养实习与劳动教育</v>
          </cell>
        </row>
        <row r="139">
          <cell r="A139">
            <v>20200306034</v>
          </cell>
          <cell r="B139" t="str">
            <v>凌碧凤</v>
          </cell>
          <cell r="C139" t="str">
            <v>全日制2020计算机应用技术4班</v>
          </cell>
          <cell r="D139">
            <v>95</v>
          </cell>
          <cell r="E139">
            <v>72</v>
          </cell>
          <cell r="F139">
            <v>60</v>
          </cell>
          <cell r="G139">
            <v>87</v>
          </cell>
          <cell r="H139">
            <v>66</v>
          </cell>
          <cell r="I139">
            <v>83</v>
          </cell>
          <cell r="J139">
            <v>75</v>
          </cell>
          <cell r="K139">
            <v>80</v>
          </cell>
          <cell r="L139">
            <v>80</v>
          </cell>
          <cell r="M139">
            <v>63</v>
          </cell>
          <cell r="N139">
            <v>74</v>
          </cell>
          <cell r="O139">
            <v>94</v>
          </cell>
          <cell r="P139">
            <v>78</v>
          </cell>
          <cell r="Q139">
            <v>97</v>
          </cell>
          <cell r="R139">
            <v>80</v>
          </cell>
          <cell r="S139">
            <v>86</v>
          </cell>
          <cell r="T139">
            <v>75</v>
          </cell>
          <cell r="U139">
            <v>83</v>
          </cell>
          <cell r="V139">
            <v>84</v>
          </cell>
          <cell r="W139" t="str">
            <v>良好</v>
          </cell>
          <cell r="X139">
            <v>83</v>
          </cell>
          <cell r="Y139">
            <v>79</v>
          </cell>
          <cell r="Z139">
            <v>78</v>
          </cell>
          <cell r="AA139">
            <v>65</v>
          </cell>
          <cell r="AB139">
            <v>81</v>
          </cell>
          <cell r="AC139">
            <v>77</v>
          </cell>
          <cell r="AD139" t="str">
            <v>中等</v>
          </cell>
          <cell r="AE139">
            <v>84</v>
          </cell>
          <cell r="AF139">
            <v>94</v>
          </cell>
          <cell r="AG139">
            <v>75</v>
          </cell>
          <cell r="AH139">
            <v>90</v>
          </cell>
          <cell r="AI139" t="str">
            <v>良好</v>
          </cell>
          <cell r="AJ139" t="str">
            <v>良好</v>
          </cell>
          <cell r="AK139">
            <v>82</v>
          </cell>
          <cell r="AL139">
            <v>94</v>
          </cell>
          <cell r="AM139">
            <v>88</v>
          </cell>
          <cell r="AN139">
            <v>0</v>
          </cell>
          <cell r="AO139" t="str">
            <v/>
          </cell>
        </row>
        <row r="140">
          <cell r="A140">
            <v>20200306035</v>
          </cell>
          <cell r="B140" t="str">
            <v>刘宏灿</v>
          </cell>
          <cell r="C140" t="str">
            <v>全日制2020计算机应用技术4班</v>
          </cell>
          <cell r="D140">
            <v>95</v>
          </cell>
          <cell r="E140">
            <v>66</v>
          </cell>
          <cell r="F140">
            <v>67</v>
          </cell>
          <cell r="G140">
            <v>86</v>
          </cell>
          <cell r="H140">
            <v>70</v>
          </cell>
          <cell r="I140">
            <v>79</v>
          </cell>
          <cell r="J140">
            <v>88</v>
          </cell>
          <cell r="K140">
            <v>86</v>
          </cell>
          <cell r="L140">
            <v>80</v>
          </cell>
          <cell r="M140">
            <v>75</v>
          </cell>
          <cell r="N140">
            <v>95</v>
          </cell>
          <cell r="O140">
            <v>97</v>
          </cell>
          <cell r="P140">
            <v>96</v>
          </cell>
          <cell r="Q140">
            <v>96</v>
          </cell>
          <cell r="R140">
            <v>80</v>
          </cell>
          <cell r="S140">
            <v>86</v>
          </cell>
          <cell r="T140">
            <v>75</v>
          </cell>
          <cell r="U140">
            <v>85</v>
          </cell>
          <cell r="V140">
            <v>82</v>
          </cell>
          <cell r="W140" t="str">
            <v>良好</v>
          </cell>
          <cell r="X140">
            <v>88</v>
          </cell>
          <cell r="Y140">
            <v>80</v>
          </cell>
          <cell r="Z140">
            <v>77</v>
          </cell>
          <cell r="AA140">
            <v>74</v>
          </cell>
          <cell r="AB140">
            <v>80</v>
          </cell>
          <cell r="AC140">
            <v>79</v>
          </cell>
          <cell r="AD140" t="str">
            <v>良好</v>
          </cell>
          <cell r="AE140">
            <v>84</v>
          </cell>
          <cell r="AF140">
            <v>96</v>
          </cell>
          <cell r="AG140">
            <v>89</v>
          </cell>
          <cell r="AH140">
            <v>90</v>
          </cell>
          <cell r="AI140" t="str">
            <v>良好</v>
          </cell>
          <cell r="AJ140" t="str">
            <v>优秀</v>
          </cell>
          <cell r="AK140">
            <v>76</v>
          </cell>
          <cell r="AL140">
            <v>95</v>
          </cell>
          <cell r="AM140">
            <v>96</v>
          </cell>
          <cell r="AN140">
            <v>0</v>
          </cell>
          <cell r="AO140" t="str">
            <v/>
          </cell>
        </row>
        <row r="141">
          <cell r="A141">
            <v>20200306038</v>
          </cell>
          <cell r="B141" t="str">
            <v>陆振豪</v>
          </cell>
          <cell r="C141" t="str">
            <v>全日制2020计算机应用技术4班</v>
          </cell>
          <cell r="D141">
            <v>95</v>
          </cell>
          <cell r="E141">
            <v>70</v>
          </cell>
          <cell r="F141">
            <v>70</v>
          </cell>
          <cell r="G141">
            <v>85</v>
          </cell>
          <cell r="H141">
            <v>61</v>
          </cell>
          <cell r="I141">
            <v>82</v>
          </cell>
          <cell r="J141">
            <v>84</v>
          </cell>
          <cell r="K141">
            <v>83</v>
          </cell>
          <cell r="L141">
            <v>80</v>
          </cell>
          <cell r="M141">
            <v>77</v>
          </cell>
          <cell r="N141">
            <v>95</v>
          </cell>
          <cell r="O141">
            <v>94</v>
          </cell>
          <cell r="P141">
            <v>84</v>
          </cell>
          <cell r="Q141">
            <v>100</v>
          </cell>
          <cell r="R141">
            <v>80</v>
          </cell>
          <cell r="S141">
            <v>86</v>
          </cell>
          <cell r="T141">
            <v>75</v>
          </cell>
          <cell r="U141">
            <v>84</v>
          </cell>
          <cell r="V141">
            <v>82</v>
          </cell>
          <cell r="W141" t="str">
            <v>良好</v>
          </cell>
          <cell r="X141">
            <v>91</v>
          </cell>
          <cell r="Y141">
            <v>80</v>
          </cell>
          <cell r="Z141">
            <v>74</v>
          </cell>
          <cell r="AA141">
            <v>71</v>
          </cell>
          <cell r="AB141">
            <v>76</v>
          </cell>
          <cell r="AC141">
            <v>70</v>
          </cell>
          <cell r="AD141" t="str">
            <v>良好</v>
          </cell>
          <cell r="AE141">
            <v>77</v>
          </cell>
          <cell r="AF141">
            <v>96</v>
          </cell>
          <cell r="AG141">
            <v>72</v>
          </cell>
          <cell r="AH141">
            <v>90</v>
          </cell>
          <cell r="AI141" t="str">
            <v>良好</v>
          </cell>
          <cell r="AJ141" t="str">
            <v>优秀</v>
          </cell>
          <cell r="AK141">
            <v>74</v>
          </cell>
          <cell r="AL141">
            <v>0</v>
          </cell>
          <cell r="AM141">
            <v>0</v>
          </cell>
          <cell r="AN141">
            <v>2</v>
          </cell>
          <cell r="AO141" t="str">
            <v>预就业实习职业素养实习与劳动教育</v>
          </cell>
        </row>
        <row r="142">
          <cell r="A142">
            <v>20200306039</v>
          </cell>
          <cell r="B142" t="str">
            <v>骆梦丽</v>
          </cell>
          <cell r="C142" t="str">
            <v>全日制2020计算机应用技术4班</v>
          </cell>
          <cell r="D142">
            <v>95</v>
          </cell>
          <cell r="E142">
            <v>88</v>
          </cell>
          <cell r="F142">
            <v>78</v>
          </cell>
          <cell r="G142">
            <v>86</v>
          </cell>
          <cell r="H142">
            <v>76</v>
          </cell>
          <cell r="I142">
            <v>91</v>
          </cell>
          <cell r="J142">
            <v>90</v>
          </cell>
          <cell r="K142">
            <v>76</v>
          </cell>
          <cell r="L142">
            <v>90</v>
          </cell>
          <cell r="M142">
            <v>80</v>
          </cell>
          <cell r="N142">
            <v>98</v>
          </cell>
          <cell r="O142">
            <v>98</v>
          </cell>
          <cell r="P142">
            <v>85</v>
          </cell>
          <cell r="Q142">
            <v>100</v>
          </cell>
          <cell r="R142">
            <v>80</v>
          </cell>
          <cell r="S142">
            <v>86</v>
          </cell>
          <cell r="T142">
            <v>75</v>
          </cell>
          <cell r="U142">
            <v>82</v>
          </cell>
          <cell r="V142">
            <v>84</v>
          </cell>
          <cell r="W142" t="str">
            <v>良好</v>
          </cell>
          <cell r="X142">
            <v>92</v>
          </cell>
          <cell r="Y142">
            <v>94</v>
          </cell>
          <cell r="Z142">
            <v>81</v>
          </cell>
          <cell r="AA142">
            <v>77</v>
          </cell>
          <cell r="AB142">
            <v>84</v>
          </cell>
          <cell r="AC142">
            <v>73</v>
          </cell>
          <cell r="AD142" t="str">
            <v>优秀</v>
          </cell>
          <cell r="AE142">
            <v>75</v>
          </cell>
          <cell r="AF142">
            <v>82</v>
          </cell>
          <cell r="AG142">
            <v>98</v>
          </cell>
          <cell r="AH142">
            <v>89</v>
          </cell>
          <cell r="AI142" t="str">
            <v>良好</v>
          </cell>
          <cell r="AJ142" t="str">
            <v>优秀</v>
          </cell>
          <cell r="AK142">
            <v>85</v>
          </cell>
          <cell r="AL142">
            <v>100</v>
          </cell>
          <cell r="AM142">
            <v>100</v>
          </cell>
          <cell r="AN142">
            <v>0</v>
          </cell>
          <cell r="AO142" t="str">
            <v/>
          </cell>
        </row>
        <row r="143">
          <cell r="A143">
            <v>20200306045</v>
          </cell>
          <cell r="B143" t="str">
            <v>覃涛</v>
          </cell>
          <cell r="C143" t="str">
            <v>全日制2020计算机应用技术4班</v>
          </cell>
          <cell r="D143">
            <v>95</v>
          </cell>
          <cell r="E143">
            <v>74</v>
          </cell>
          <cell r="F143">
            <v>63</v>
          </cell>
          <cell r="G143">
            <v>84</v>
          </cell>
          <cell r="H143">
            <v>66</v>
          </cell>
          <cell r="I143">
            <v>74</v>
          </cell>
          <cell r="J143">
            <v>88</v>
          </cell>
          <cell r="K143">
            <v>80</v>
          </cell>
          <cell r="L143">
            <v>80</v>
          </cell>
          <cell r="M143">
            <v>74</v>
          </cell>
          <cell r="N143">
            <v>72</v>
          </cell>
          <cell r="O143">
            <v>75</v>
          </cell>
          <cell r="P143">
            <v>64</v>
          </cell>
          <cell r="Q143">
            <v>99</v>
          </cell>
          <cell r="R143">
            <v>80</v>
          </cell>
          <cell r="S143">
            <v>86</v>
          </cell>
          <cell r="T143">
            <v>75</v>
          </cell>
          <cell r="U143">
            <v>85</v>
          </cell>
          <cell r="V143">
            <v>85</v>
          </cell>
          <cell r="W143" t="str">
            <v>及格</v>
          </cell>
          <cell r="X143">
            <v>81</v>
          </cell>
          <cell r="Y143">
            <v>73</v>
          </cell>
          <cell r="Z143">
            <v>62</v>
          </cell>
          <cell r="AA143">
            <v>62</v>
          </cell>
          <cell r="AB143">
            <v>79</v>
          </cell>
          <cell r="AC143">
            <v>77</v>
          </cell>
          <cell r="AD143" t="str">
            <v>中等</v>
          </cell>
          <cell r="AE143">
            <v>74</v>
          </cell>
          <cell r="AF143">
            <v>60</v>
          </cell>
          <cell r="AG143">
            <v>80</v>
          </cell>
          <cell r="AH143">
            <v>88</v>
          </cell>
          <cell r="AI143" t="str">
            <v>良好</v>
          </cell>
          <cell r="AJ143" t="str">
            <v>优秀</v>
          </cell>
          <cell r="AK143">
            <v>64</v>
          </cell>
          <cell r="AL143">
            <v>98</v>
          </cell>
          <cell r="AM143">
            <v>100</v>
          </cell>
          <cell r="AN143">
            <v>0</v>
          </cell>
          <cell r="AO143" t="str">
            <v/>
          </cell>
        </row>
        <row r="144">
          <cell r="A144">
            <v>20200306048</v>
          </cell>
          <cell r="B144" t="str">
            <v>谭国鑫</v>
          </cell>
          <cell r="C144" t="str">
            <v>全日制2020计算机应用技术4班</v>
          </cell>
          <cell r="D144">
            <v>95</v>
          </cell>
          <cell r="E144">
            <v>60</v>
          </cell>
          <cell r="F144">
            <v>62</v>
          </cell>
          <cell r="G144">
            <v>84</v>
          </cell>
          <cell r="H144">
            <v>67</v>
          </cell>
          <cell r="I144">
            <v>78</v>
          </cell>
          <cell r="J144">
            <v>74</v>
          </cell>
          <cell r="K144">
            <v>78</v>
          </cell>
          <cell r="L144">
            <v>80</v>
          </cell>
          <cell r="M144">
            <v>82</v>
          </cell>
          <cell r="N144">
            <v>73</v>
          </cell>
          <cell r="O144">
            <v>98</v>
          </cell>
          <cell r="P144">
            <v>92</v>
          </cell>
          <cell r="Q144">
            <v>93</v>
          </cell>
          <cell r="R144">
            <v>80</v>
          </cell>
          <cell r="S144">
            <v>86</v>
          </cell>
          <cell r="T144">
            <v>75</v>
          </cell>
          <cell r="U144">
            <v>87</v>
          </cell>
          <cell r="V144">
            <v>91</v>
          </cell>
          <cell r="W144" t="str">
            <v>及格</v>
          </cell>
          <cell r="X144">
            <v>93</v>
          </cell>
          <cell r="Y144">
            <v>73</v>
          </cell>
          <cell r="Z144">
            <v>63</v>
          </cell>
          <cell r="AA144">
            <v>60</v>
          </cell>
          <cell r="AB144">
            <v>77</v>
          </cell>
          <cell r="AC144">
            <v>75</v>
          </cell>
          <cell r="AD144" t="str">
            <v>中等</v>
          </cell>
          <cell r="AE144">
            <v>74</v>
          </cell>
          <cell r="AF144">
            <v>60</v>
          </cell>
          <cell r="AG144">
            <v>84</v>
          </cell>
          <cell r="AH144">
            <v>89</v>
          </cell>
          <cell r="AI144" t="str">
            <v>良好</v>
          </cell>
          <cell r="AJ144" t="str">
            <v>优秀</v>
          </cell>
          <cell r="AK144">
            <v>63</v>
          </cell>
          <cell r="AL144">
            <v>100</v>
          </cell>
          <cell r="AM144">
            <v>100</v>
          </cell>
          <cell r="AN144">
            <v>0</v>
          </cell>
          <cell r="AO144" t="str">
            <v/>
          </cell>
        </row>
        <row r="145">
          <cell r="A145">
            <v>20200306049</v>
          </cell>
          <cell r="B145" t="str">
            <v>唐龙</v>
          </cell>
          <cell r="C145" t="str">
            <v>全日制2020计算机应用技术4班</v>
          </cell>
          <cell r="D145">
            <v>95</v>
          </cell>
          <cell r="E145">
            <v>73</v>
          </cell>
          <cell r="F145">
            <v>69</v>
          </cell>
          <cell r="G145">
            <v>85</v>
          </cell>
          <cell r="H145">
            <v>66</v>
          </cell>
          <cell r="I145">
            <v>75</v>
          </cell>
          <cell r="J145">
            <v>86</v>
          </cell>
          <cell r="K145">
            <v>85</v>
          </cell>
          <cell r="L145">
            <v>75</v>
          </cell>
          <cell r="M145">
            <v>74</v>
          </cell>
          <cell r="N145">
            <v>95</v>
          </cell>
          <cell r="O145">
            <v>97</v>
          </cell>
          <cell r="P145">
            <v>80</v>
          </cell>
          <cell r="Q145">
            <v>93</v>
          </cell>
          <cell r="R145">
            <v>80</v>
          </cell>
          <cell r="S145">
            <v>86</v>
          </cell>
          <cell r="T145">
            <v>75</v>
          </cell>
          <cell r="U145">
            <v>83</v>
          </cell>
          <cell r="V145">
            <v>94</v>
          </cell>
          <cell r="W145" t="str">
            <v>良好</v>
          </cell>
          <cell r="X145">
            <v>91</v>
          </cell>
          <cell r="Y145">
            <v>80</v>
          </cell>
          <cell r="Z145">
            <v>77</v>
          </cell>
          <cell r="AA145">
            <v>74</v>
          </cell>
          <cell r="AB145">
            <v>78</v>
          </cell>
          <cell r="AC145">
            <v>72</v>
          </cell>
          <cell r="AD145" t="str">
            <v>良好</v>
          </cell>
          <cell r="AE145">
            <v>80</v>
          </cell>
          <cell r="AF145">
            <v>95</v>
          </cell>
          <cell r="AG145">
            <v>79</v>
          </cell>
          <cell r="AH145">
            <v>89</v>
          </cell>
          <cell r="AI145" t="str">
            <v>良好</v>
          </cell>
          <cell r="AJ145" t="str">
            <v>优秀</v>
          </cell>
          <cell r="AK145">
            <v>64</v>
          </cell>
          <cell r="AL145">
            <v>97</v>
          </cell>
          <cell r="AM145">
            <v>100</v>
          </cell>
          <cell r="AN145">
            <v>0</v>
          </cell>
          <cell r="AO145" t="str">
            <v/>
          </cell>
        </row>
        <row r="146">
          <cell r="A146">
            <v>20200306051</v>
          </cell>
          <cell r="B146" t="str">
            <v>唐怡芳</v>
          </cell>
          <cell r="C146" t="str">
            <v>全日制2020计算机应用技术4班</v>
          </cell>
          <cell r="D146">
            <v>95</v>
          </cell>
          <cell r="E146">
            <v>70</v>
          </cell>
          <cell r="F146">
            <v>65</v>
          </cell>
          <cell r="G146">
            <v>85</v>
          </cell>
          <cell r="H146">
            <v>68</v>
          </cell>
          <cell r="I146">
            <v>92</v>
          </cell>
          <cell r="J146">
            <v>90</v>
          </cell>
          <cell r="K146">
            <v>87</v>
          </cell>
          <cell r="L146">
            <v>75</v>
          </cell>
          <cell r="M146">
            <v>84</v>
          </cell>
          <cell r="N146">
            <v>85</v>
          </cell>
          <cell r="O146">
            <v>95</v>
          </cell>
          <cell r="P146">
            <v>86</v>
          </cell>
          <cell r="Q146">
            <v>69</v>
          </cell>
          <cell r="R146">
            <v>80</v>
          </cell>
          <cell r="S146">
            <v>86</v>
          </cell>
          <cell r="T146">
            <v>75</v>
          </cell>
          <cell r="U146">
            <v>83</v>
          </cell>
          <cell r="V146">
            <v>90</v>
          </cell>
          <cell r="W146" t="str">
            <v>良好</v>
          </cell>
          <cell r="X146">
            <v>88</v>
          </cell>
          <cell r="Y146">
            <v>94</v>
          </cell>
          <cell r="Z146">
            <v>78</v>
          </cell>
          <cell r="AA146">
            <v>78</v>
          </cell>
          <cell r="AB146">
            <v>79</v>
          </cell>
          <cell r="AC146">
            <v>71</v>
          </cell>
          <cell r="AD146" t="str">
            <v>优秀</v>
          </cell>
          <cell r="AE146">
            <v>84</v>
          </cell>
          <cell r="AF146">
            <v>82</v>
          </cell>
          <cell r="AG146">
            <v>92</v>
          </cell>
          <cell r="AH146">
            <v>89</v>
          </cell>
          <cell r="AI146" t="str">
            <v>良好</v>
          </cell>
          <cell r="AJ146" t="str">
            <v>及格</v>
          </cell>
          <cell r="AK146">
            <v>83</v>
          </cell>
          <cell r="AL146">
            <v>96</v>
          </cell>
          <cell r="AM146">
            <v>92</v>
          </cell>
          <cell r="AN146">
            <v>0</v>
          </cell>
          <cell r="AO146" t="str">
            <v/>
          </cell>
        </row>
        <row r="147">
          <cell r="A147">
            <v>20200306058</v>
          </cell>
          <cell r="B147" t="str">
            <v>谢健军</v>
          </cell>
          <cell r="C147" t="str">
            <v>全日制2020计算机应用技术4班</v>
          </cell>
          <cell r="D147">
            <v>95</v>
          </cell>
          <cell r="E147">
            <v>70</v>
          </cell>
          <cell r="F147">
            <v>62</v>
          </cell>
          <cell r="G147">
            <v>86</v>
          </cell>
          <cell r="H147">
            <v>68</v>
          </cell>
          <cell r="I147">
            <v>79</v>
          </cell>
          <cell r="J147">
            <v>82</v>
          </cell>
          <cell r="K147">
            <v>78</v>
          </cell>
          <cell r="L147">
            <v>75</v>
          </cell>
          <cell r="M147">
            <v>84</v>
          </cell>
          <cell r="N147">
            <v>95</v>
          </cell>
          <cell r="O147">
            <v>95</v>
          </cell>
          <cell r="P147">
            <v>83</v>
          </cell>
          <cell r="Q147">
            <v>97</v>
          </cell>
          <cell r="R147">
            <v>80</v>
          </cell>
          <cell r="S147">
            <v>86</v>
          </cell>
          <cell r="T147">
            <v>75</v>
          </cell>
          <cell r="U147">
            <v>85</v>
          </cell>
          <cell r="V147">
            <v>90</v>
          </cell>
          <cell r="W147" t="str">
            <v>优秀</v>
          </cell>
          <cell r="X147">
            <v>88</v>
          </cell>
          <cell r="Y147">
            <v>80</v>
          </cell>
          <cell r="Z147">
            <v>79</v>
          </cell>
          <cell r="AA147">
            <v>83</v>
          </cell>
          <cell r="AB147">
            <v>81</v>
          </cell>
          <cell r="AC147">
            <v>70</v>
          </cell>
          <cell r="AD147" t="str">
            <v>良好</v>
          </cell>
          <cell r="AE147">
            <v>82</v>
          </cell>
          <cell r="AF147">
            <v>96</v>
          </cell>
          <cell r="AG147">
            <v>90</v>
          </cell>
          <cell r="AH147">
            <v>90</v>
          </cell>
          <cell r="AI147" t="str">
            <v>良好</v>
          </cell>
          <cell r="AJ147" t="str">
            <v>优秀</v>
          </cell>
          <cell r="AK147">
            <v>73</v>
          </cell>
          <cell r="AL147">
            <v>92</v>
          </cell>
          <cell r="AM147">
            <v>85</v>
          </cell>
          <cell r="AN147">
            <v>0</v>
          </cell>
          <cell r="AO147" t="str">
            <v/>
          </cell>
        </row>
        <row r="148">
          <cell r="A148">
            <v>20200306067</v>
          </cell>
          <cell r="B148" t="str">
            <v>钟泓玮</v>
          </cell>
          <cell r="C148" t="str">
            <v>全日制2020计算机应用技术4班</v>
          </cell>
          <cell r="D148">
            <v>95</v>
          </cell>
          <cell r="E148">
            <v>67</v>
          </cell>
          <cell r="F148">
            <v>65</v>
          </cell>
          <cell r="G148">
            <v>75</v>
          </cell>
          <cell r="H148">
            <v>63</v>
          </cell>
          <cell r="I148">
            <v>86</v>
          </cell>
          <cell r="J148">
            <v>84</v>
          </cell>
          <cell r="K148">
            <v>75</v>
          </cell>
          <cell r="L148">
            <v>60</v>
          </cell>
          <cell r="M148">
            <v>60</v>
          </cell>
          <cell r="N148">
            <v>74</v>
          </cell>
          <cell r="O148">
            <v>94</v>
          </cell>
          <cell r="P148">
            <v>75</v>
          </cell>
          <cell r="Q148">
            <v>94</v>
          </cell>
          <cell r="R148">
            <v>80</v>
          </cell>
          <cell r="S148">
            <v>86</v>
          </cell>
          <cell r="T148">
            <v>75</v>
          </cell>
          <cell r="U148">
            <v>78</v>
          </cell>
          <cell r="V148">
            <v>82</v>
          </cell>
          <cell r="W148" t="str">
            <v>良好</v>
          </cell>
          <cell r="X148">
            <v>87</v>
          </cell>
          <cell r="Y148">
            <v>78</v>
          </cell>
          <cell r="Z148">
            <v>60</v>
          </cell>
          <cell r="AA148" t="str">
            <v>中等</v>
          </cell>
          <cell r="AB148">
            <v>71</v>
          </cell>
          <cell r="AC148">
            <v>73</v>
          </cell>
          <cell r="AD148" t="str">
            <v>中等</v>
          </cell>
          <cell r="AE148">
            <v>72</v>
          </cell>
          <cell r="AF148">
            <v>62</v>
          </cell>
          <cell r="AG148">
            <v>74</v>
          </cell>
          <cell r="AH148">
            <v>60</v>
          </cell>
          <cell r="AI148" t="str">
            <v>良好</v>
          </cell>
          <cell r="AJ148" t="str">
            <v>优秀</v>
          </cell>
          <cell r="AK148">
            <v>63</v>
          </cell>
          <cell r="AL148">
            <v>89</v>
          </cell>
          <cell r="AM148">
            <v>82</v>
          </cell>
          <cell r="AN148">
            <v>0</v>
          </cell>
          <cell r="AO148" t="str">
            <v/>
          </cell>
        </row>
        <row r="149">
          <cell r="A149">
            <v>20200306075</v>
          </cell>
          <cell r="B149" t="str">
            <v>黄冠秀</v>
          </cell>
          <cell r="C149" t="str">
            <v>全日制2020计算机应用技术4班</v>
          </cell>
          <cell r="D149">
            <v>95</v>
          </cell>
          <cell r="E149">
            <v>77</v>
          </cell>
          <cell r="F149">
            <v>60</v>
          </cell>
          <cell r="G149">
            <v>75</v>
          </cell>
          <cell r="H149">
            <v>62</v>
          </cell>
          <cell r="I149">
            <v>70</v>
          </cell>
          <cell r="J149">
            <v>84</v>
          </cell>
          <cell r="K149">
            <v>68</v>
          </cell>
          <cell r="L149">
            <v>80</v>
          </cell>
          <cell r="M149">
            <v>60</v>
          </cell>
          <cell r="N149">
            <v>80</v>
          </cell>
          <cell r="O149">
            <v>92</v>
          </cell>
          <cell r="P149">
            <v>84</v>
          </cell>
          <cell r="Q149">
            <v>97</v>
          </cell>
          <cell r="R149">
            <v>80</v>
          </cell>
          <cell r="S149">
            <v>86</v>
          </cell>
          <cell r="T149">
            <v>75</v>
          </cell>
          <cell r="U149">
            <v>83</v>
          </cell>
          <cell r="V149">
            <v>86</v>
          </cell>
          <cell r="W149" t="str">
            <v>良好</v>
          </cell>
          <cell r="X149">
            <v>83</v>
          </cell>
          <cell r="Y149">
            <v>80</v>
          </cell>
          <cell r="Z149">
            <v>75</v>
          </cell>
          <cell r="AA149">
            <v>65</v>
          </cell>
          <cell r="AB149">
            <v>75</v>
          </cell>
          <cell r="AC149">
            <v>70</v>
          </cell>
          <cell r="AD149" t="str">
            <v>良好</v>
          </cell>
          <cell r="AE149">
            <v>81</v>
          </cell>
          <cell r="AF149">
            <v>96</v>
          </cell>
          <cell r="AG149">
            <v>83</v>
          </cell>
          <cell r="AH149">
            <v>88</v>
          </cell>
          <cell r="AI149" t="str">
            <v>良好</v>
          </cell>
          <cell r="AJ149" t="str">
            <v>优秀</v>
          </cell>
          <cell r="AK149">
            <v>75</v>
          </cell>
          <cell r="AL149">
            <v>100</v>
          </cell>
          <cell r="AM149">
            <v>100</v>
          </cell>
          <cell r="AN149">
            <v>0</v>
          </cell>
          <cell r="AO149" t="str">
            <v/>
          </cell>
        </row>
        <row r="150">
          <cell r="A150">
            <v>20200306085</v>
          </cell>
          <cell r="B150" t="str">
            <v>唐凤兰</v>
          </cell>
          <cell r="C150" t="str">
            <v>全日制2020计算机应用技术4班</v>
          </cell>
          <cell r="D150">
            <v>95</v>
          </cell>
          <cell r="E150">
            <v>80</v>
          </cell>
          <cell r="F150">
            <v>69</v>
          </cell>
          <cell r="G150">
            <v>86</v>
          </cell>
          <cell r="H150">
            <v>66</v>
          </cell>
          <cell r="I150">
            <v>82</v>
          </cell>
          <cell r="J150">
            <v>88</v>
          </cell>
          <cell r="K150">
            <v>87</v>
          </cell>
          <cell r="L150">
            <v>75</v>
          </cell>
          <cell r="M150">
            <v>80</v>
          </cell>
          <cell r="N150">
            <v>92</v>
          </cell>
          <cell r="O150">
            <v>96</v>
          </cell>
          <cell r="P150">
            <v>89</v>
          </cell>
          <cell r="Q150">
            <v>98</v>
          </cell>
          <cell r="R150">
            <v>80</v>
          </cell>
          <cell r="S150">
            <v>86</v>
          </cell>
          <cell r="T150">
            <v>75</v>
          </cell>
          <cell r="U150">
            <v>83</v>
          </cell>
          <cell r="V150">
            <v>86</v>
          </cell>
          <cell r="W150" t="str">
            <v>良好</v>
          </cell>
          <cell r="X150">
            <v>86</v>
          </cell>
          <cell r="Y150">
            <v>94</v>
          </cell>
          <cell r="Z150">
            <v>79</v>
          </cell>
          <cell r="AA150">
            <v>75</v>
          </cell>
          <cell r="AB150">
            <v>79</v>
          </cell>
          <cell r="AC150">
            <v>67</v>
          </cell>
          <cell r="AD150" t="str">
            <v>优秀</v>
          </cell>
          <cell r="AE150">
            <v>83</v>
          </cell>
          <cell r="AF150">
            <v>94</v>
          </cell>
          <cell r="AG150">
            <v>93</v>
          </cell>
          <cell r="AH150">
            <v>90</v>
          </cell>
          <cell r="AI150" t="str">
            <v>良好</v>
          </cell>
          <cell r="AJ150" t="str">
            <v>优秀</v>
          </cell>
          <cell r="AK150">
            <v>80</v>
          </cell>
          <cell r="AL150">
            <v>98</v>
          </cell>
          <cell r="AM150">
            <v>95</v>
          </cell>
          <cell r="AN150">
            <v>0</v>
          </cell>
          <cell r="AO150" t="str">
            <v/>
          </cell>
        </row>
        <row r="151">
          <cell r="A151">
            <v>20200306086</v>
          </cell>
          <cell r="B151" t="str">
            <v>韦旭哲</v>
          </cell>
          <cell r="C151" t="str">
            <v>全日制2020计算机应用技术4班</v>
          </cell>
          <cell r="D151">
            <v>95</v>
          </cell>
          <cell r="E151">
            <v>71</v>
          </cell>
          <cell r="F151">
            <v>62</v>
          </cell>
          <cell r="G151">
            <v>76</v>
          </cell>
          <cell r="H151">
            <v>60</v>
          </cell>
          <cell r="I151">
            <v>88</v>
          </cell>
          <cell r="J151">
            <v>82</v>
          </cell>
          <cell r="K151">
            <v>75</v>
          </cell>
          <cell r="L151">
            <v>85</v>
          </cell>
          <cell r="M151">
            <v>80</v>
          </cell>
          <cell r="N151">
            <v>95</v>
          </cell>
          <cell r="O151">
            <v>96</v>
          </cell>
          <cell r="P151">
            <v>80</v>
          </cell>
          <cell r="Q151">
            <v>99</v>
          </cell>
          <cell r="R151">
            <v>80</v>
          </cell>
          <cell r="S151">
            <v>86</v>
          </cell>
          <cell r="T151">
            <v>75</v>
          </cell>
          <cell r="U151">
            <v>82</v>
          </cell>
          <cell r="V151">
            <v>91</v>
          </cell>
          <cell r="W151" t="str">
            <v>良好</v>
          </cell>
          <cell r="X151">
            <v>89</v>
          </cell>
          <cell r="Y151">
            <v>75</v>
          </cell>
          <cell r="Z151">
            <v>71</v>
          </cell>
          <cell r="AA151">
            <v>62</v>
          </cell>
          <cell r="AB151">
            <v>81</v>
          </cell>
          <cell r="AC151">
            <v>73</v>
          </cell>
          <cell r="AD151" t="str">
            <v>中等</v>
          </cell>
          <cell r="AE151">
            <v>75</v>
          </cell>
          <cell r="AF151">
            <v>60</v>
          </cell>
          <cell r="AG151">
            <v>71</v>
          </cell>
          <cell r="AH151">
            <v>89</v>
          </cell>
          <cell r="AI151" t="str">
            <v>良好</v>
          </cell>
          <cell r="AJ151" t="str">
            <v>优秀</v>
          </cell>
          <cell r="AK151">
            <v>63</v>
          </cell>
          <cell r="AL151">
            <v>85</v>
          </cell>
          <cell r="AM151">
            <v>71</v>
          </cell>
          <cell r="AN151">
            <v>0</v>
          </cell>
          <cell r="AO151" t="str">
            <v/>
          </cell>
        </row>
        <row r="152">
          <cell r="A152">
            <v>20200306094</v>
          </cell>
          <cell r="B152" t="str">
            <v>陈寿高</v>
          </cell>
          <cell r="C152" t="str">
            <v>全日制2020计算机应用技术4班</v>
          </cell>
          <cell r="D152">
            <v>95</v>
          </cell>
          <cell r="E152">
            <v>80</v>
          </cell>
          <cell r="F152">
            <v>69</v>
          </cell>
          <cell r="G152">
            <v>80</v>
          </cell>
          <cell r="H152">
            <v>67</v>
          </cell>
          <cell r="I152">
            <v>81</v>
          </cell>
          <cell r="J152">
            <v>84</v>
          </cell>
          <cell r="K152">
            <v>88</v>
          </cell>
          <cell r="L152">
            <v>90</v>
          </cell>
          <cell r="M152">
            <v>85</v>
          </cell>
          <cell r="N152">
            <v>96</v>
          </cell>
          <cell r="O152">
            <v>96</v>
          </cell>
          <cell r="P152">
            <v>81</v>
          </cell>
          <cell r="Q152">
            <v>92</v>
          </cell>
          <cell r="R152">
            <v>80</v>
          </cell>
          <cell r="S152">
            <v>86</v>
          </cell>
          <cell r="T152">
            <v>75</v>
          </cell>
          <cell r="U152">
            <v>82</v>
          </cell>
          <cell r="V152">
            <v>86</v>
          </cell>
          <cell r="W152" t="str">
            <v>良好</v>
          </cell>
          <cell r="X152">
            <v>89</v>
          </cell>
          <cell r="Y152">
            <v>80</v>
          </cell>
          <cell r="Z152">
            <v>76</v>
          </cell>
          <cell r="AA152">
            <v>63</v>
          </cell>
          <cell r="AB152">
            <v>81</v>
          </cell>
          <cell r="AC152">
            <v>83</v>
          </cell>
          <cell r="AD152" t="str">
            <v>良好</v>
          </cell>
          <cell r="AE152">
            <v>80</v>
          </cell>
          <cell r="AF152">
            <v>95</v>
          </cell>
          <cell r="AG152">
            <v>71</v>
          </cell>
          <cell r="AH152">
            <v>88</v>
          </cell>
          <cell r="AI152" t="str">
            <v>良好</v>
          </cell>
          <cell r="AJ152" t="str">
            <v>优秀</v>
          </cell>
          <cell r="AK152">
            <v>71</v>
          </cell>
          <cell r="AL152">
            <v>88</v>
          </cell>
          <cell r="AM152">
            <v>87</v>
          </cell>
          <cell r="AN152">
            <v>0</v>
          </cell>
          <cell r="AO152" t="str">
            <v/>
          </cell>
        </row>
        <row r="153">
          <cell r="A153">
            <v>20200306101</v>
          </cell>
          <cell r="B153" t="str">
            <v>何家杰</v>
          </cell>
          <cell r="C153" t="str">
            <v>全日制2020计算机应用技术4班</v>
          </cell>
          <cell r="D153">
            <v>95</v>
          </cell>
          <cell r="E153">
            <v>84</v>
          </cell>
          <cell r="F153">
            <v>74</v>
          </cell>
          <cell r="G153">
            <v>85</v>
          </cell>
          <cell r="H153">
            <v>66</v>
          </cell>
          <cell r="I153">
            <v>82</v>
          </cell>
          <cell r="J153">
            <v>93</v>
          </cell>
          <cell r="K153">
            <v>92</v>
          </cell>
          <cell r="L153">
            <v>80</v>
          </cell>
          <cell r="M153">
            <v>93</v>
          </cell>
          <cell r="N153">
            <v>95</v>
          </cell>
          <cell r="O153">
            <v>75</v>
          </cell>
          <cell r="P153">
            <v>84</v>
          </cell>
          <cell r="Q153">
            <v>100</v>
          </cell>
          <cell r="R153">
            <v>80</v>
          </cell>
          <cell r="S153">
            <v>86</v>
          </cell>
          <cell r="T153">
            <v>75</v>
          </cell>
          <cell r="U153">
            <v>85</v>
          </cell>
          <cell r="V153">
            <v>90</v>
          </cell>
          <cell r="W153" t="str">
            <v>良好</v>
          </cell>
          <cell r="X153">
            <v>89</v>
          </cell>
          <cell r="Y153">
            <v>80</v>
          </cell>
          <cell r="Z153">
            <v>80</v>
          </cell>
          <cell r="AA153">
            <v>81</v>
          </cell>
          <cell r="AB153">
            <v>84</v>
          </cell>
          <cell r="AC153">
            <v>84</v>
          </cell>
          <cell r="AD153" t="str">
            <v>良好</v>
          </cell>
          <cell r="AE153">
            <v>83</v>
          </cell>
          <cell r="AF153">
            <v>96</v>
          </cell>
          <cell r="AG153">
            <v>88</v>
          </cell>
          <cell r="AH153">
            <v>92</v>
          </cell>
          <cell r="AI153" t="str">
            <v>良好</v>
          </cell>
          <cell r="AJ153" t="str">
            <v>优秀</v>
          </cell>
          <cell r="AK153">
            <v>60</v>
          </cell>
          <cell r="AL153">
            <v>91</v>
          </cell>
          <cell r="AM153">
            <v>83</v>
          </cell>
          <cell r="AN153">
            <v>0</v>
          </cell>
          <cell r="AO153" t="str">
            <v/>
          </cell>
        </row>
        <row r="154">
          <cell r="A154">
            <v>20200306103</v>
          </cell>
          <cell r="B154" t="str">
            <v>何业飞</v>
          </cell>
          <cell r="C154" t="str">
            <v>全日制2020计算机应用技术4班</v>
          </cell>
          <cell r="D154">
            <v>95</v>
          </cell>
          <cell r="E154">
            <v>86</v>
          </cell>
          <cell r="F154">
            <v>78</v>
          </cell>
          <cell r="G154">
            <v>87</v>
          </cell>
          <cell r="H154">
            <v>72</v>
          </cell>
          <cell r="I154">
            <v>77</v>
          </cell>
          <cell r="J154">
            <v>77</v>
          </cell>
          <cell r="K154">
            <v>76</v>
          </cell>
          <cell r="L154">
            <v>75</v>
          </cell>
          <cell r="M154">
            <v>78</v>
          </cell>
          <cell r="N154">
            <v>73</v>
          </cell>
          <cell r="O154">
            <v>96</v>
          </cell>
          <cell r="P154">
            <v>80</v>
          </cell>
          <cell r="Q154">
            <v>96</v>
          </cell>
          <cell r="R154">
            <v>80</v>
          </cell>
          <cell r="S154">
            <v>86</v>
          </cell>
          <cell r="T154">
            <v>75</v>
          </cell>
          <cell r="U154">
            <v>87</v>
          </cell>
          <cell r="V154">
            <v>94</v>
          </cell>
          <cell r="W154" t="str">
            <v>及格</v>
          </cell>
          <cell r="X154">
            <v>87</v>
          </cell>
          <cell r="Y154">
            <v>70</v>
          </cell>
          <cell r="Z154">
            <v>72</v>
          </cell>
          <cell r="AA154">
            <v>67</v>
          </cell>
          <cell r="AB154">
            <v>78</v>
          </cell>
          <cell r="AC154">
            <v>80</v>
          </cell>
          <cell r="AD154" t="str">
            <v>中等</v>
          </cell>
          <cell r="AE154">
            <v>82</v>
          </cell>
          <cell r="AF154">
            <v>60</v>
          </cell>
          <cell r="AG154">
            <v>83</v>
          </cell>
          <cell r="AH154">
            <v>68</v>
          </cell>
          <cell r="AI154" t="str">
            <v>良好</v>
          </cell>
          <cell r="AJ154" t="str">
            <v>良好</v>
          </cell>
          <cell r="AK154">
            <v>74</v>
          </cell>
          <cell r="AL154">
            <v>91</v>
          </cell>
          <cell r="AM154">
            <v>84</v>
          </cell>
          <cell r="AN154">
            <v>0</v>
          </cell>
          <cell r="AO154" t="str">
            <v/>
          </cell>
        </row>
        <row r="155">
          <cell r="A155">
            <v>20200306113</v>
          </cell>
          <cell r="B155" t="str">
            <v>黄月萍</v>
          </cell>
          <cell r="C155" t="str">
            <v>全日制2020计算机应用技术4班</v>
          </cell>
          <cell r="D155">
            <v>95</v>
          </cell>
          <cell r="E155">
            <v>92</v>
          </cell>
          <cell r="F155">
            <v>84</v>
          </cell>
          <cell r="G155">
            <v>84</v>
          </cell>
          <cell r="H155">
            <v>69</v>
          </cell>
          <cell r="I155">
            <v>82</v>
          </cell>
          <cell r="J155">
            <v>87</v>
          </cell>
          <cell r="K155">
            <v>80</v>
          </cell>
          <cell r="L155">
            <v>100</v>
          </cell>
          <cell r="M155">
            <v>91</v>
          </cell>
          <cell r="N155">
            <v>92</v>
          </cell>
          <cell r="O155">
            <v>94</v>
          </cell>
          <cell r="P155">
            <v>97</v>
          </cell>
          <cell r="Q155">
            <v>99</v>
          </cell>
          <cell r="R155">
            <v>80</v>
          </cell>
          <cell r="S155">
            <v>86</v>
          </cell>
          <cell r="T155">
            <v>75</v>
          </cell>
          <cell r="U155">
            <v>84</v>
          </cell>
          <cell r="V155">
            <v>86</v>
          </cell>
          <cell r="W155" t="str">
            <v>良好</v>
          </cell>
          <cell r="X155">
            <v>88</v>
          </cell>
          <cell r="Y155">
            <v>91</v>
          </cell>
          <cell r="Z155">
            <v>80</v>
          </cell>
          <cell r="AA155">
            <v>89</v>
          </cell>
          <cell r="AB155">
            <v>82</v>
          </cell>
          <cell r="AC155">
            <v>93</v>
          </cell>
          <cell r="AD155" t="str">
            <v>优秀</v>
          </cell>
          <cell r="AE155">
            <v>88</v>
          </cell>
          <cell r="AF155">
            <v>94</v>
          </cell>
          <cell r="AG155">
            <v>99</v>
          </cell>
          <cell r="AH155">
            <v>90</v>
          </cell>
          <cell r="AI155" t="str">
            <v>良好</v>
          </cell>
          <cell r="AJ155" t="str">
            <v>优秀</v>
          </cell>
          <cell r="AK155">
            <v>87</v>
          </cell>
          <cell r="AL155">
            <v>97</v>
          </cell>
          <cell r="AM155">
            <v>94</v>
          </cell>
          <cell r="AN155">
            <v>0</v>
          </cell>
          <cell r="AO155" t="str">
            <v/>
          </cell>
        </row>
        <row r="156">
          <cell r="A156">
            <v>20200306119</v>
          </cell>
          <cell r="B156" t="str">
            <v>李观凤</v>
          </cell>
          <cell r="C156" t="str">
            <v>全日制2020计算机应用技术4班</v>
          </cell>
          <cell r="D156">
            <v>95</v>
          </cell>
          <cell r="E156">
            <v>86</v>
          </cell>
          <cell r="F156">
            <v>78</v>
          </cell>
          <cell r="G156">
            <v>88</v>
          </cell>
          <cell r="H156">
            <v>66</v>
          </cell>
          <cell r="I156">
            <v>86</v>
          </cell>
          <cell r="J156">
            <v>83</v>
          </cell>
          <cell r="K156">
            <v>78</v>
          </cell>
          <cell r="L156">
            <v>80</v>
          </cell>
          <cell r="M156">
            <v>82</v>
          </cell>
          <cell r="N156">
            <v>96</v>
          </cell>
          <cell r="O156">
            <v>94</v>
          </cell>
          <cell r="P156">
            <v>77</v>
          </cell>
          <cell r="Q156">
            <v>97</v>
          </cell>
          <cell r="R156">
            <v>80</v>
          </cell>
          <cell r="S156">
            <v>86</v>
          </cell>
          <cell r="T156">
            <v>75</v>
          </cell>
          <cell r="U156">
            <v>84</v>
          </cell>
          <cell r="V156">
            <v>84</v>
          </cell>
          <cell r="W156" t="str">
            <v>优秀</v>
          </cell>
          <cell r="X156">
            <v>82</v>
          </cell>
          <cell r="Y156">
            <v>94</v>
          </cell>
          <cell r="Z156">
            <v>76</v>
          </cell>
          <cell r="AA156">
            <v>75</v>
          </cell>
          <cell r="AB156">
            <v>79</v>
          </cell>
          <cell r="AC156">
            <v>70</v>
          </cell>
          <cell r="AD156" t="str">
            <v>优秀</v>
          </cell>
          <cell r="AE156">
            <v>85</v>
          </cell>
          <cell r="AF156">
            <v>94</v>
          </cell>
          <cell r="AG156">
            <v>95</v>
          </cell>
          <cell r="AH156">
            <v>90</v>
          </cell>
          <cell r="AI156" t="str">
            <v>良好</v>
          </cell>
          <cell r="AJ156" t="str">
            <v>优秀</v>
          </cell>
          <cell r="AK156">
            <v>76</v>
          </cell>
          <cell r="AL156">
            <v>96</v>
          </cell>
          <cell r="AM156">
            <v>96</v>
          </cell>
          <cell r="AN156">
            <v>0</v>
          </cell>
          <cell r="AO156" t="str">
            <v/>
          </cell>
        </row>
        <row r="157">
          <cell r="A157">
            <v>20200306120</v>
          </cell>
          <cell r="B157" t="str">
            <v>李健</v>
          </cell>
          <cell r="C157" t="str">
            <v>全日制2020计算机应用技术4班</v>
          </cell>
          <cell r="D157">
            <v>95</v>
          </cell>
          <cell r="E157">
            <v>77</v>
          </cell>
          <cell r="F157">
            <v>68</v>
          </cell>
          <cell r="G157">
            <v>84</v>
          </cell>
          <cell r="H157">
            <v>64</v>
          </cell>
          <cell r="I157">
            <v>78</v>
          </cell>
          <cell r="J157">
            <v>84</v>
          </cell>
          <cell r="K157">
            <v>85</v>
          </cell>
          <cell r="L157">
            <v>80</v>
          </cell>
          <cell r="M157">
            <v>80</v>
          </cell>
          <cell r="N157">
            <v>95</v>
          </cell>
          <cell r="O157">
            <v>99</v>
          </cell>
          <cell r="P157">
            <v>79</v>
          </cell>
          <cell r="Q157">
            <v>91</v>
          </cell>
          <cell r="R157">
            <v>80</v>
          </cell>
          <cell r="S157">
            <v>86</v>
          </cell>
          <cell r="T157">
            <v>75</v>
          </cell>
          <cell r="U157">
            <v>85</v>
          </cell>
          <cell r="V157">
            <v>85</v>
          </cell>
          <cell r="W157" t="str">
            <v>良好</v>
          </cell>
          <cell r="X157">
            <v>92</v>
          </cell>
          <cell r="Y157">
            <v>80</v>
          </cell>
          <cell r="Z157">
            <v>75</v>
          </cell>
          <cell r="AA157">
            <v>65</v>
          </cell>
          <cell r="AB157">
            <v>75</v>
          </cell>
          <cell r="AC157">
            <v>80</v>
          </cell>
          <cell r="AD157" t="str">
            <v>良好</v>
          </cell>
          <cell r="AE157">
            <v>77</v>
          </cell>
          <cell r="AF157">
            <v>95</v>
          </cell>
          <cell r="AG157">
            <v>76</v>
          </cell>
          <cell r="AH157">
            <v>88</v>
          </cell>
          <cell r="AI157" t="str">
            <v>良好</v>
          </cell>
          <cell r="AJ157" t="str">
            <v>优秀</v>
          </cell>
          <cell r="AK157">
            <v>73</v>
          </cell>
          <cell r="AL157">
            <v>85</v>
          </cell>
          <cell r="AM157">
            <v>78</v>
          </cell>
          <cell r="AN157">
            <v>0</v>
          </cell>
          <cell r="AO157" t="str">
            <v/>
          </cell>
        </row>
        <row r="158">
          <cell r="A158">
            <v>20200306132</v>
          </cell>
          <cell r="B158" t="str">
            <v>陆其顺</v>
          </cell>
          <cell r="C158" t="str">
            <v>全日制2020计算机应用技术4班</v>
          </cell>
          <cell r="D158">
            <v>95</v>
          </cell>
          <cell r="E158">
            <v>83</v>
          </cell>
          <cell r="F158">
            <v>65</v>
          </cell>
          <cell r="G158">
            <v>85</v>
          </cell>
          <cell r="H158">
            <v>75</v>
          </cell>
          <cell r="I158">
            <v>87</v>
          </cell>
          <cell r="J158">
            <v>81</v>
          </cell>
          <cell r="K158">
            <v>91</v>
          </cell>
          <cell r="L158">
            <v>90</v>
          </cell>
          <cell r="M158">
            <v>79</v>
          </cell>
          <cell r="N158">
            <v>99</v>
          </cell>
          <cell r="O158">
            <v>95</v>
          </cell>
          <cell r="P158">
            <v>99</v>
          </cell>
          <cell r="Q158">
            <v>100</v>
          </cell>
          <cell r="R158">
            <v>80</v>
          </cell>
          <cell r="S158">
            <v>86</v>
          </cell>
          <cell r="T158">
            <v>75</v>
          </cell>
          <cell r="U158">
            <v>88</v>
          </cell>
          <cell r="V158">
            <v>86</v>
          </cell>
          <cell r="W158" t="str">
            <v>良好</v>
          </cell>
          <cell r="X158">
            <v>91</v>
          </cell>
          <cell r="Y158">
            <v>91</v>
          </cell>
          <cell r="Z158">
            <v>77</v>
          </cell>
          <cell r="AA158">
            <v>69</v>
          </cell>
          <cell r="AB158">
            <v>81</v>
          </cell>
          <cell r="AC158">
            <v>73</v>
          </cell>
          <cell r="AD158" t="str">
            <v>优秀</v>
          </cell>
          <cell r="AE158">
            <v>84</v>
          </cell>
          <cell r="AF158">
            <v>95</v>
          </cell>
          <cell r="AG158">
            <v>98</v>
          </cell>
          <cell r="AH158">
            <v>91</v>
          </cell>
          <cell r="AI158" t="str">
            <v>良好</v>
          </cell>
          <cell r="AJ158" t="str">
            <v>优秀</v>
          </cell>
          <cell r="AK158">
            <v>60</v>
          </cell>
          <cell r="AL158">
            <v>96</v>
          </cell>
          <cell r="AM158">
            <v>92</v>
          </cell>
          <cell r="AN158">
            <v>0</v>
          </cell>
          <cell r="AO158" t="str">
            <v/>
          </cell>
        </row>
        <row r="159">
          <cell r="A159">
            <v>20200306133</v>
          </cell>
          <cell r="B159" t="str">
            <v>陆玉冰</v>
          </cell>
          <cell r="C159" t="str">
            <v>全日制2020计算机应用技术4班</v>
          </cell>
          <cell r="D159">
            <v>95</v>
          </cell>
          <cell r="E159">
            <v>71</v>
          </cell>
          <cell r="F159">
            <v>65</v>
          </cell>
          <cell r="G159" t="str">
            <v>及格</v>
          </cell>
          <cell r="H159">
            <v>63</v>
          </cell>
          <cell r="I159">
            <v>78</v>
          </cell>
          <cell r="J159">
            <v>74</v>
          </cell>
          <cell r="K159">
            <v>73</v>
          </cell>
          <cell r="L159">
            <v>60</v>
          </cell>
          <cell r="M159">
            <v>60</v>
          </cell>
          <cell r="N159">
            <v>60</v>
          </cell>
          <cell r="O159">
            <v>93</v>
          </cell>
          <cell r="P159">
            <v>84</v>
          </cell>
          <cell r="Q159">
            <v>93</v>
          </cell>
          <cell r="R159">
            <v>80</v>
          </cell>
          <cell r="S159">
            <v>86</v>
          </cell>
          <cell r="T159">
            <v>75</v>
          </cell>
          <cell r="U159">
            <v>86</v>
          </cell>
          <cell r="V159" t="str">
            <v>及格</v>
          </cell>
          <cell r="W159" t="str">
            <v>及格</v>
          </cell>
          <cell r="X159">
            <v>81</v>
          </cell>
          <cell r="Y159">
            <v>69</v>
          </cell>
          <cell r="Z159">
            <v>60</v>
          </cell>
          <cell r="AA159">
            <v>58</v>
          </cell>
          <cell r="AB159">
            <v>60</v>
          </cell>
          <cell r="AC159">
            <v>68</v>
          </cell>
          <cell r="AD159" t="str">
            <v>及格</v>
          </cell>
          <cell r="AE159">
            <v>69</v>
          </cell>
          <cell r="AF159">
            <v>90</v>
          </cell>
          <cell r="AG159">
            <v>75</v>
          </cell>
          <cell r="AH159">
            <v>60</v>
          </cell>
          <cell r="AI159" t="str">
            <v>良好</v>
          </cell>
          <cell r="AJ159" t="str">
            <v>优秀</v>
          </cell>
          <cell r="AK159">
            <v>69</v>
          </cell>
          <cell r="AL159">
            <v>0</v>
          </cell>
          <cell r="AM159">
            <v>0</v>
          </cell>
          <cell r="AN159">
            <v>3</v>
          </cell>
          <cell r="AO159" t="str">
            <v>数据库技术 预就业实习职业素养实习与劳动教育</v>
          </cell>
        </row>
        <row r="160">
          <cell r="A160">
            <v>20200306135</v>
          </cell>
          <cell r="B160" t="str">
            <v>罗圣钦</v>
          </cell>
          <cell r="C160" t="str">
            <v>全日制2020计算机应用技术4班</v>
          </cell>
          <cell r="D160">
            <v>95</v>
          </cell>
          <cell r="E160">
            <v>93</v>
          </cell>
          <cell r="F160">
            <v>81</v>
          </cell>
          <cell r="G160">
            <v>90</v>
          </cell>
          <cell r="H160">
            <v>77</v>
          </cell>
          <cell r="I160">
            <v>85</v>
          </cell>
          <cell r="J160">
            <v>94</v>
          </cell>
          <cell r="K160">
            <v>94</v>
          </cell>
          <cell r="L160">
            <v>90</v>
          </cell>
          <cell r="M160">
            <v>81</v>
          </cell>
          <cell r="N160">
            <v>73</v>
          </cell>
          <cell r="O160">
            <v>97</v>
          </cell>
          <cell r="P160">
            <v>97</v>
          </cell>
          <cell r="Q160">
            <v>100</v>
          </cell>
          <cell r="R160">
            <v>80</v>
          </cell>
          <cell r="S160">
            <v>86</v>
          </cell>
          <cell r="T160">
            <v>75</v>
          </cell>
          <cell r="U160">
            <v>85</v>
          </cell>
          <cell r="V160">
            <v>85</v>
          </cell>
          <cell r="W160" t="str">
            <v>良好</v>
          </cell>
          <cell r="X160">
            <v>89</v>
          </cell>
          <cell r="Y160">
            <v>91</v>
          </cell>
          <cell r="Z160">
            <v>80</v>
          </cell>
          <cell r="AA160">
            <v>77</v>
          </cell>
          <cell r="AB160">
            <v>82</v>
          </cell>
          <cell r="AC160">
            <v>75</v>
          </cell>
          <cell r="AD160" t="str">
            <v>优秀</v>
          </cell>
          <cell r="AE160">
            <v>87</v>
          </cell>
          <cell r="AF160">
            <v>95</v>
          </cell>
          <cell r="AG160">
            <v>100</v>
          </cell>
          <cell r="AH160">
            <v>91</v>
          </cell>
          <cell r="AI160" t="str">
            <v>良好</v>
          </cell>
          <cell r="AJ160" t="str">
            <v>优秀</v>
          </cell>
          <cell r="AK160">
            <v>90</v>
          </cell>
          <cell r="AL160">
            <v>95</v>
          </cell>
          <cell r="AM160">
            <v>95</v>
          </cell>
          <cell r="AN160">
            <v>0</v>
          </cell>
          <cell r="AO160" t="str">
            <v/>
          </cell>
        </row>
        <row r="161">
          <cell r="A161">
            <v>20200306143</v>
          </cell>
          <cell r="B161" t="str">
            <v>农春栏</v>
          </cell>
          <cell r="C161" t="str">
            <v>全日制2020计算机应用技术4班</v>
          </cell>
          <cell r="D161">
            <v>95</v>
          </cell>
          <cell r="E161">
            <v>90</v>
          </cell>
          <cell r="F161">
            <v>79</v>
          </cell>
          <cell r="G161">
            <v>70</v>
          </cell>
          <cell r="H161">
            <v>74</v>
          </cell>
          <cell r="I161">
            <v>84</v>
          </cell>
          <cell r="J161">
            <v>90</v>
          </cell>
          <cell r="K161">
            <v>85</v>
          </cell>
          <cell r="L161">
            <v>90</v>
          </cell>
          <cell r="M161">
            <v>87</v>
          </cell>
          <cell r="N161">
            <v>98</v>
          </cell>
          <cell r="O161">
            <v>96</v>
          </cell>
          <cell r="P161">
            <v>81</v>
          </cell>
          <cell r="Q161">
            <v>97</v>
          </cell>
          <cell r="R161">
            <v>80</v>
          </cell>
          <cell r="S161">
            <v>86</v>
          </cell>
          <cell r="T161">
            <v>75</v>
          </cell>
          <cell r="U161">
            <v>83</v>
          </cell>
          <cell r="V161">
            <v>82</v>
          </cell>
          <cell r="W161" t="str">
            <v>良好</v>
          </cell>
          <cell r="X161">
            <v>91</v>
          </cell>
          <cell r="Y161">
            <v>94</v>
          </cell>
          <cell r="Z161">
            <v>80</v>
          </cell>
          <cell r="AA161">
            <v>77</v>
          </cell>
          <cell r="AB161">
            <v>82</v>
          </cell>
          <cell r="AC161">
            <v>69</v>
          </cell>
          <cell r="AD161" t="str">
            <v>优秀</v>
          </cell>
          <cell r="AE161">
            <v>81</v>
          </cell>
          <cell r="AF161">
            <v>82</v>
          </cell>
          <cell r="AG161">
            <v>96</v>
          </cell>
          <cell r="AH161">
            <v>89</v>
          </cell>
          <cell r="AI161" t="str">
            <v>良好</v>
          </cell>
          <cell r="AJ161" t="str">
            <v>良好</v>
          </cell>
          <cell r="AK161">
            <v>83</v>
          </cell>
          <cell r="AL161">
            <v>97</v>
          </cell>
          <cell r="AM161">
            <v>94</v>
          </cell>
          <cell r="AN161">
            <v>0</v>
          </cell>
          <cell r="AO161" t="str">
            <v/>
          </cell>
        </row>
        <row r="162">
          <cell r="A162">
            <v>20200306145</v>
          </cell>
          <cell r="B162" t="str">
            <v>农显亮</v>
          </cell>
          <cell r="C162" t="str">
            <v>全日制2020计算机应用技术4班</v>
          </cell>
          <cell r="D162">
            <v>95</v>
          </cell>
          <cell r="E162">
            <v>75</v>
          </cell>
          <cell r="F162">
            <v>69</v>
          </cell>
          <cell r="G162">
            <v>82</v>
          </cell>
          <cell r="H162">
            <v>68</v>
          </cell>
          <cell r="I162">
            <v>82</v>
          </cell>
          <cell r="J162">
            <v>79</v>
          </cell>
          <cell r="K162">
            <v>85</v>
          </cell>
          <cell r="L162">
            <v>90</v>
          </cell>
          <cell r="M162">
            <v>72</v>
          </cell>
          <cell r="N162">
            <v>73</v>
          </cell>
          <cell r="O162">
            <v>92</v>
          </cell>
          <cell r="P162">
            <v>86</v>
          </cell>
          <cell r="Q162">
            <v>97</v>
          </cell>
          <cell r="R162">
            <v>80</v>
          </cell>
          <cell r="S162">
            <v>86</v>
          </cell>
          <cell r="T162">
            <v>75</v>
          </cell>
          <cell r="U162">
            <v>84</v>
          </cell>
          <cell r="V162">
            <v>82</v>
          </cell>
          <cell r="W162" t="str">
            <v>良好</v>
          </cell>
          <cell r="X162">
            <v>89</v>
          </cell>
          <cell r="Y162">
            <v>80</v>
          </cell>
          <cell r="Z162">
            <v>71</v>
          </cell>
          <cell r="AA162">
            <v>64</v>
          </cell>
          <cell r="AB162">
            <v>71</v>
          </cell>
          <cell r="AC162">
            <v>75</v>
          </cell>
          <cell r="AD162" t="str">
            <v>良好</v>
          </cell>
          <cell r="AE162">
            <v>81</v>
          </cell>
          <cell r="AF162">
            <v>60</v>
          </cell>
          <cell r="AG162">
            <v>77</v>
          </cell>
          <cell r="AH162">
            <v>90</v>
          </cell>
          <cell r="AI162" t="str">
            <v>良好</v>
          </cell>
          <cell r="AJ162" t="str">
            <v>优秀</v>
          </cell>
          <cell r="AK162">
            <v>74</v>
          </cell>
          <cell r="AL162">
            <v>0</v>
          </cell>
          <cell r="AM162">
            <v>0</v>
          </cell>
          <cell r="AN162">
            <v>2</v>
          </cell>
          <cell r="AO162" t="str">
            <v>预就业实习职业素养实习与劳动教育</v>
          </cell>
        </row>
        <row r="163">
          <cell r="A163">
            <v>20200306154</v>
          </cell>
          <cell r="B163" t="str">
            <v>唐湘鸿</v>
          </cell>
          <cell r="C163" t="str">
            <v>全日制2020计算机应用技术4班</v>
          </cell>
          <cell r="D163">
            <v>95</v>
          </cell>
          <cell r="E163">
            <v>90</v>
          </cell>
          <cell r="F163">
            <v>77</v>
          </cell>
          <cell r="G163">
            <v>85</v>
          </cell>
          <cell r="H163">
            <v>76</v>
          </cell>
          <cell r="I163">
            <v>91</v>
          </cell>
          <cell r="J163">
            <v>80</v>
          </cell>
          <cell r="K163">
            <v>70</v>
          </cell>
          <cell r="L163">
            <v>90</v>
          </cell>
          <cell r="M163">
            <v>83</v>
          </cell>
          <cell r="N163">
            <v>97</v>
          </cell>
          <cell r="O163">
            <v>97</v>
          </cell>
          <cell r="P163">
            <v>95</v>
          </cell>
          <cell r="Q163">
            <v>99</v>
          </cell>
          <cell r="R163">
            <v>80</v>
          </cell>
          <cell r="S163">
            <v>86</v>
          </cell>
          <cell r="T163">
            <v>75</v>
          </cell>
          <cell r="U163">
            <v>83</v>
          </cell>
          <cell r="V163">
            <v>91</v>
          </cell>
          <cell r="W163" t="str">
            <v>优秀</v>
          </cell>
          <cell r="X163">
            <v>92</v>
          </cell>
          <cell r="Y163">
            <v>94</v>
          </cell>
          <cell r="Z163">
            <v>79</v>
          </cell>
          <cell r="AA163">
            <v>84</v>
          </cell>
          <cell r="AB163">
            <v>82</v>
          </cell>
          <cell r="AC163">
            <v>70</v>
          </cell>
          <cell r="AD163" t="str">
            <v>优秀</v>
          </cell>
          <cell r="AE163">
            <v>86</v>
          </cell>
          <cell r="AF163">
            <v>82</v>
          </cell>
          <cell r="AG163">
            <v>92</v>
          </cell>
          <cell r="AH163">
            <v>90</v>
          </cell>
          <cell r="AI163" t="str">
            <v>良好</v>
          </cell>
          <cell r="AJ163" t="str">
            <v>优秀</v>
          </cell>
          <cell r="AK163">
            <v>84</v>
          </cell>
          <cell r="AL163">
            <v>98</v>
          </cell>
          <cell r="AM163">
            <v>95</v>
          </cell>
          <cell r="AN163">
            <v>0</v>
          </cell>
          <cell r="AO163" t="str">
            <v/>
          </cell>
        </row>
        <row r="164">
          <cell r="A164">
            <v>20200306159</v>
          </cell>
          <cell r="B164" t="str">
            <v>王乃海</v>
          </cell>
          <cell r="C164" t="str">
            <v>全日制2020计算机应用技术4班</v>
          </cell>
          <cell r="D164">
            <v>95</v>
          </cell>
          <cell r="E164">
            <v>94</v>
          </cell>
          <cell r="F164">
            <v>85</v>
          </cell>
          <cell r="G164">
            <v>94</v>
          </cell>
          <cell r="H164">
            <v>77</v>
          </cell>
          <cell r="I164">
            <v>97</v>
          </cell>
          <cell r="J164">
            <v>81</v>
          </cell>
          <cell r="K164">
            <v>88</v>
          </cell>
          <cell r="L164">
            <v>100</v>
          </cell>
          <cell r="M164">
            <v>91</v>
          </cell>
          <cell r="N164">
            <v>100</v>
          </cell>
          <cell r="O164">
            <v>99</v>
          </cell>
          <cell r="P164">
            <v>85</v>
          </cell>
          <cell r="Q164">
            <v>100</v>
          </cell>
          <cell r="R164">
            <v>80</v>
          </cell>
          <cell r="S164">
            <v>86</v>
          </cell>
          <cell r="T164">
            <v>75</v>
          </cell>
          <cell r="U164">
            <v>81</v>
          </cell>
          <cell r="V164">
            <v>84</v>
          </cell>
          <cell r="W164" t="str">
            <v>优秀</v>
          </cell>
          <cell r="X164">
            <v>92</v>
          </cell>
          <cell r="Y164">
            <v>91</v>
          </cell>
          <cell r="Z164">
            <v>88</v>
          </cell>
          <cell r="AA164">
            <v>85</v>
          </cell>
          <cell r="AB164">
            <v>86</v>
          </cell>
          <cell r="AC164">
            <v>74</v>
          </cell>
          <cell r="AD164" t="str">
            <v>优秀</v>
          </cell>
          <cell r="AE164">
            <v>91</v>
          </cell>
          <cell r="AF164">
            <v>95</v>
          </cell>
          <cell r="AG164">
            <v>99</v>
          </cell>
          <cell r="AH164">
            <v>91</v>
          </cell>
          <cell r="AI164" t="str">
            <v>良好</v>
          </cell>
          <cell r="AJ164" t="str">
            <v>优秀</v>
          </cell>
          <cell r="AK164">
            <v>93</v>
          </cell>
          <cell r="AL164">
            <v>95</v>
          </cell>
          <cell r="AM164">
            <v>93</v>
          </cell>
          <cell r="AN164">
            <v>0</v>
          </cell>
          <cell r="AO164" t="str">
            <v/>
          </cell>
        </row>
        <row r="165">
          <cell r="A165">
            <v>20200306165</v>
          </cell>
          <cell r="B165" t="str">
            <v>谢理验</v>
          </cell>
          <cell r="C165" t="str">
            <v>全日制2020计算机应用技术4班</v>
          </cell>
          <cell r="D165">
            <v>95</v>
          </cell>
          <cell r="E165">
            <v>67</v>
          </cell>
          <cell r="F165">
            <v>68</v>
          </cell>
          <cell r="G165">
            <v>80</v>
          </cell>
          <cell r="H165">
            <v>63</v>
          </cell>
          <cell r="I165">
            <v>71</v>
          </cell>
          <cell r="J165">
            <v>83</v>
          </cell>
          <cell r="K165">
            <v>88</v>
          </cell>
          <cell r="L165">
            <v>90</v>
          </cell>
          <cell r="M165">
            <v>88</v>
          </cell>
          <cell r="N165">
            <v>97</v>
          </cell>
          <cell r="O165">
            <v>95</v>
          </cell>
          <cell r="P165">
            <v>83</v>
          </cell>
          <cell r="Q165">
            <v>95</v>
          </cell>
          <cell r="R165">
            <v>80</v>
          </cell>
          <cell r="S165">
            <v>86</v>
          </cell>
          <cell r="T165">
            <v>75</v>
          </cell>
          <cell r="U165">
            <v>86</v>
          </cell>
          <cell r="V165">
            <v>94</v>
          </cell>
          <cell r="W165" t="str">
            <v>良好</v>
          </cell>
          <cell r="X165">
            <v>91</v>
          </cell>
          <cell r="Y165">
            <v>80</v>
          </cell>
          <cell r="Z165">
            <v>70</v>
          </cell>
          <cell r="AA165">
            <v>69</v>
          </cell>
          <cell r="AB165">
            <v>78</v>
          </cell>
          <cell r="AC165">
            <v>73</v>
          </cell>
          <cell r="AD165" t="str">
            <v>良好</v>
          </cell>
          <cell r="AE165">
            <v>84</v>
          </cell>
          <cell r="AF165">
            <v>95</v>
          </cell>
          <cell r="AG165">
            <v>85</v>
          </cell>
          <cell r="AH165">
            <v>88</v>
          </cell>
          <cell r="AI165" t="str">
            <v>良好</v>
          </cell>
          <cell r="AJ165" t="str">
            <v>良好</v>
          </cell>
          <cell r="AK165">
            <v>65</v>
          </cell>
          <cell r="AL165">
            <v>0</v>
          </cell>
          <cell r="AM165">
            <v>0</v>
          </cell>
          <cell r="AN165">
            <v>2</v>
          </cell>
          <cell r="AO165" t="str">
            <v>预就业实习职业素养实习与劳动教育</v>
          </cell>
        </row>
        <row r="166">
          <cell r="A166">
            <v>20200306171</v>
          </cell>
          <cell r="B166" t="str">
            <v>杨添翔</v>
          </cell>
          <cell r="C166" t="str">
            <v>全日制2020计算机应用技术4班</v>
          </cell>
          <cell r="D166">
            <v>95</v>
          </cell>
          <cell r="E166">
            <v>88</v>
          </cell>
          <cell r="F166">
            <v>86</v>
          </cell>
          <cell r="G166">
            <v>81</v>
          </cell>
          <cell r="H166">
            <v>71</v>
          </cell>
          <cell r="I166">
            <v>78</v>
          </cell>
          <cell r="J166">
            <v>88</v>
          </cell>
          <cell r="K166">
            <v>75</v>
          </cell>
          <cell r="L166">
            <v>90</v>
          </cell>
          <cell r="M166">
            <v>83</v>
          </cell>
          <cell r="N166">
            <v>100</v>
          </cell>
          <cell r="O166">
            <v>100</v>
          </cell>
          <cell r="P166">
            <v>64</v>
          </cell>
          <cell r="Q166">
            <v>98</v>
          </cell>
          <cell r="R166">
            <v>80</v>
          </cell>
          <cell r="S166">
            <v>86</v>
          </cell>
          <cell r="T166">
            <v>75</v>
          </cell>
          <cell r="U166">
            <v>88</v>
          </cell>
          <cell r="V166">
            <v>91</v>
          </cell>
          <cell r="W166" t="str">
            <v>及格</v>
          </cell>
          <cell r="X166">
            <v>91</v>
          </cell>
          <cell r="Y166">
            <v>73</v>
          </cell>
          <cell r="Z166">
            <v>69</v>
          </cell>
          <cell r="AA166">
            <v>72</v>
          </cell>
          <cell r="AB166">
            <v>79</v>
          </cell>
          <cell r="AC166">
            <v>87</v>
          </cell>
          <cell r="AD166" t="str">
            <v>中等</v>
          </cell>
          <cell r="AE166">
            <v>71</v>
          </cell>
          <cell r="AF166">
            <v>60</v>
          </cell>
          <cell r="AG166">
            <v>78</v>
          </cell>
          <cell r="AH166">
            <v>88</v>
          </cell>
          <cell r="AI166" t="str">
            <v>良好</v>
          </cell>
          <cell r="AJ166" t="str">
            <v>优秀</v>
          </cell>
          <cell r="AK166">
            <v>64</v>
          </cell>
          <cell r="AL166">
            <v>0</v>
          </cell>
          <cell r="AM166">
            <v>0</v>
          </cell>
          <cell r="AN166">
            <v>2</v>
          </cell>
          <cell r="AO166" t="str">
            <v>预就业实习职业素养实习与劳动教育</v>
          </cell>
        </row>
        <row r="167">
          <cell r="A167">
            <v>20200604032</v>
          </cell>
          <cell r="B167" t="str">
            <v>陈文杰</v>
          </cell>
          <cell r="C167" t="str">
            <v>全日制2020计算机应用技术4班</v>
          </cell>
          <cell r="D167">
            <v>95</v>
          </cell>
          <cell r="E167">
            <v>90</v>
          </cell>
          <cell r="F167">
            <v>66</v>
          </cell>
          <cell r="G167">
            <v>82</v>
          </cell>
          <cell r="H167">
            <v>76</v>
          </cell>
          <cell r="I167">
            <v>85</v>
          </cell>
          <cell r="J167">
            <v>80</v>
          </cell>
          <cell r="K167">
            <v>75</v>
          </cell>
          <cell r="L167">
            <v>90</v>
          </cell>
          <cell r="M167">
            <v>78</v>
          </cell>
          <cell r="N167">
            <v>73</v>
          </cell>
          <cell r="O167">
            <v>99</v>
          </cell>
          <cell r="P167">
            <v>84</v>
          </cell>
          <cell r="Q167">
            <v>100</v>
          </cell>
          <cell r="R167">
            <v>80</v>
          </cell>
          <cell r="S167">
            <v>86</v>
          </cell>
          <cell r="T167">
            <v>75</v>
          </cell>
          <cell r="U167">
            <v>84</v>
          </cell>
          <cell r="V167">
            <v>90</v>
          </cell>
          <cell r="W167" t="str">
            <v>良好</v>
          </cell>
          <cell r="X167">
            <v>92</v>
          </cell>
          <cell r="Y167">
            <v>94</v>
          </cell>
          <cell r="Z167">
            <v>89</v>
          </cell>
          <cell r="AA167">
            <v>84</v>
          </cell>
          <cell r="AB167">
            <v>86</v>
          </cell>
          <cell r="AC167">
            <v>93</v>
          </cell>
          <cell r="AD167" t="str">
            <v>优秀</v>
          </cell>
          <cell r="AE167">
            <v>93</v>
          </cell>
          <cell r="AF167">
            <v>95</v>
          </cell>
          <cell r="AG167">
            <v>100</v>
          </cell>
          <cell r="AH167">
            <v>91</v>
          </cell>
          <cell r="AI167" t="str">
            <v>良好</v>
          </cell>
          <cell r="AJ167" t="str">
            <v>优秀</v>
          </cell>
          <cell r="AK167">
            <v>85</v>
          </cell>
          <cell r="AL167">
            <v>98</v>
          </cell>
          <cell r="AM167">
            <v>96</v>
          </cell>
          <cell r="AN167">
            <v>0</v>
          </cell>
          <cell r="AO167" t="str">
            <v/>
          </cell>
        </row>
      </sheetData>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sheet1"/>
    </sheetNames>
    <sheetDataSet>
      <sheetData sheetId="0">
        <row r="1">
          <cell r="A1" t="str">
            <v>学号</v>
          </cell>
          <cell r="B1" t="str">
            <v>姓名</v>
          </cell>
          <cell r="C1" t="str">
            <v>班级</v>
          </cell>
          <cell r="D1" t="str">
            <v>专业入门教育</v>
          </cell>
          <cell r="E1" t="str">
            <v>高职英语(二)</v>
          </cell>
          <cell r="F1" t="str">
            <v>高职英语(一)</v>
          </cell>
          <cell r="G1" t="str">
            <v>高职语文</v>
          </cell>
          <cell r="H1" t="str">
            <v>高职生心理健康教育</v>
          </cell>
          <cell r="I1" t="str">
            <v>思想道德修养与法律基础</v>
          </cell>
          <cell r="J1" t="str">
            <v>体育与健康(一)</v>
          </cell>
          <cell r="K1" t="str">
            <v>体育与健康(二)</v>
          </cell>
          <cell r="L1" t="str">
            <v>创新思维训练</v>
          </cell>
          <cell r="M1" t="str">
            <v>高级语言程序设计</v>
          </cell>
          <cell r="N1" t="str">
            <v>大学生安全教育(一)</v>
          </cell>
          <cell r="O1" t="str">
            <v>大学生安全教育(二)</v>
          </cell>
          <cell r="P1" t="str">
            <v>大学生安全教育(三)</v>
          </cell>
          <cell r="Q1" t="str">
            <v>大学生安全教育(四)</v>
          </cell>
          <cell r="R1" t="str">
            <v>形势与政策(一)</v>
          </cell>
          <cell r="S1" t="str">
            <v>形势与政策(二)</v>
          </cell>
          <cell r="T1" t="str">
            <v>大学生安全教育(五)</v>
          </cell>
          <cell r="U1" t="str">
            <v>职业发展与生涯规划</v>
          </cell>
          <cell r="V1" t="str">
            <v>《云物大智基础》(课内：office部分)</v>
          </cell>
          <cell r="W1" t="str">
            <v>《云物大智基础》(课外：云物大智部分)</v>
          </cell>
          <cell r="X1" t="str">
            <v>军事理论</v>
          </cell>
          <cell r="Y1" t="str">
            <v>前端开发技术</v>
          </cell>
          <cell r="Z1" t="str">
            <v>软件实施与运维</v>
          </cell>
          <cell r="AA1" t="str">
            <v>数据库技术</v>
          </cell>
          <cell r="AB1" t="str">
            <v>web应用开发</v>
          </cell>
          <cell r="AC1" t="str">
            <v>软件项目开发工程组织管理</v>
          </cell>
          <cell r="AD1" t="str">
            <v>移动应用开发</v>
          </cell>
          <cell r="AE1" t="str">
            <v>毕业设计（论文）/职业能力测试</v>
          </cell>
          <cell r="AF1" t="str">
            <v>职业发展与就业指导</v>
          </cell>
          <cell r="AG1" t="str">
            <v>通用核心能力测试</v>
          </cell>
          <cell r="AH1" t="str">
            <v>创新与创业实务</v>
          </cell>
          <cell r="AI1" t="str">
            <v>形势与政策（三）</v>
          </cell>
          <cell r="AJ1" t="str">
            <v>形势与政策（四）</v>
          </cell>
          <cell r="AK1" t="str">
            <v>毛泽东思想和中国特色社会主义理论体系概论</v>
          </cell>
          <cell r="AL1" t="str">
            <v>预就业实习</v>
          </cell>
          <cell r="AM1" t="str">
            <v>职业素养实习与劳动教育</v>
          </cell>
          <cell r="AN1" t="str">
            <v>不及格门数</v>
          </cell>
          <cell r="AO1" t="str">
            <v>不及格科目</v>
          </cell>
        </row>
        <row r="2">
          <cell r="A2">
            <v>20200310091</v>
          </cell>
          <cell r="B2" t="str">
            <v>蔡建飞</v>
          </cell>
          <cell r="C2" t="str">
            <v>全日制2020软件技术1班</v>
          </cell>
          <cell r="D2">
            <v>95</v>
          </cell>
          <cell r="E2">
            <v>68</v>
          </cell>
          <cell r="F2">
            <v>70</v>
          </cell>
          <cell r="G2">
            <v>70</v>
          </cell>
          <cell r="H2">
            <v>73</v>
          </cell>
          <cell r="I2">
            <v>85</v>
          </cell>
          <cell r="J2">
            <v>81</v>
          </cell>
          <cell r="K2">
            <v>69</v>
          </cell>
          <cell r="L2">
            <v>85</v>
          </cell>
          <cell r="M2">
            <v>66</v>
          </cell>
          <cell r="N2">
            <v>96</v>
          </cell>
          <cell r="O2">
            <v>100</v>
          </cell>
          <cell r="P2">
            <v>86</v>
          </cell>
          <cell r="Q2">
            <v>66</v>
          </cell>
          <cell r="R2">
            <v>80</v>
          </cell>
          <cell r="S2" t="str">
            <v>良好</v>
          </cell>
          <cell r="T2">
            <v>75</v>
          </cell>
          <cell r="U2">
            <v>87</v>
          </cell>
          <cell r="V2">
            <v>92</v>
          </cell>
          <cell r="W2" t="str">
            <v>良好</v>
          </cell>
          <cell r="X2">
            <v>93</v>
          </cell>
          <cell r="Y2">
            <v>74</v>
          </cell>
          <cell r="Z2">
            <v>60</v>
          </cell>
          <cell r="AA2">
            <v>64</v>
          </cell>
          <cell r="AB2">
            <v>70</v>
          </cell>
          <cell r="AC2">
            <v>72</v>
          </cell>
          <cell r="AD2">
            <v>76</v>
          </cell>
          <cell r="AE2" t="str">
            <v>及格</v>
          </cell>
          <cell r="AF2">
            <v>92</v>
          </cell>
          <cell r="AG2">
            <v>77</v>
          </cell>
          <cell r="AH2">
            <v>60</v>
          </cell>
          <cell r="AI2" t="str">
            <v>良好</v>
          </cell>
          <cell r="AJ2" t="str">
            <v>优秀</v>
          </cell>
          <cell r="AK2">
            <v>69</v>
          </cell>
          <cell r="AL2">
            <v>0</v>
          </cell>
          <cell r="AM2">
            <v>0</v>
          </cell>
          <cell r="AN2">
            <v>2</v>
          </cell>
          <cell r="AO2" t="str">
            <v>预就业实习职业素养实习与劳动教育</v>
          </cell>
        </row>
        <row r="3">
          <cell r="A3">
            <v>20200310092</v>
          </cell>
          <cell r="B3" t="str">
            <v>陈柏霖</v>
          </cell>
          <cell r="C3" t="str">
            <v>全日制2020软件技术1班</v>
          </cell>
          <cell r="D3">
            <v>95</v>
          </cell>
          <cell r="E3">
            <v>60</v>
          </cell>
          <cell r="F3">
            <v>63</v>
          </cell>
          <cell r="G3">
            <v>66</v>
          </cell>
          <cell r="H3">
            <v>78</v>
          </cell>
          <cell r="I3">
            <v>81</v>
          </cell>
          <cell r="J3">
            <v>72</v>
          </cell>
          <cell r="K3">
            <v>80</v>
          </cell>
          <cell r="L3">
            <v>80</v>
          </cell>
          <cell r="M3">
            <v>67</v>
          </cell>
          <cell r="N3">
            <v>96</v>
          </cell>
          <cell r="O3">
            <v>94</v>
          </cell>
          <cell r="P3">
            <v>82</v>
          </cell>
          <cell r="Q3">
            <v>65</v>
          </cell>
          <cell r="R3">
            <v>80</v>
          </cell>
          <cell r="S3" t="str">
            <v>良好</v>
          </cell>
          <cell r="T3">
            <v>75</v>
          </cell>
          <cell r="U3">
            <v>82</v>
          </cell>
          <cell r="V3">
            <v>89</v>
          </cell>
          <cell r="W3" t="str">
            <v>及格</v>
          </cell>
          <cell r="X3">
            <v>92</v>
          </cell>
          <cell r="Y3">
            <v>62</v>
          </cell>
          <cell r="Z3">
            <v>60</v>
          </cell>
          <cell r="AA3">
            <v>63</v>
          </cell>
          <cell r="AB3">
            <v>78</v>
          </cell>
          <cell r="AC3">
            <v>80</v>
          </cell>
          <cell r="AD3">
            <v>67</v>
          </cell>
          <cell r="AE3" t="str">
            <v>中等</v>
          </cell>
          <cell r="AF3">
            <v>64</v>
          </cell>
          <cell r="AG3">
            <v>91</v>
          </cell>
          <cell r="AH3">
            <v>92</v>
          </cell>
          <cell r="AI3" t="str">
            <v>良好</v>
          </cell>
          <cell r="AJ3" t="str">
            <v>及格</v>
          </cell>
          <cell r="AK3">
            <v>69</v>
          </cell>
          <cell r="AL3">
            <v>0</v>
          </cell>
          <cell r="AM3">
            <v>0</v>
          </cell>
          <cell r="AN3">
            <v>2</v>
          </cell>
          <cell r="AO3" t="str">
            <v>预就业实习职业素养实习与劳动教育</v>
          </cell>
        </row>
        <row r="4">
          <cell r="A4">
            <v>20200310093</v>
          </cell>
          <cell r="B4" t="str">
            <v>陈一琪</v>
          </cell>
          <cell r="C4" t="str">
            <v>全日制2020软件技术1班</v>
          </cell>
          <cell r="D4">
            <v>95</v>
          </cell>
          <cell r="E4">
            <v>86</v>
          </cell>
          <cell r="F4">
            <v>79</v>
          </cell>
          <cell r="G4">
            <v>70</v>
          </cell>
          <cell r="H4">
            <v>81</v>
          </cell>
          <cell r="I4">
            <v>80</v>
          </cell>
          <cell r="J4">
            <v>81</v>
          </cell>
          <cell r="K4">
            <v>92</v>
          </cell>
          <cell r="L4">
            <v>82</v>
          </cell>
          <cell r="M4">
            <v>73</v>
          </cell>
          <cell r="N4">
            <v>95</v>
          </cell>
          <cell r="O4">
            <v>98</v>
          </cell>
          <cell r="P4">
            <v>93</v>
          </cell>
          <cell r="Q4">
            <v>100</v>
          </cell>
          <cell r="R4">
            <v>80</v>
          </cell>
          <cell r="S4" t="str">
            <v>良好</v>
          </cell>
          <cell r="T4">
            <v>75</v>
          </cell>
          <cell r="U4">
            <v>83</v>
          </cell>
          <cell r="V4">
            <v>91</v>
          </cell>
          <cell r="W4" t="str">
            <v>良好</v>
          </cell>
          <cell r="X4">
            <v>93</v>
          </cell>
          <cell r="Y4">
            <v>85</v>
          </cell>
          <cell r="Z4">
            <v>76</v>
          </cell>
          <cell r="AA4">
            <v>74</v>
          </cell>
          <cell r="AB4">
            <v>85</v>
          </cell>
          <cell r="AC4">
            <v>86</v>
          </cell>
          <cell r="AD4">
            <v>92</v>
          </cell>
          <cell r="AE4" t="str">
            <v>良好</v>
          </cell>
          <cell r="AF4">
            <v>95</v>
          </cell>
          <cell r="AG4">
            <v>99</v>
          </cell>
          <cell r="AH4">
            <v>90</v>
          </cell>
          <cell r="AI4" t="str">
            <v>良好</v>
          </cell>
          <cell r="AJ4" t="str">
            <v>优秀</v>
          </cell>
          <cell r="AK4">
            <v>81</v>
          </cell>
          <cell r="AL4">
            <v>95</v>
          </cell>
          <cell r="AM4">
            <v>90</v>
          </cell>
          <cell r="AN4">
            <v>0</v>
          </cell>
          <cell r="AO4" t="str">
            <v/>
          </cell>
        </row>
        <row r="5">
          <cell r="A5">
            <v>20200310094</v>
          </cell>
          <cell r="B5" t="str">
            <v>陈玉明</v>
          </cell>
          <cell r="C5" t="str">
            <v>全日制2020软件技术1班</v>
          </cell>
          <cell r="D5">
            <v>95</v>
          </cell>
          <cell r="E5">
            <v>81</v>
          </cell>
          <cell r="F5">
            <v>73</v>
          </cell>
          <cell r="G5">
            <v>69</v>
          </cell>
          <cell r="H5">
            <v>75</v>
          </cell>
          <cell r="I5">
            <v>80</v>
          </cell>
          <cell r="J5">
            <v>91</v>
          </cell>
          <cell r="K5">
            <v>84</v>
          </cell>
          <cell r="L5">
            <v>84</v>
          </cell>
          <cell r="M5">
            <v>83</v>
          </cell>
          <cell r="N5">
            <v>96</v>
          </cell>
          <cell r="O5">
            <v>98</v>
          </cell>
          <cell r="P5">
            <v>85</v>
          </cell>
          <cell r="Q5">
            <v>100</v>
          </cell>
          <cell r="R5">
            <v>80</v>
          </cell>
          <cell r="S5" t="str">
            <v>良好</v>
          </cell>
          <cell r="T5">
            <v>75</v>
          </cell>
          <cell r="U5">
            <v>79</v>
          </cell>
          <cell r="V5">
            <v>90</v>
          </cell>
          <cell r="W5" t="str">
            <v>良好</v>
          </cell>
          <cell r="X5">
            <v>93</v>
          </cell>
          <cell r="Y5">
            <v>86</v>
          </cell>
          <cell r="Z5">
            <v>61</v>
          </cell>
          <cell r="AA5">
            <v>83</v>
          </cell>
          <cell r="AB5">
            <v>85</v>
          </cell>
          <cell r="AC5">
            <v>82</v>
          </cell>
          <cell r="AD5">
            <v>82</v>
          </cell>
          <cell r="AE5" t="str">
            <v>良好</v>
          </cell>
          <cell r="AF5">
            <v>94</v>
          </cell>
          <cell r="AG5">
            <v>88</v>
          </cell>
          <cell r="AH5">
            <v>91</v>
          </cell>
          <cell r="AI5" t="str">
            <v>良好</v>
          </cell>
          <cell r="AJ5" t="str">
            <v>优秀</v>
          </cell>
          <cell r="AK5">
            <v>78</v>
          </cell>
          <cell r="AL5">
            <v>95</v>
          </cell>
          <cell r="AM5">
            <v>90</v>
          </cell>
          <cell r="AN5">
            <v>0</v>
          </cell>
          <cell r="AO5" t="str">
            <v/>
          </cell>
        </row>
        <row r="6">
          <cell r="A6">
            <v>20200310095</v>
          </cell>
          <cell r="B6" t="str">
            <v>陈钰鹏</v>
          </cell>
          <cell r="C6" t="str">
            <v>全日制2020软件技术1班</v>
          </cell>
          <cell r="D6">
            <v>95</v>
          </cell>
          <cell r="E6">
            <v>75</v>
          </cell>
          <cell r="F6">
            <v>77</v>
          </cell>
          <cell r="G6">
            <v>67</v>
          </cell>
          <cell r="H6">
            <v>80</v>
          </cell>
          <cell r="I6">
            <v>77</v>
          </cell>
          <cell r="J6">
            <v>75</v>
          </cell>
          <cell r="K6">
            <v>86</v>
          </cell>
          <cell r="L6">
            <v>75</v>
          </cell>
          <cell r="M6">
            <v>79</v>
          </cell>
          <cell r="N6">
            <v>95</v>
          </cell>
          <cell r="O6">
            <v>96</v>
          </cell>
          <cell r="P6">
            <v>84</v>
          </cell>
          <cell r="Q6">
            <v>98</v>
          </cell>
          <cell r="R6">
            <v>80</v>
          </cell>
          <cell r="S6" t="str">
            <v>良好</v>
          </cell>
          <cell r="T6">
            <v>75</v>
          </cell>
          <cell r="U6">
            <v>74</v>
          </cell>
          <cell r="V6">
            <v>85</v>
          </cell>
          <cell r="W6" t="str">
            <v>良好</v>
          </cell>
          <cell r="X6">
            <v>91</v>
          </cell>
          <cell r="Y6">
            <v>68</v>
          </cell>
          <cell r="Z6">
            <v>60</v>
          </cell>
          <cell r="AA6">
            <v>70</v>
          </cell>
          <cell r="AB6">
            <v>80</v>
          </cell>
          <cell r="AC6">
            <v>80</v>
          </cell>
          <cell r="AD6">
            <v>78</v>
          </cell>
          <cell r="AE6" t="str">
            <v>中等</v>
          </cell>
          <cell r="AF6">
            <v>95</v>
          </cell>
          <cell r="AG6">
            <v>80</v>
          </cell>
          <cell r="AH6">
            <v>71</v>
          </cell>
          <cell r="AI6" t="str">
            <v>良好</v>
          </cell>
          <cell r="AJ6" t="str">
            <v>优秀</v>
          </cell>
          <cell r="AK6">
            <v>60</v>
          </cell>
          <cell r="AL6">
            <v>89</v>
          </cell>
          <cell r="AM6">
            <v>79</v>
          </cell>
          <cell r="AN6">
            <v>0</v>
          </cell>
          <cell r="AO6" t="str">
            <v/>
          </cell>
        </row>
        <row r="7">
          <cell r="A7">
            <v>20200310096</v>
          </cell>
          <cell r="B7" t="str">
            <v>窦胜阳</v>
          </cell>
          <cell r="C7" t="str">
            <v>全日制2020软件技术1班</v>
          </cell>
          <cell r="D7">
            <v>95</v>
          </cell>
          <cell r="E7">
            <v>74</v>
          </cell>
          <cell r="F7">
            <v>72</v>
          </cell>
          <cell r="G7">
            <v>73</v>
          </cell>
          <cell r="H7">
            <v>80</v>
          </cell>
          <cell r="I7">
            <v>72</v>
          </cell>
          <cell r="J7">
            <v>90</v>
          </cell>
          <cell r="K7">
            <v>80</v>
          </cell>
          <cell r="L7">
            <v>84</v>
          </cell>
          <cell r="M7">
            <v>67</v>
          </cell>
          <cell r="N7">
            <v>93</v>
          </cell>
          <cell r="O7">
            <v>98</v>
          </cell>
          <cell r="P7">
            <v>82</v>
          </cell>
          <cell r="Q7">
            <v>100</v>
          </cell>
          <cell r="R7">
            <v>80</v>
          </cell>
          <cell r="S7" t="str">
            <v>良好</v>
          </cell>
          <cell r="T7">
            <v>75</v>
          </cell>
          <cell r="U7">
            <v>80</v>
          </cell>
          <cell r="V7">
            <v>80</v>
          </cell>
          <cell r="W7" t="str">
            <v>及格</v>
          </cell>
          <cell r="X7">
            <v>84</v>
          </cell>
          <cell r="Y7">
            <v>72</v>
          </cell>
          <cell r="Z7">
            <v>60</v>
          </cell>
          <cell r="AA7">
            <v>65</v>
          </cell>
          <cell r="AB7">
            <v>72</v>
          </cell>
          <cell r="AC7">
            <v>76</v>
          </cell>
          <cell r="AD7">
            <v>69</v>
          </cell>
          <cell r="AE7" t="str">
            <v>中等</v>
          </cell>
          <cell r="AF7">
            <v>92</v>
          </cell>
          <cell r="AG7">
            <v>70</v>
          </cell>
          <cell r="AH7">
            <v>86</v>
          </cell>
          <cell r="AI7" t="str">
            <v>良好</v>
          </cell>
          <cell r="AJ7" t="str">
            <v>良好</v>
          </cell>
          <cell r="AK7">
            <v>68</v>
          </cell>
          <cell r="AL7">
            <v>86</v>
          </cell>
          <cell r="AM7">
            <v>78</v>
          </cell>
          <cell r="AN7">
            <v>0</v>
          </cell>
          <cell r="AO7" t="str">
            <v/>
          </cell>
        </row>
        <row r="8">
          <cell r="A8">
            <v>20200310097</v>
          </cell>
          <cell r="B8" t="str">
            <v>冯贵森</v>
          </cell>
          <cell r="C8" t="str">
            <v>全日制2020软件技术1班</v>
          </cell>
          <cell r="D8">
            <v>95</v>
          </cell>
          <cell r="E8">
            <v>76</v>
          </cell>
          <cell r="F8">
            <v>72</v>
          </cell>
          <cell r="G8">
            <v>62</v>
          </cell>
          <cell r="H8">
            <v>80</v>
          </cell>
          <cell r="I8">
            <v>78</v>
          </cell>
          <cell r="J8">
            <v>78</v>
          </cell>
          <cell r="K8">
            <v>86</v>
          </cell>
          <cell r="L8">
            <v>83</v>
          </cell>
          <cell r="M8">
            <v>75</v>
          </cell>
          <cell r="N8">
            <v>98</v>
          </cell>
          <cell r="O8">
            <v>99</v>
          </cell>
          <cell r="P8">
            <v>86</v>
          </cell>
          <cell r="Q8">
            <v>100</v>
          </cell>
          <cell r="R8">
            <v>80</v>
          </cell>
          <cell r="S8" t="str">
            <v>良好</v>
          </cell>
          <cell r="T8">
            <v>75</v>
          </cell>
          <cell r="U8">
            <v>83</v>
          </cell>
          <cell r="V8">
            <v>90</v>
          </cell>
          <cell r="W8" t="str">
            <v>及格</v>
          </cell>
          <cell r="X8">
            <v>93</v>
          </cell>
          <cell r="Y8">
            <v>74</v>
          </cell>
          <cell r="Z8">
            <v>78</v>
          </cell>
          <cell r="AA8">
            <v>76</v>
          </cell>
          <cell r="AB8">
            <v>70</v>
          </cell>
          <cell r="AC8">
            <v>76</v>
          </cell>
          <cell r="AD8">
            <v>82</v>
          </cell>
          <cell r="AE8" t="str">
            <v>中等</v>
          </cell>
          <cell r="AF8">
            <v>88</v>
          </cell>
          <cell r="AG8">
            <v>79</v>
          </cell>
          <cell r="AH8">
            <v>91</v>
          </cell>
          <cell r="AI8" t="str">
            <v>良好</v>
          </cell>
          <cell r="AJ8" t="str">
            <v>优秀</v>
          </cell>
          <cell r="AK8">
            <v>82</v>
          </cell>
          <cell r="AL8">
            <v>93</v>
          </cell>
          <cell r="AM8">
            <v>88</v>
          </cell>
          <cell r="AN8">
            <v>0</v>
          </cell>
          <cell r="AO8" t="str">
            <v/>
          </cell>
        </row>
        <row r="9">
          <cell r="A9">
            <v>20200310098</v>
          </cell>
          <cell r="B9" t="str">
            <v>郭华友</v>
          </cell>
          <cell r="C9" t="str">
            <v>全日制2020软件技术1班</v>
          </cell>
          <cell r="D9">
            <v>95</v>
          </cell>
          <cell r="E9">
            <v>80</v>
          </cell>
          <cell r="F9">
            <v>77</v>
          </cell>
          <cell r="G9">
            <v>84</v>
          </cell>
          <cell r="H9">
            <v>92</v>
          </cell>
          <cell r="I9">
            <v>85</v>
          </cell>
          <cell r="J9">
            <v>95</v>
          </cell>
          <cell r="K9">
            <v>88</v>
          </cell>
          <cell r="L9">
            <v>92</v>
          </cell>
          <cell r="M9">
            <v>68</v>
          </cell>
          <cell r="N9">
            <v>73</v>
          </cell>
          <cell r="O9">
            <v>96</v>
          </cell>
          <cell r="P9">
            <v>86</v>
          </cell>
          <cell r="Q9">
            <v>99</v>
          </cell>
          <cell r="R9">
            <v>80</v>
          </cell>
          <cell r="S9" t="str">
            <v>良好</v>
          </cell>
          <cell r="T9">
            <v>75</v>
          </cell>
          <cell r="U9">
            <v>89</v>
          </cell>
          <cell r="V9">
            <v>72</v>
          </cell>
          <cell r="W9" t="str">
            <v>及格</v>
          </cell>
          <cell r="X9">
            <v>92</v>
          </cell>
          <cell r="Y9">
            <v>75</v>
          </cell>
          <cell r="Z9">
            <v>60</v>
          </cell>
          <cell r="AA9">
            <v>71</v>
          </cell>
          <cell r="AB9">
            <v>71</v>
          </cell>
          <cell r="AC9">
            <v>85</v>
          </cell>
          <cell r="AD9">
            <v>78</v>
          </cell>
          <cell r="AE9">
            <v>73</v>
          </cell>
          <cell r="AF9">
            <v>95</v>
          </cell>
          <cell r="AG9">
            <v>88</v>
          </cell>
          <cell r="AH9">
            <v>92</v>
          </cell>
          <cell r="AI9" t="str">
            <v>良好</v>
          </cell>
          <cell r="AJ9" t="str">
            <v>优秀</v>
          </cell>
          <cell r="AK9">
            <v>77</v>
          </cell>
          <cell r="AL9">
            <v>95</v>
          </cell>
          <cell r="AM9">
            <v>90</v>
          </cell>
          <cell r="AN9">
            <v>0</v>
          </cell>
          <cell r="AO9" t="str">
            <v/>
          </cell>
        </row>
        <row r="10">
          <cell r="A10">
            <v>20200310099</v>
          </cell>
          <cell r="B10" t="str">
            <v>何佳泽</v>
          </cell>
          <cell r="C10" t="str">
            <v>全日制2020软件技术1班</v>
          </cell>
          <cell r="D10">
            <v>95</v>
          </cell>
          <cell r="E10">
            <v>70</v>
          </cell>
          <cell r="F10">
            <v>67</v>
          </cell>
          <cell r="G10">
            <v>78</v>
          </cell>
          <cell r="H10">
            <v>72</v>
          </cell>
          <cell r="I10">
            <v>77</v>
          </cell>
          <cell r="J10">
            <v>88</v>
          </cell>
          <cell r="K10">
            <v>87</v>
          </cell>
          <cell r="L10">
            <v>84</v>
          </cell>
          <cell r="M10">
            <v>71</v>
          </cell>
          <cell r="N10">
            <v>98</v>
          </cell>
          <cell r="O10">
            <v>96</v>
          </cell>
          <cell r="P10">
            <v>85</v>
          </cell>
          <cell r="Q10">
            <v>100</v>
          </cell>
          <cell r="R10">
            <v>80</v>
          </cell>
          <cell r="S10" t="str">
            <v>良好</v>
          </cell>
          <cell r="T10">
            <v>75</v>
          </cell>
          <cell r="U10">
            <v>80</v>
          </cell>
          <cell r="V10">
            <v>75</v>
          </cell>
          <cell r="W10" t="str">
            <v>及格</v>
          </cell>
          <cell r="X10">
            <v>91</v>
          </cell>
          <cell r="Y10">
            <v>65</v>
          </cell>
          <cell r="Z10">
            <v>60</v>
          </cell>
          <cell r="AA10">
            <v>72</v>
          </cell>
          <cell r="AB10">
            <v>75</v>
          </cell>
          <cell r="AC10">
            <v>80</v>
          </cell>
          <cell r="AD10">
            <v>80</v>
          </cell>
          <cell r="AE10" t="str">
            <v>中等</v>
          </cell>
          <cell r="AF10">
            <v>95</v>
          </cell>
          <cell r="AG10">
            <v>80</v>
          </cell>
          <cell r="AH10">
            <v>92</v>
          </cell>
          <cell r="AI10" t="str">
            <v>良好</v>
          </cell>
          <cell r="AJ10" t="str">
            <v>优秀</v>
          </cell>
          <cell r="AK10">
            <v>71</v>
          </cell>
          <cell r="AL10">
            <v>0</v>
          </cell>
          <cell r="AM10">
            <v>0</v>
          </cell>
          <cell r="AN10">
            <v>2</v>
          </cell>
          <cell r="AO10" t="str">
            <v>预就业实习职业素养实习与劳动教育</v>
          </cell>
        </row>
        <row r="11">
          <cell r="A11">
            <v>20200310100</v>
          </cell>
          <cell r="B11" t="str">
            <v>何玉祥</v>
          </cell>
          <cell r="C11" t="str">
            <v>全日制2020软件技术1班</v>
          </cell>
          <cell r="D11">
            <v>95</v>
          </cell>
          <cell r="E11">
            <v>75</v>
          </cell>
          <cell r="F11">
            <v>71</v>
          </cell>
          <cell r="G11">
            <v>71</v>
          </cell>
          <cell r="H11">
            <v>77</v>
          </cell>
          <cell r="I11">
            <v>80</v>
          </cell>
          <cell r="J11">
            <v>81</v>
          </cell>
          <cell r="K11">
            <v>84</v>
          </cell>
          <cell r="L11">
            <v>73</v>
          </cell>
          <cell r="M11">
            <v>68</v>
          </cell>
          <cell r="N11">
            <v>97</v>
          </cell>
          <cell r="O11">
            <v>98</v>
          </cell>
          <cell r="P11">
            <v>84</v>
          </cell>
          <cell r="Q11">
            <v>100</v>
          </cell>
          <cell r="R11">
            <v>80</v>
          </cell>
          <cell r="S11" t="str">
            <v>良好</v>
          </cell>
          <cell r="T11">
            <v>75</v>
          </cell>
          <cell r="U11">
            <v>80</v>
          </cell>
          <cell r="V11">
            <v>89</v>
          </cell>
          <cell r="W11" t="str">
            <v>及格</v>
          </cell>
          <cell r="X11">
            <v>88</v>
          </cell>
          <cell r="Y11">
            <v>80</v>
          </cell>
          <cell r="Z11">
            <v>73</v>
          </cell>
          <cell r="AA11">
            <v>75</v>
          </cell>
          <cell r="AB11">
            <v>72</v>
          </cell>
          <cell r="AC11">
            <v>84</v>
          </cell>
          <cell r="AD11">
            <v>74</v>
          </cell>
          <cell r="AE11" t="str">
            <v>良好</v>
          </cell>
          <cell r="AF11">
            <v>95</v>
          </cell>
          <cell r="AG11">
            <v>83</v>
          </cell>
          <cell r="AH11">
            <v>90</v>
          </cell>
          <cell r="AI11" t="str">
            <v>良好</v>
          </cell>
          <cell r="AJ11" t="str">
            <v>优秀</v>
          </cell>
          <cell r="AK11">
            <v>65</v>
          </cell>
          <cell r="AL11">
            <v>90</v>
          </cell>
          <cell r="AM11">
            <v>87</v>
          </cell>
          <cell r="AN11">
            <v>0</v>
          </cell>
          <cell r="AO11" t="str">
            <v/>
          </cell>
        </row>
        <row r="12">
          <cell r="A12">
            <v>20200310102</v>
          </cell>
          <cell r="B12" t="str">
            <v>黄德</v>
          </cell>
          <cell r="C12" t="str">
            <v>全日制2020软件技术1班</v>
          </cell>
          <cell r="D12">
            <v>95</v>
          </cell>
          <cell r="E12">
            <v>77</v>
          </cell>
          <cell r="F12">
            <v>73</v>
          </cell>
          <cell r="G12">
            <v>77</v>
          </cell>
          <cell r="H12">
            <v>80</v>
          </cell>
          <cell r="I12">
            <v>87</v>
          </cell>
          <cell r="J12">
            <v>87</v>
          </cell>
          <cell r="K12">
            <v>85</v>
          </cell>
          <cell r="L12">
            <v>85</v>
          </cell>
          <cell r="M12">
            <v>73</v>
          </cell>
          <cell r="N12">
            <v>71</v>
          </cell>
          <cell r="O12">
            <v>93</v>
          </cell>
          <cell r="P12">
            <v>84</v>
          </cell>
          <cell r="Q12">
            <v>99</v>
          </cell>
          <cell r="R12">
            <v>80</v>
          </cell>
          <cell r="S12" t="str">
            <v>良好</v>
          </cell>
          <cell r="T12">
            <v>75</v>
          </cell>
          <cell r="U12">
            <v>82</v>
          </cell>
          <cell r="V12">
            <v>77</v>
          </cell>
          <cell r="W12" t="str">
            <v>及格</v>
          </cell>
          <cell r="X12">
            <v>85</v>
          </cell>
          <cell r="Y12">
            <v>74</v>
          </cell>
          <cell r="Z12">
            <v>74</v>
          </cell>
          <cell r="AA12">
            <v>67</v>
          </cell>
          <cell r="AB12">
            <v>76</v>
          </cell>
          <cell r="AC12">
            <v>69</v>
          </cell>
          <cell r="AD12">
            <v>77</v>
          </cell>
          <cell r="AE12" t="str">
            <v>及格</v>
          </cell>
          <cell r="AF12">
            <v>94</v>
          </cell>
          <cell r="AG12">
            <v>81</v>
          </cell>
          <cell r="AH12">
            <v>93</v>
          </cell>
          <cell r="AI12" t="str">
            <v>良好</v>
          </cell>
          <cell r="AJ12" t="str">
            <v>优秀</v>
          </cell>
          <cell r="AK12">
            <v>72</v>
          </cell>
          <cell r="AL12">
            <v>0</v>
          </cell>
          <cell r="AM12">
            <v>0</v>
          </cell>
          <cell r="AN12">
            <v>2</v>
          </cell>
          <cell r="AO12" t="str">
            <v>预就业实习职业素养实习与劳动教育</v>
          </cell>
        </row>
        <row r="13">
          <cell r="A13">
            <v>20200310103</v>
          </cell>
          <cell r="B13" t="str">
            <v>黄河越</v>
          </cell>
          <cell r="C13" t="str">
            <v>全日制2020软件技术1班</v>
          </cell>
          <cell r="D13">
            <v>95</v>
          </cell>
          <cell r="E13">
            <v>76</v>
          </cell>
          <cell r="F13">
            <v>77</v>
          </cell>
          <cell r="G13">
            <v>72</v>
          </cell>
          <cell r="H13">
            <v>83</v>
          </cell>
          <cell r="I13">
            <v>73</v>
          </cell>
          <cell r="J13">
            <v>86</v>
          </cell>
          <cell r="K13">
            <v>77</v>
          </cell>
          <cell r="L13">
            <v>83</v>
          </cell>
          <cell r="M13">
            <v>86</v>
          </cell>
          <cell r="N13">
            <v>99</v>
          </cell>
          <cell r="O13">
            <v>98</v>
          </cell>
          <cell r="P13">
            <v>82</v>
          </cell>
          <cell r="Q13">
            <v>100</v>
          </cell>
          <cell r="R13">
            <v>80</v>
          </cell>
          <cell r="S13" t="str">
            <v>良好</v>
          </cell>
          <cell r="T13">
            <v>75</v>
          </cell>
          <cell r="U13">
            <v>71</v>
          </cell>
          <cell r="V13">
            <v>85</v>
          </cell>
          <cell r="W13" t="str">
            <v>良好</v>
          </cell>
          <cell r="X13">
            <v>81</v>
          </cell>
          <cell r="Y13">
            <v>89</v>
          </cell>
          <cell r="Z13">
            <v>72</v>
          </cell>
          <cell r="AA13">
            <v>90</v>
          </cell>
          <cell r="AB13">
            <v>94</v>
          </cell>
          <cell r="AC13">
            <v>81</v>
          </cell>
          <cell r="AD13">
            <v>89</v>
          </cell>
          <cell r="AE13" t="str">
            <v>良好</v>
          </cell>
          <cell r="AF13">
            <v>95</v>
          </cell>
          <cell r="AG13">
            <v>74</v>
          </cell>
          <cell r="AH13">
            <v>95</v>
          </cell>
          <cell r="AI13" t="str">
            <v>良好</v>
          </cell>
          <cell r="AJ13" t="str">
            <v>优秀</v>
          </cell>
          <cell r="AK13">
            <v>68</v>
          </cell>
          <cell r="AL13">
            <v>97</v>
          </cell>
          <cell r="AM13">
            <v>93</v>
          </cell>
          <cell r="AN13">
            <v>0</v>
          </cell>
          <cell r="AO13" t="str">
            <v/>
          </cell>
        </row>
        <row r="14">
          <cell r="A14">
            <v>20200310104</v>
          </cell>
          <cell r="B14" t="str">
            <v>黄杰成</v>
          </cell>
          <cell r="C14" t="str">
            <v>全日制2020软件技术1班</v>
          </cell>
          <cell r="D14">
            <v>95</v>
          </cell>
          <cell r="E14">
            <v>62</v>
          </cell>
          <cell r="F14">
            <v>82</v>
          </cell>
          <cell r="G14">
            <v>66</v>
          </cell>
          <cell r="H14">
            <v>60</v>
          </cell>
          <cell r="I14">
            <v>81</v>
          </cell>
          <cell r="J14">
            <v>80</v>
          </cell>
          <cell r="K14">
            <v>80</v>
          </cell>
          <cell r="L14">
            <v>60</v>
          </cell>
          <cell r="M14">
            <v>74</v>
          </cell>
          <cell r="N14">
            <v>75</v>
          </cell>
          <cell r="O14">
            <v>100</v>
          </cell>
          <cell r="P14">
            <v>84</v>
          </cell>
          <cell r="Q14">
            <v>66</v>
          </cell>
          <cell r="R14">
            <v>80</v>
          </cell>
          <cell r="S14" t="str">
            <v>良好</v>
          </cell>
          <cell r="T14">
            <v>75</v>
          </cell>
          <cell r="U14">
            <v>83</v>
          </cell>
          <cell r="V14">
            <v>90</v>
          </cell>
          <cell r="W14" t="str">
            <v>良好</v>
          </cell>
          <cell r="X14">
            <v>93</v>
          </cell>
          <cell r="Y14">
            <v>68</v>
          </cell>
          <cell r="Z14">
            <v>60</v>
          </cell>
          <cell r="AA14">
            <v>60</v>
          </cell>
          <cell r="AB14">
            <v>78</v>
          </cell>
          <cell r="AC14">
            <v>79</v>
          </cell>
          <cell r="AD14">
            <v>71</v>
          </cell>
          <cell r="AE14" t="str">
            <v>中等</v>
          </cell>
          <cell r="AF14">
            <v>93</v>
          </cell>
          <cell r="AG14">
            <v>76</v>
          </cell>
          <cell r="AH14">
            <v>90</v>
          </cell>
          <cell r="AI14" t="str">
            <v>良好</v>
          </cell>
          <cell r="AJ14" t="str">
            <v>优秀</v>
          </cell>
          <cell r="AK14">
            <v>69</v>
          </cell>
          <cell r="AL14">
            <v>0</v>
          </cell>
          <cell r="AM14">
            <v>0</v>
          </cell>
          <cell r="AN14">
            <v>2</v>
          </cell>
          <cell r="AO14" t="str">
            <v>预就业实习职业素养实习与劳动教育</v>
          </cell>
        </row>
        <row r="15">
          <cell r="A15">
            <v>20200310105</v>
          </cell>
          <cell r="B15" t="str">
            <v>黄敏沣</v>
          </cell>
          <cell r="C15" t="str">
            <v>全日制2020软件技术1班</v>
          </cell>
          <cell r="D15">
            <v>95</v>
          </cell>
          <cell r="E15">
            <v>70</v>
          </cell>
          <cell r="F15">
            <v>67</v>
          </cell>
          <cell r="G15">
            <v>67</v>
          </cell>
          <cell r="H15">
            <v>73</v>
          </cell>
          <cell r="I15">
            <v>75</v>
          </cell>
          <cell r="J15">
            <v>86</v>
          </cell>
          <cell r="K15">
            <v>78</v>
          </cell>
          <cell r="L15">
            <v>80</v>
          </cell>
          <cell r="M15">
            <v>65</v>
          </cell>
          <cell r="N15">
            <v>92</v>
          </cell>
          <cell r="O15">
            <v>94</v>
          </cell>
          <cell r="P15">
            <v>84</v>
          </cell>
          <cell r="Q15">
            <v>63</v>
          </cell>
          <cell r="R15">
            <v>80</v>
          </cell>
          <cell r="S15" t="str">
            <v>良好</v>
          </cell>
          <cell r="T15">
            <v>75</v>
          </cell>
          <cell r="U15">
            <v>68</v>
          </cell>
          <cell r="V15">
            <v>85</v>
          </cell>
          <cell r="W15" t="str">
            <v>及格</v>
          </cell>
          <cell r="X15">
            <v>83</v>
          </cell>
          <cell r="Y15">
            <v>67</v>
          </cell>
          <cell r="Z15">
            <v>60</v>
          </cell>
          <cell r="AA15">
            <v>63</v>
          </cell>
          <cell r="AB15">
            <v>71</v>
          </cell>
          <cell r="AC15">
            <v>65</v>
          </cell>
          <cell r="AD15">
            <v>61</v>
          </cell>
          <cell r="AE15" t="str">
            <v>中等</v>
          </cell>
          <cell r="AF15">
            <v>94</v>
          </cell>
          <cell r="AG15">
            <v>71</v>
          </cell>
          <cell r="AH15">
            <v>91</v>
          </cell>
          <cell r="AI15" t="str">
            <v>良好</v>
          </cell>
          <cell r="AJ15" t="str">
            <v>优秀</v>
          </cell>
          <cell r="AK15">
            <v>68</v>
          </cell>
          <cell r="AL15">
            <v>0</v>
          </cell>
          <cell r="AM15">
            <v>0</v>
          </cell>
          <cell r="AN15">
            <v>2</v>
          </cell>
          <cell r="AO15" t="str">
            <v>预就业实习职业素养实习与劳动教育</v>
          </cell>
        </row>
        <row r="16">
          <cell r="A16">
            <v>20200310107</v>
          </cell>
          <cell r="B16" t="str">
            <v>黄祥喜</v>
          </cell>
          <cell r="C16" t="str">
            <v>全日制2020软件技术1班</v>
          </cell>
          <cell r="D16">
            <v>95</v>
          </cell>
          <cell r="E16">
            <v>74</v>
          </cell>
          <cell r="F16">
            <v>67</v>
          </cell>
          <cell r="G16">
            <v>67</v>
          </cell>
          <cell r="H16">
            <v>88</v>
          </cell>
          <cell r="I16">
            <v>78</v>
          </cell>
          <cell r="J16">
            <v>86</v>
          </cell>
          <cell r="K16">
            <v>81</v>
          </cell>
          <cell r="L16">
            <v>93</v>
          </cell>
          <cell r="M16">
            <v>65</v>
          </cell>
          <cell r="N16">
            <v>92</v>
          </cell>
          <cell r="O16">
            <v>96</v>
          </cell>
          <cell r="P16">
            <v>78</v>
          </cell>
          <cell r="Q16">
            <v>90</v>
          </cell>
          <cell r="R16">
            <v>80</v>
          </cell>
          <cell r="S16" t="str">
            <v>良好</v>
          </cell>
          <cell r="T16">
            <v>75</v>
          </cell>
          <cell r="U16">
            <v>83</v>
          </cell>
          <cell r="V16">
            <v>72</v>
          </cell>
          <cell r="W16" t="str">
            <v>及格</v>
          </cell>
          <cell r="X16">
            <v>85</v>
          </cell>
          <cell r="Y16">
            <v>68</v>
          </cell>
          <cell r="Z16">
            <v>61</v>
          </cell>
          <cell r="AA16">
            <v>65</v>
          </cell>
          <cell r="AB16">
            <v>70</v>
          </cell>
          <cell r="AC16">
            <v>68</v>
          </cell>
          <cell r="AD16">
            <v>74</v>
          </cell>
          <cell r="AE16" t="str">
            <v>及格</v>
          </cell>
          <cell r="AF16">
            <v>94</v>
          </cell>
          <cell r="AG16">
            <v>73</v>
          </cell>
          <cell r="AH16">
            <v>91</v>
          </cell>
          <cell r="AI16" t="str">
            <v>良好</v>
          </cell>
          <cell r="AJ16" t="str">
            <v>优秀</v>
          </cell>
          <cell r="AK16">
            <v>67</v>
          </cell>
          <cell r="AL16">
            <v>78</v>
          </cell>
          <cell r="AM16">
            <v>61</v>
          </cell>
          <cell r="AN16">
            <v>0</v>
          </cell>
          <cell r="AO16" t="str">
            <v/>
          </cell>
        </row>
        <row r="17">
          <cell r="A17">
            <v>20200310108</v>
          </cell>
          <cell r="B17" t="str">
            <v>黄晓林</v>
          </cell>
          <cell r="C17" t="str">
            <v>全日制2020软件技术1班</v>
          </cell>
          <cell r="D17">
            <v>95</v>
          </cell>
          <cell r="E17">
            <v>82</v>
          </cell>
          <cell r="F17">
            <v>70</v>
          </cell>
          <cell r="G17">
            <v>72</v>
          </cell>
          <cell r="H17">
            <v>76</v>
          </cell>
          <cell r="I17">
            <v>75</v>
          </cell>
          <cell r="J17">
            <v>87</v>
          </cell>
          <cell r="K17">
            <v>81</v>
          </cell>
          <cell r="L17">
            <v>85</v>
          </cell>
          <cell r="M17">
            <v>79</v>
          </cell>
          <cell r="N17">
            <v>92</v>
          </cell>
          <cell r="O17">
            <v>94</v>
          </cell>
          <cell r="P17">
            <v>82</v>
          </cell>
          <cell r="Q17">
            <v>94</v>
          </cell>
          <cell r="R17">
            <v>80</v>
          </cell>
          <cell r="S17" t="str">
            <v>良好</v>
          </cell>
          <cell r="T17">
            <v>75</v>
          </cell>
          <cell r="U17">
            <v>84</v>
          </cell>
          <cell r="V17">
            <v>94</v>
          </cell>
          <cell r="W17" t="str">
            <v>及格</v>
          </cell>
          <cell r="X17">
            <v>88</v>
          </cell>
          <cell r="Y17">
            <v>72</v>
          </cell>
          <cell r="Z17">
            <v>61</v>
          </cell>
          <cell r="AA17">
            <v>80</v>
          </cell>
          <cell r="AB17">
            <v>76</v>
          </cell>
          <cell r="AC17">
            <v>68</v>
          </cell>
          <cell r="AD17">
            <v>68</v>
          </cell>
          <cell r="AE17" t="str">
            <v>及格</v>
          </cell>
          <cell r="AF17">
            <v>63</v>
          </cell>
          <cell r="AG17">
            <v>82</v>
          </cell>
          <cell r="AH17">
            <v>91</v>
          </cell>
          <cell r="AI17" t="str">
            <v>良好</v>
          </cell>
          <cell r="AJ17" t="str">
            <v>中等</v>
          </cell>
          <cell r="AK17">
            <v>62</v>
          </cell>
          <cell r="AL17">
            <v>83</v>
          </cell>
          <cell r="AM17">
            <v>71</v>
          </cell>
          <cell r="AN17">
            <v>0</v>
          </cell>
          <cell r="AO17" t="str">
            <v/>
          </cell>
        </row>
        <row r="18">
          <cell r="A18">
            <v>20200310109</v>
          </cell>
          <cell r="B18" t="str">
            <v>黄依豪</v>
          </cell>
          <cell r="C18" t="str">
            <v>全日制2020软件技术1班</v>
          </cell>
          <cell r="D18">
            <v>95</v>
          </cell>
          <cell r="E18">
            <v>74</v>
          </cell>
          <cell r="F18">
            <v>74</v>
          </cell>
          <cell r="G18">
            <v>66</v>
          </cell>
          <cell r="H18">
            <v>80</v>
          </cell>
          <cell r="I18">
            <v>76</v>
          </cell>
          <cell r="J18">
            <v>90</v>
          </cell>
          <cell r="K18">
            <v>80</v>
          </cell>
          <cell r="L18">
            <v>75</v>
          </cell>
          <cell r="M18">
            <v>69</v>
          </cell>
          <cell r="N18">
            <v>93</v>
          </cell>
          <cell r="O18">
            <v>96</v>
          </cell>
          <cell r="P18">
            <v>80</v>
          </cell>
          <cell r="Q18">
            <v>74</v>
          </cell>
          <cell r="R18">
            <v>80</v>
          </cell>
          <cell r="S18" t="str">
            <v>良好</v>
          </cell>
          <cell r="T18">
            <v>75</v>
          </cell>
          <cell r="U18">
            <v>69</v>
          </cell>
          <cell r="V18">
            <v>94</v>
          </cell>
          <cell r="W18" t="str">
            <v>及格</v>
          </cell>
          <cell r="X18">
            <v>85</v>
          </cell>
          <cell r="Y18">
            <v>76</v>
          </cell>
          <cell r="Z18">
            <v>60</v>
          </cell>
          <cell r="AA18">
            <v>65</v>
          </cell>
          <cell r="AB18">
            <v>72</v>
          </cell>
          <cell r="AC18">
            <v>74</v>
          </cell>
          <cell r="AD18">
            <v>67</v>
          </cell>
          <cell r="AE18" t="str">
            <v>中等</v>
          </cell>
          <cell r="AF18">
            <v>95</v>
          </cell>
          <cell r="AG18">
            <v>76</v>
          </cell>
          <cell r="AH18">
            <v>92</v>
          </cell>
          <cell r="AI18" t="str">
            <v>良好</v>
          </cell>
          <cell r="AJ18" t="str">
            <v>良好</v>
          </cell>
          <cell r="AK18">
            <v>64</v>
          </cell>
          <cell r="AL18">
            <v>0</v>
          </cell>
          <cell r="AM18">
            <v>66</v>
          </cell>
          <cell r="AN18">
            <v>1</v>
          </cell>
          <cell r="AO18" t="str">
            <v>预就业实习</v>
          </cell>
        </row>
        <row r="19">
          <cell r="A19">
            <v>20200310110</v>
          </cell>
          <cell r="B19" t="str">
            <v>黄足琳</v>
          </cell>
          <cell r="C19" t="str">
            <v>全日制2020软件技术1班</v>
          </cell>
          <cell r="D19">
            <v>95</v>
          </cell>
          <cell r="E19">
            <v>67</v>
          </cell>
          <cell r="F19">
            <v>64</v>
          </cell>
          <cell r="G19">
            <v>72</v>
          </cell>
          <cell r="H19">
            <v>64</v>
          </cell>
          <cell r="I19">
            <v>78</v>
          </cell>
          <cell r="J19">
            <v>90</v>
          </cell>
          <cell r="K19">
            <v>89</v>
          </cell>
          <cell r="L19">
            <v>80</v>
          </cell>
          <cell r="M19">
            <v>70</v>
          </cell>
          <cell r="N19">
            <v>72</v>
          </cell>
          <cell r="O19">
            <v>72</v>
          </cell>
          <cell r="P19">
            <v>82</v>
          </cell>
          <cell r="Q19">
            <v>95</v>
          </cell>
          <cell r="R19">
            <v>80</v>
          </cell>
          <cell r="S19" t="str">
            <v>良好</v>
          </cell>
          <cell r="T19">
            <v>75</v>
          </cell>
          <cell r="U19">
            <v>79</v>
          </cell>
          <cell r="V19">
            <v>86</v>
          </cell>
          <cell r="W19" t="str">
            <v>及格</v>
          </cell>
          <cell r="X19">
            <v>90</v>
          </cell>
          <cell r="Y19">
            <v>61</v>
          </cell>
          <cell r="Z19">
            <v>60</v>
          </cell>
          <cell r="AA19">
            <v>68</v>
          </cell>
          <cell r="AB19">
            <v>68</v>
          </cell>
          <cell r="AC19">
            <v>85</v>
          </cell>
          <cell r="AD19">
            <v>71</v>
          </cell>
          <cell r="AE19">
            <v>73</v>
          </cell>
          <cell r="AF19">
            <v>94</v>
          </cell>
          <cell r="AG19">
            <v>64</v>
          </cell>
          <cell r="AH19">
            <v>92</v>
          </cell>
          <cell r="AI19" t="str">
            <v>良好</v>
          </cell>
          <cell r="AJ19" t="str">
            <v>优秀</v>
          </cell>
          <cell r="AK19">
            <v>72</v>
          </cell>
          <cell r="AL19">
            <v>93</v>
          </cell>
          <cell r="AM19">
            <v>92</v>
          </cell>
          <cell r="AN19">
            <v>0</v>
          </cell>
          <cell r="AO19" t="str">
            <v/>
          </cell>
        </row>
        <row r="20">
          <cell r="A20">
            <v>20200310111</v>
          </cell>
          <cell r="B20" t="str">
            <v>姜敏敏</v>
          </cell>
          <cell r="C20" t="str">
            <v>全日制2020软件技术1班</v>
          </cell>
          <cell r="D20">
            <v>95</v>
          </cell>
          <cell r="E20">
            <v>77</v>
          </cell>
          <cell r="F20">
            <v>73</v>
          </cell>
          <cell r="G20">
            <v>76</v>
          </cell>
          <cell r="H20">
            <v>75</v>
          </cell>
          <cell r="I20">
            <v>85</v>
          </cell>
          <cell r="J20">
            <v>89</v>
          </cell>
          <cell r="K20">
            <v>94</v>
          </cell>
          <cell r="L20">
            <v>85</v>
          </cell>
          <cell r="M20">
            <v>80</v>
          </cell>
          <cell r="N20">
            <v>94</v>
          </cell>
          <cell r="O20">
            <v>98</v>
          </cell>
          <cell r="P20">
            <v>94</v>
          </cell>
          <cell r="Q20">
            <v>99</v>
          </cell>
          <cell r="R20">
            <v>80</v>
          </cell>
          <cell r="S20" t="str">
            <v>良好</v>
          </cell>
          <cell r="T20">
            <v>75</v>
          </cell>
          <cell r="U20">
            <v>87</v>
          </cell>
          <cell r="V20">
            <v>90</v>
          </cell>
          <cell r="W20" t="str">
            <v>及格</v>
          </cell>
          <cell r="X20">
            <v>88</v>
          </cell>
          <cell r="Y20">
            <v>75</v>
          </cell>
          <cell r="Z20">
            <v>76</v>
          </cell>
          <cell r="AA20">
            <v>77</v>
          </cell>
          <cell r="AB20">
            <v>84</v>
          </cell>
          <cell r="AC20">
            <v>86</v>
          </cell>
          <cell r="AD20">
            <v>87</v>
          </cell>
          <cell r="AE20" t="str">
            <v>良好</v>
          </cell>
          <cell r="AF20">
            <v>89</v>
          </cell>
          <cell r="AG20">
            <v>100</v>
          </cell>
          <cell r="AH20">
            <v>90</v>
          </cell>
          <cell r="AI20" t="str">
            <v>良好</v>
          </cell>
          <cell r="AJ20" t="str">
            <v>优秀</v>
          </cell>
          <cell r="AK20">
            <v>68</v>
          </cell>
          <cell r="AL20">
            <v>97</v>
          </cell>
          <cell r="AM20">
            <v>93</v>
          </cell>
          <cell r="AN20">
            <v>0</v>
          </cell>
          <cell r="AO20" t="str">
            <v/>
          </cell>
        </row>
        <row r="21">
          <cell r="A21">
            <v>20200310113</v>
          </cell>
          <cell r="B21" t="str">
            <v>雷宏淋</v>
          </cell>
          <cell r="C21" t="str">
            <v>全日制2020软件技术1班</v>
          </cell>
          <cell r="D21">
            <v>95</v>
          </cell>
          <cell r="E21">
            <v>81</v>
          </cell>
          <cell r="F21">
            <v>77</v>
          </cell>
          <cell r="G21">
            <v>80</v>
          </cell>
          <cell r="H21">
            <v>84</v>
          </cell>
          <cell r="I21">
            <v>81</v>
          </cell>
          <cell r="J21">
            <v>95</v>
          </cell>
          <cell r="K21">
            <v>80</v>
          </cell>
          <cell r="L21">
            <v>88</v>
          </cell>
          <cell r="M21">
            <v>76</v>
          </cell>
          <cell r="N21">
            <v>72</v>
          </cell>
          <cell r="O21">
            <v>97</v>
          </cell>
          <cell r="P21">
            <v>85</v>
          </cell>
          <cell r="Q21">
            <v>99</v>
          </cell>
          <cell r="R21">
            <v>80</v>
          </cell>
          <cell r="S21" t="str">
            <v>良好</v>
          </cell>
          <cell r="T21">
            <v>75</v>
          </cell>
          <cell r="U21">
            <v>84</v>
          </cell>
          <cell r="V21">
            <v>84</v>
          </cell>
          <cell r="W21" t="str">
            <v>及格</v>
          </cell>
          <cell r="X21">
            <v>93</v>
          </cell>
          <cell r="Y21">
            <v>85</v>
          </cell>
          <cell r="Z21">
            <v>80</v>
          </cell>
          <cell r="AA21">
            <v>84</v>
          </cell>
          <cell r="AB21">
            <v>84</v>
          </cell>
          <cell r="AC21">
            <v>94</v>
          </cell>
          <cell r="AD21">
            <v>93</v>
          </cell>
          <cell r="AE21" t="str">
            <v>优秀</v>
          </cell>
          <cell r="AF21">
            <v>96</v>
          </cell>
          <cell r="AG21">
            <v>98</v>
          </cell>
          <cell r="AH21">
            <v>91</v>
          </cell>
          <cell r="AI21" t="str">
            <v>良好</v>
          </cell>
          <cell r="AJ21" t="str">
            <v>优秀</v>
          </cell>
          <cell r="AK21">
            <v>74</v>
          </cell>
          <cell r="AL21">
            <v>92</v>
          </cell>
          <cell r="AM21">
            <v>88</v>
          </cell>
          <cell r="AN21">
            <v>0</v>
          </cell>
          <cell r="AO21" t="str">
            <v/>
          </cell>
        </row>
        <row r="22">
          <cell r="A22">
            <v>20200310114</v>
          </cell>
          <cell r="B22" t="str">
            <v>雷鉴袖</v>
          </cell>
          <cell r="C22" t="str">
            <v>全日制2020软件技术1班</v>
          </cell>
          <cell r="D22">
            <v>95</v>
          </cell>
          <cell r="E22">
            <v>67</v>
          </cell>
          <cell r="F22">
            <v>66</v>
          </cell>
          <cell r="G22">
            <v>74</v>
          </cell>
          <cell r="H22">
            <v>75</v>
          </cell>
          <cell r="I22">
            <v>83</v>
          </cell>
          <cell r="J22">
            <v>88</v>
          </cell>
          <cell r="K22">
            <v>81</v>
          </cell>
          <cell r="L22">
            <v>80</v>
          </cell>
          <cell r="M22">
            <v>73</v>
          </cell>
          <cell r="N22">
            <v>94</v>
          </cell>
          <cell r="O22">
            <v>79</v>
          </cell>
          <cell r="P22">
            <v>92</v>
          </cell>
          <cell r="Q22">
            <v>90</v>
          </cell>
          <cell r="R22">
            <v>80</v>
          </cell>
          <cell r="S22" t="str">
            <v>良好</v>
          </cell>
          <cell r="T22">
            <v>75</v>
          </cell>
          <cell r="U22">
            <v>68</v>
          </cell>
          <cell r="V22">
            <v>76</v>
          </cell>
          <cell r="W22" t="str">
            <v>及格</v>
          </cell>
          <cell r="X22">
            <v>84</v>
          </cell>
          <cell r="Y22">
            <v>64</v>
          </cell>
          <cell r="Z22">
            <v>60</v>
          </cell>
          <cell r="AA22">
            <v>60</v>
          </cell>
          <cell r="AB22">
            <v>71</v>
          </cell>
          <cell r="AC22">
            <v>64</v>
          </cell>
          <cell r="AD22">
            <v>61</v>
          </cell>
          <cell r="AE22" t="str">
            <v>中等</v>
          </cell>
          <cell r="AF22">
            <v>63</v>
          </cell>
          <cell r="AG22">
            <v>80</v>
          </cell>
          <cell r="AH22">
            <v>91</v>
          </cell>
          <cell r="AI22" t="str">
            <v>良好</v>
          </cell>
          <cell r="AJ22" t="str">
            <v>优秀</v>
          </cell>
          <cell r="AK22">
            <v>68</v>
          </cell>
          <cell r="AL22">
            <v>0</v>
          </cell>
          <cell r="AM22">
            <v>90</v>
          </cell>
          <cell r="AN22">
            <v>1</v>
          </cell>
          <cell r="AO22" t="str">
            <v>预就业实习</v>
          </cell>
        </row>
        <row r="23">
          <cell r="A23">
            <v>20200310115</v>
          </cell>
          <cell r="B23" t="str">
            <v>李昌鹏</v>
          </cell>
          <cell r="C23" t="str">
            <v>全日制2020软件技术1班</v>
          </cell>
          <cell r="D23">
            <v>95</v>
          </cell>
          <cell r="E23">
            <v>68</v>
          </cell>
          <cell r="F23">
            <v>67</v>
          </cell>
          <cell r="G23">
            <v>73</v>
          </cell>
          <cell r="H23">
            <v>77</v>
          </cell>
          <cell r="I23">
            <v>80</v>
          </cell>
          <cell r="J23">
            <v>89</v>
          </cell>
          <cell r="K23">
            <v>75</v>
          </cell>
          <cell r="L23">
            <v>82</v>
          </cell>
          <cell r="M23">
            <v>76</v>
          </cell>
          <cell r="N23">
            <v>95</v>
          </cell>
          <cell r="O23">
            <v>91</v>
          </cell>
          <cell r="P23">
            <v>81</v>
          </cell>
          <cell r="Q23">
            <v>100</v>
          </cell>
          <cell r="R23">
            <v>80</v>
          </cell>
          <cell r="S23" t="str">
            <v>良好</v>
          </cell>
          <cell r="T23">
            <v>75</v>
          </cell>
          <cell r="U23">
            <v>83</v>
          </cell>
          <cell r="V23">
            <v>85</v>
          </cell>
          <cell r="W23" t="str">
            <v>及格</v>
          </cell>
          <cell r="X23">
            <v>79</v>
          </cell>
          <cell r="Y23">
            <v>78</v>
          </cell>
          <cell r="Z23">
            <v>77</v>
          </cell>
          <cell r="AA23">
            <v>81</v>
          </cell>
          <cell r="AB23">
            <v>82</v>
          </cell>
          <cell r="AC23">
            <v>95</v>
          </cell>
          <cell r="AD23">
            <v>93</v>
          </cell>
          <cell r="AE23" t="str">
            <v>优秀</v>
          </cell>
          <cell r="AF23">
            <v>95</v>
          </cell>
          <cell r="AG23">
            <v>78</v>
          </cell>
          <cell r="AH23">
            <v>95</v>
          </cell>
          <cell r="AI23" t="str">
            <v>良好</v>
          </cell>
          <cell r="AJ23" t="str">
            <v>优秀</v>
          </cell>
          <cell r="AK23">
            <v>65</v>
          </cell>
          <cell r="AL23">
            <v>98</v>
          </cell>
          <cell r="AM23">
            <v>95</v>
          </cell>
          <cell r="AN23">
            <v>0</v>
          </cell>
          <cell r="AO23" t="str">
            <v/>
          </cell>
        </row>
        <row r="24">
          <cell r="A24">
            <v>20200310116</v>
          </cell>
          <cell r="B24" t="str">
            <v>李金龙</v>
          </cell>
          <cell r="C24" t="str">
            <v>全日制2020软件技术1班</v>
          </cell>
          <cell r="D24">
            <v>95</v>
          </cell>
          <cell r="E24">
            <v>84</v>
          </cell>
          <cell r="F24">
            <v>76</v>
          </cell>
          <cell r="G24">
            <v>82</v>
          </cell>
          <cell r="H24">
            <v>85</v>
          </cell>
          <cell r="I24">
            <v>89</v>
          </cell>
          <cell r="J24">
            <v>88</v>
          </cell>
          <cell r="K24">
            <v>85</v>
          </cell>
          <cell r="L24">
            <v>84</v>
          </cell>
          <cell r="M24">
            <v>77</v>
          </cell>
          <cell r="N24">
            <v>75</v>
          </cell>
          <cell r="O24">
            <v>97</v>
          </cell>
          <cell r="P24">
            <v>84</v>
          </cell>
          <cell r="Q24">
            <v>100</v>
          </cell>
          <cell r="R24">
            <v>80</v>
          </cell>
          <cell r="S24" t="str">
            <v>良好</v>
          </cell>
          <cell r="T24">
            <v>75</v>
          </cell>
          <cell r="U24">
            <v>83</v>
          </cell>
          <cell r="V24">
            <v>72</v>
          </cell>
          <cell r="W24" t="str">
            <v>良好</v>
          </cell>
          <cell r="X24">
            <v>88</v>
          </cell>
          <cell r="Y24">
            <v>87</v>
          </cell>
          <cell r="Z24">
            <v>75</v>
          </cell>
          <cell r="AA24">
            <v>81</v>
          </cell>
          <cell r="AB24">
            <v>84</v>
          </cell>
          <cell r="AC24">
            <v>94</v>
          </cell>
          <cell r="AD24">
            <v>93</v>
          </cell>
          <cell r="AE24" t="str">
            <v>优秀</v>
          </cell>
          <cell r="AF24">
            <v>95</v>
          </cell>
          <cell r="AG24">
            <v>91</v>
          </cell>
          <cell r="AH24">
            <v>94</v>
          </cell>
          <cell r="AI24" t="str">
            <v>良好</v>
          </cell>
          <cell r="AJ24" t="str">
            <v>优秀</v>
          </cell>
          <cell r="AK24">
            <v>73</v>
          </cell>
          <cell r="AL24">
            <v>95</v>
          </cell>
          <cell r="AM24">
            <v>95</v>
          </cell>
          <cell r="AN24">
            <v>0</v>
          </cell>
          <cell r="AO24" t="str">
            <v/>
          </cell>
        </row>
        <row r="25">
          <cell r="A25">
            <v>20200310117</v>
          </cell>
          <cell r="B25" t="str">
            <v>李盛海</v>
          </cell>
          <cell r="C25" t="str">
            <v>全日制2020软件技术1班</v>
          </cell>
          <cell r="D25">
            <v>95</v>
          </cell>
          <cell r="E25">
            <v>71</v>
          </cell>
          <cell r="F25">
            <v>65</v>
          </cell>
          <cell r="G25">
            <v>70</v>
          </cell>
          <cell r="H25">
            <v>79</v>
          </cell>
          <cell r="I25">
            <v>74</v>
          </cell>
          <cell r="J25">
            <v>78</v>
          </cell>
          <cell r="K25">
            <v>78</v>
          </cell>
          <cell r="L25">
            <v>80</v>
          </cell>
          <cell r="M25">
            <v>77</v>
          </cell>
          <cell r="N25">
            <v>93</v>
          </cell>
          <cell r="O25">
            <v>94</v>
          </cell>
          <cell r="P25">
            <v>78</v>
          </cell>
          <cell r="Q25">
            <v>99</v>
          </cell>
          <cell r="R25">
            <v>80</v>
          </cell>
          <cell r="S25" t="str">
            <v>良好</v>
          </cell>
          <cell r="T25">
            <v>75</v>
          </cell>
          <cell r="U25">
            <v>73</v>
          </cell>
          <cell r="V25">
            <v>91</v>
          </cell>
          <cell r="W25" t="str">
            <v>及格</v>
          </cell>
          <cell r="X25">
            <v>89</v>
          </cell>
          <cell r="Y25">
            <v>84</v>
          </cell>
          <cell r="Z25">
            <v>60</v>
          </cell>
          <cell r="AA25">
            <v>69</v>
          </cell>
          <cell r="AB25">
            <v>78</v>
          </cell>
          <cell r="AC25">
            <v>75</v>
          </cell>
          <cell r="AD25">
            <v>81</v>
          </cell>
          <cell r="AE25" t="str">
            <v>良好</v>
          </cell>
          <cell r="AF25">
            <v>95</v>
          </cell>
          <cell r="AG25">
            <v>87</v>
          </cell>
          <cell r="AH25">
            <v>90</v>
          </cell>
          <cell r="AI25" t="str">
            <v>良好</v>
          </cell>
          <cell r="AJ25" t="str">
            <v>优秀</v>
          </cell>
          <cell r="AK25">
            <v>60</v>
          </cell>
          <cell r="AL25">
            <v>90</v>
          </cell>
          <cell r="AM25">
            <v>80</v>
          </cell>
          <cell r="AN25">
            <v>0</v>
          </cell>
          <cell r="AO25" t="str">
            <v/>
          </cell>
        </row>
        <row r="26">
          <cell r="A26">
            <v>20200310121</v>
          </cell>
          <cell r="B26" t="str">
            <v>卢华祝</v>
          </cell>
          <cell r="C26" t="str">
            <v>全日制2020软件技术1班</v>
          </cell>
          <cell r="D26">
            <v>95</v>
          </cell>
          <cell r="E26">
            <v>62</v>
          </cell>
          <cell r="F26">
            <v>67</v>
          </cell>
          <cell r="G26">
            <v>66</v>
          </cell>
          <cell r="H26">
            <v>60</v>
          </cell>
          <cell r="I26">
            <v>80</v>
          </cell>
          <cell r="J26">
            <v>80</v>
          </cell>
          <cell r="K26">
            <v>88</v>
          </cell>
          <cell r="L26">
            <v>81</v>
          </cell>
          <cell r="M26">
            <v>65</v>
          </cell>
          <cell r="N26">
            <v>92</v>
          </cell>
          <cell r="O26">
            <v>93</v>
          </cell>
          <cell r="P26">
            <v>81</v>
          </cell>
          <cell r="Q26">
            <v>97</v>
          </cell>
          <cell r="R26">
            <v>80</v>
          </cell>
          <cell r="S26" t="str">
            <v>良好</v>
          </cell>
          <cell r="T26">
            <v>75</v>
          </cell>
          <cell r="U26">
            <v>77</v>
          </cell>
          <cell r="V26">
            <v>89</v>
          </cell>
          <cell r="W26" t="str">
            <v>及格</v>
          </cell>
          <cell r="X26">
            <v>85</v>
          </cell>
          <cell r="Y26">
            <v>72</v>
          </cell>
          <cell r="Z26">
            <v>60</v>
          </cell>
          <cell r="AA26">
            <v>60</v>
          </cell>
          <cell r="AB26">
            <v>71</v>
          </cell>
          <cell r="AC26">
            <v>70</v>
          </cell>
          <cell r="AD26">
            <v>68</v>
          </cell>
          <cell r="AE26" t="str">
            <v>及格</v>
          </cell>
          <cell r="AF26">
            <v>92</v>
          </cell>
          <cell r="AG26">
            <v>75</v>
          </cell>
          <cell r="AH26">
            <v>87</v>
          </cell>
          <cell r="AI26" t="str">
            <v>良好</v>
          </cell>
          <cell r="AJ26" t="str">
            <v>优秀</v>
          </cell>
          <cell r="AK26">
            <v>64</v>
          </cell>
          <cell r="AL26">
            <v>0</v>
          </cell>
          <cell r="AM26">
            <v>0</v>
          </cell>
          <cell r="AN26">
            <v>2</v>
          </cell>
          <cell r="AO26" t="str">
            <v>预就业实习职业素养实习与劳动教育</v>
          </cell>
        </row>
        <row r="27">
          <cell r="A27">
            <v>20200310123</v>
          </cell>
          <cell r="B27" t="str">
            <v>罗显盛</v>
          </cell>
          <cell r="C27" t="str">
            <v>全日制2020软件技术1班</v>
          </cell>
          <cell r="D27">
            <v>95</v>
          </cell>
          <cell r="E27">
            <v>68</v>
          </cell>
          <cell r="F27">
            <v>68</v>
          </cell>
          <cell r="G27">
            <v>70</v>
          </cell>
          <cell r="H27">
            <v>71</v>
          </cell>
          <cell r="I27">
            <v>79</v>
          </cell>
          <cell r="J27">
            <v>89</v>
          </cell>
          <cell r="K27">
            <v>82</v>
          </cell>
          <cell r="L27">
            <v>75</v>
          </cell>
          <cell r="M27">
            <v>68</v>
          </cell>
          <cell r="N27">
            <v>96</v>
          </cell>
          <cell r="O27">
            <v>94</v>
          </cell>
          <cell r="P27">
            <v>83</v>
          </cell>
          <cell r="Q27">
            <v>93</v>
          </cell>
          <cell r="R27">
            <v>80</v>
          </cell>
          <cell r="S27" t="str">
            <v>良好</v>
          </cell>
          <cell r="T27">
            <v>75</v>
          </cell>
          <cell r="U27">
            <v>81</v>
          </cell>
          <cell r="V27">
            <v>85</v>
          </cell>
          <cell r="W27" t="str">
            <v>及格</v>
          </cell>
          <cell r="X27">
            <v>88</v>
          </cell>
          <cell r="Y27">
            <v>72</v>
          </cell>
          <cell r="Z27">
            <v>60</v>
          </cell>
          <cell r="AA27">
            <v>72</v>
          </cell>
          <cell r="AB27">
            <v>70</v>
          </cell>
          <cell r="AC27">
            <v>69</v>
          </cell>
          <cell r="AD27">
            <v>72</v>
          </cell>
          <cell r="AE27" t="str">
            <v>及格</v>
          </cell>
          <cell r="AF27">
            <v>95</v>
          </cell>
          <cell r="AG27">
            <v>89</v>
          </cell>
          <cell r="AH27">
            <v>90</v>
          </cell>
          <cell r="AI27" t="str">
            <v>良好</v>
          </cell>
          <cell r="AJ27" t="str">
            <v>优秀</v>
          </cell>
          <cell r="AK27">
            <v>62</v>
          </cell>
          <cell r="AL27">
            <v>91</v>
          </cell>
          <cell r="AM27">
            <v>88</v>
          </cell>
          <cell r="AN27">
            <v>0</v>
          </cell>
          <cell r="AO27" t="str">
            <v/>
          </cell>
        </row>
        <row r="28">
          <cell r="A28">
            <v>20200310124</v>
          </cell>
          <cell r="B28" t="str">
            <v>吕薇</v>
          </cell>
          <cell r="C28" t="str">
            <v>全日制2020软件技术1班</v>
          </cell>
          <cell r="D28">
            <v>95</v>
          </cell>
          <cell r="E28">
            <v>84</v>
          </cell>
          <cell r="F28">
            <v>76</v>
          </cell>
          <cell r="G28">
            <v>75</v>
          </cell>
          <cell r="H28">
            <v>83</v>
          </cell>
          <cell r="I28">
            <v>78</v>
          </cell>
          <cell r="J28">
            <v>90</v>
          </cell>
          <cell r="K28">
            <v>91</v>
          </cell>
          <cell r="L28">
            <v>83</v>
          </cell>
          <cell r="M28">
            <v>75</v>
          </cell>
          <cell r="N28">
            <v>93</v>
          </cell>
          <cell r="O28">
            <v>99</v>
          </cell>
          <cell r="P28">
            <v>100</v>
          </cell>
          <cell r="Q28">
            <v>100</v>
          </cell>
          <cell r="R28">
            <v>80</v>
          </cell>
          <cell r="S28" t="str">
            <v>良好</v>
          </cell>
          <cell r="T28">
            <v>75</v>
          </cell>
          <cell r="U28">
            <v>81</v>
          </cell>
          <cell r="V28">
            <v>90</v>
          </cell>
          <cell r="W28" t="str">
            <v>及格</v>
          </cell>
          <cell r="X28">
            <v>92</v>
          </cell>
          <cell r="Y28">
            <v>81</v>
          </cell>
          <cell r="Z28">
            <v>78</v>
          </cell>
          <cell r="AA28">
            <v>91</v>
          </cell>
          <cell r="AB28">
            <v>90</v>
          </cell>
          <cell r="AC28">
            <v>96</v>
          </cell>
          <cell r="AD28">
            <v>98</v>
          </cell>
          <cell r="AE28" t="str">
            <v>优秀</v>
          </cell>
          <cell r="AF28">
            <v>96</v>
          </cell>
          <cell r="AG28">
            <v>99</v>
          </cell>
          <cell r="AH28">
            <v>90</v>
          </cell>
          <cell r="AI28" t="str">
            <v>良好</v>
          </cell>
          <cell r="AJ28" t="str">
            <v>优秀</v>
          </cell>
          <cell r="AK28">
            <v>75</v>
          </cell>
          <cell r="AL28">
            <v>99</v>
          </cell>
          <cell r="AM28">
            <v>98</v>
          </cell>
          <cell r="AN28">
            <v>0</v>
          </cell>
          <cell r="AO28" t="str">
            <v/>
          </cell>
        </row>
        <row r="29">
          <cell r="A29">
            <v>20200310125</v>
          </cell>
          <cell r="B29" t="str">
            <v>莫之基</v>
          </cell>
          <cell r="C29" t="str">
            <v>全日制2020软件技术1班</v>
          </cell>
          <cell r="D29">
            <v>95</v>
          </cell>
          <cell r="E29">
            <v>71</v>
          </cell>
          <cell r="F29">
            <v>71</v>
          </cell>
          <cell r="G29">
            <v>82</v>
          </cell>
          <cell r="H29">
            <v>84</v>
          </cell>
          <cell r="I29">
            <v>77</v>
          </cell>
          <cell r="J29">
            <v>82</v>
          </cell>
          <cell r="K29">
            <v>84</v>
          </cell>
          <cell r="L29">
            <v>73</v>
          </cell>
          <cell r="M29">
            <v>70</v>
          </cell>
          <cell r="N29">
            <v>96</v>
          </cell>
          <cell r="O29">
            <v>95</v>
          </cell>
          <cell r="P29">
            <v>82</v>
          </cell>
          <cell r="Q29">
            <v>95</v>
          </cell>
          <cell r="R29">
            <v>80</v>
          </cell>
          <cell r="S29" t="str">
            <v>良好</v>
          </cell>
          <cell r="T29">
            <v>75</v>
          </cell>
          <cell r="U29">
            <v>82</v>
          </cell>
          <cell r="V29">
            <v>85</v>
          </cell>
          <cell r="W29" t="str">
            <v>及格</v>
          </cell>
          <cell r="X29">
            <v>90</v>
          </cell>
          <cell r="Y29">
            <v>73</v>
          </cell>
          <cell r="Z29">
            <v>60</v>
          </cell>
          <cell r="AA29">
            <v>75</v>
          </cell>
          <cell r="AB29">
            <v>70</v>
          </cell>
          <cell r="AC29">
            <v>73</v>
          </cell>
          <cell r="AD29">
            <v>69</v>
          </cell>
          <cell r="AE29" t="str">
            <v>及格</v>
          </cell>
          <cell r="AF29">
            <v>94</v>
          </cell>
          <cell r="AG29">
            <v>85</v>
          </cell>
          <cell r="AH29">
            <v>90</v>
          </cell>
          <cell r="AI29" t="str">
            <v>良好</v>
          </cell>
          <cell r="AJ29" t="str">
            <v>优秀</v>
          </cell>
          <cell r="AK29">
            <v>65</v>
          </cell>
          <cell r="AL29">
            <v>0</v>
          </cell>
          <cell r="AM29">
            <v>0</v>
          </cell>
          <cell r="AN29">
            <v>2</v>
          </cell>
          <cell r="AO29" t="str">
            <v>预就业实习职业素养实习与劳动教育</v>
          </cell>
        </row>
        <row r="30">
          <cell r="A30">
            <v>20200310126</v>
          </cell>
          <cell r="B30" t="str">
            <v>莫祖洁</v>
          </cell>
          <cell r="C30" t="str">
            <v>全日制2020软件技术1班</v>
          </cell>
          <cell r="D30">
            <v>95</v>
          </cell>
          <cell r="E30">
            <v>75</v>
          </cell>
          <cell r="F30">
            <v>69</v>
          </cell>
          <cell r="G30">
            <v>75</v>
          </cell>
          <cell r="H30">
            <v>69</v>
          </cell>
          <cell r="I30">
            <v>75</v>
          </cell>
          <cell r="J30">
            <v>75</v>
          </cell>
          <cell r="K30">
            <v>78</v>
          </cell>
          <cell r="L30">
            <v>86</v>
          </cell>
          <cell r="M30">
            <v>75</v>
          </cell>
          <cell r="N30">
            <v>95</v>
          </cell>
          <cell r="O30">
            <v>92</v>
          </cell>
          <cell r="P30">
            <v>86</v>
          </cell>
          <cell r="Q30">
            <v>100</v>
          </cell>
          <cell r="R30">
            <v>80</v>
          </cell>
          <cell r="S30" t="str">
            <v>良好</v>
          </cell>
          <cell r="T30">
            <v>75</v>
          </cell>
          <cell r="U30">
            <v>86</v>
          </cell>
          <cell r="V30">
            <v>85</v>
          </cell>
          <cell r="W30" t="str">
            <v>及格</v>
          </cell>
          <cell r="X30">
            <v>89</v>
          </cell>
          <cell r="Y30">
            <v>67</v>
          </cell>
          <cell r="Z30">
            <v>61</v>
          </cell>
          <cell r="AA30">
            <v>64</v>
          </cell>
          <cell r="AB30">
            <v>68</v>
          </cell>
          <cell r="AC30">
            <v>62</v>
          </cell>
          <cell r="AD30">
            <v>61</v>
          </cell>
          <cell r="AE30" t="str">
            <v>及格</v>
          </cell>
          <cell r="AF30">
            <v>92</v>
          </cell>
          <cell r="AG30">
            <v>85</v>
          </cell>
          <cell r="AH30">
            <v>90</v>
          </cell>
          <cell r="AI30" t="str">
            <v>良好</v>
          </cell>
          <cell r="AJ30" t="str">
            <v>良好</v>
          </cell>
          <cell r="AK30">
            <v>68</v>
          </cell>
          <cell r="AL30">
            <v>78</v>
          </cell>
          <cell r="AM30">
            <v>68</v>
          </cell>
          <cell r="AN30">
            <v>0</v>
          </cell>
          <cell r="AO30" t="str">
            <v/>
          </cell>
        </row>
        <row r="31">
          <cell r="A31">
            <v>20200310128</v>
          </cell>
          <cell r="B31" t="str">
            <v>农志俊</v>
          </cell>
          <cell r="C31" t="str">
            <v>全日制2020软件技术1班</v>
          </cell>
          <cell r="D31">
            <v>95</v>
          </cell>
          <cell r="E31">
            <v>73</v>
          </cell>
          <cell r="F31">
            <v>74</v>
          </cell>
          <cell r="G31">
            <v>77</v>
          </cell>
          <cell r="H31">
            <v>76</v>
          </cell>
          <cell r="I31">
            <v>77</v>
          </cell>
          <cell r="J31">
            <v>87</v>
          </cell>
          <cell r="K31">
            <v>80</v>
          </cell>
          <cell r="L31">
            <v>85</v>
          </cell>
          <cell r="M31">
            <v>66</v>
          </cell>
          <cell r="N31">
            <v>90</v>
          </cell>
          <cell r="O31">
            <v>95</v>
          </cell>
          <cell r="P31">
            <v>81</v>
          </cell>
          <cell r="Q31">
            <v>100</v>
          </cell>
          <cell r="R31">
            <v>80</v>
          </cell>
          <cell r="S31" t="str">
            <v>良好</v>
          </cell>
          <cell r="T31">
            <v>75</v>
          </cell>
          <cell r="U31">
            <v>80</v>
          </cell>
          <cell r="V31">
            <v>86</v>
          </cell>
          <cell r="W31" t="str">
            <v>良好</v>
          </cell>
          <cell r="X31">
            <v>92</v>
          </cell>
          <cell r="Y31">
            <v>69</v>
          </cell>
          <cell r="Z31">
            <v>69</v>
          </cell>
          <cell r="AA31">
            <v>71</v>
          </cell>
          <cell r="AB31">
            <v>70</v>
          </cell>
          <cell r="AC31">
            <v>84</v>
          </cell>
          <cell r="AD31">
            <v>83</v>
          </cell>
          <cell r="AE31" t="str">
            <v>良好</v>
          </cell>
          <cell r="AF31">
            <v>95</v>
          </cell>
          <cell r="AG31">
            <v>80</v>
          </cell>
          <cell r="AH31">
            <v>86</v>
          </cell>
          <cell r="AI31" t="str">
            <v>良好</v>
          </cell>
          <cell r="AJ31" t="str">
            <v>优秀</v>
          </cell>
          <cell r="AK31">
            <v>71</v>
          </cell>
          <cell r="AL31">
            <v>97</v>
          </cell>
          <cell r="AM31">
            <v>93</v>
          </cell>
          <cell r="AN31">
            <v>0</v>
          </cell>
          <cell r="AO31" t="str">
            <v/>
          </cell>
        </row>
        <row r="32">
          <cell r="A32">
            <v>20200310129</v>
          </cell>
          <cell r="B32" t="str">
            <v>彭定强</v>
          </cell>
          <cell r="C32" t="str">
            <v>全日制2020软件技术1班</v>
          </cell>
          <cell r="D32">
            <v>95</v>
          </cell>
          <cell r="E32">
            <v>87</v>
          </cell>
          <cell r="F32">
            <v>85</v>
          </cell>
          <cell r="G32">
            <v>75</v>
          </cell>
          <cell r="H32">
            <v>82</v>
          </cell>
          <cell r="I32">
            <v>78</v>
          </cell>
          <cell r="J32">
            <v>82</v>
          </cell>
          <cell r="K32">
            <v>79</v>
          </cell>
          <cell r="L32">
            <v>84</v>
          </cell>
          <cell r="M32">
            <v>75</v>
          </cell>
          <cell r="N32">
            <v>98</v>
          </cell>
          <cell r="O32">
            <v>98</v>
          </cell>
          <cell r="P32">
            <v>86</v>
          </cell>
          <cell r="Q32">
            <v>100</v>
          </cell>
          <cell r="R32">
            <v>80</v>
          </cell>
          <cell r="S32" t="str">
            <v>良好</v>
          </cell>
          <cell r="T32">
            <v>75</v>
          </cell>
          <cell r="U32">
            <v>83</v>
          </cell>
          <cell r="V32">
            <v>91</v>
          </cell>
          <cell r="W32" t="str">
            <v>及格</v>
          </cell>
          <cell r="X32">
            <v>93</v>
          </cell>
          <cell r="Y32">
            <v>82</v>
          </cell>
          <cell r="Z32">
            <v>85</v>
          </cell>
          <cell r="AA32">
            <v>81</v>
          </cell>
          <cell r="AB32">
            <v>76</v>
          </cell>
          <cell r="AC32">
            <v>78</v>
          </cell>
          <cell r="AD32">
            <v>89</v>
          </cell>
          <cell r="AE32" t="str">
            <v>优秀</v>
          </cell>
          <cell r="AF32">
            <v>88</v>
          </cell>
          <cell r="AG32">
            <v>100</v>
          </cell>
          <cell r="AH32">
            <v>91</v>
          </cell>
          <cell r="AI32" t="str">
            <v>良好</v>
          </cell>
          <cell r="AJ32" t="str">
            <v>优秀</v>
          </cell>
          <cell r="AK32">
            <v>74</v>
          </cell>
          <cell r="AL32">
            <v>94</v>
          </cell>
          <cell r="AM32">
            <v>93</v>
          </cell>
          <cell r="AN32">
            <v>0</v>
          </cell>
          <cell r="AO32" t="str">
            <v/>
          </cell>
        </row>
        <row r="33">
          <cell r="A33">
            <v>20200310130</v>
          </cell>
          <cell r="B33" t="str">
            <v>秦智杰</v>
          </cell>
          <cell r="C33" t="str">
            <v>全日制2020软件技术1班</v>
          </cell>
          <cell r="D33">
            <v>95</v>
          </cell>
          <cell r="E33">
            <v>79</v>
          </cell>
          <cell r="F33">
            <v>74</v>
          </cell>
          <cell r="G33">
            <v>72</v>
          </cell>
          <cell r="H33">
            <v>92</v>
          </cell>
          <cell r="I33">
            <v>86</v>
          </cell>
          <cell r="J33">
            <v>80</v>
          </cell>
          <cell r="K33">
            <v>80</v>
          </cell>
          <cell r="L33">
            <v>86</v>
          </cell>
          <cell r="M33">
            <v>81</v>
          </cell>
          <cell r="N33">
            <v>98</v>
          </cell>
          <cell r="O33">
            <v>99</v>
          </cell>
          <cell r="P33">
            <v>86</v>
          </cell>
          <cell r="Q33">
            <v>99</v>
          </cell>
          <cell r="R33">
            <v>80</v>
          </cell>
          <cell r="S33" t="str">
            <v>良好</v>
          </cell>
          <cell r="T33">
            <v>75</v>
          </cell>
          <cell r="U33">
            <v>85</v>
          </cell>
          <cell r="V33">
            <v>89</v>
          </cell>
          <cell r="W33" t="str">
            <v>良好</v>
          </cell>
          <cell r="X33">
            <v>90</v>
          </cell>
          <cell r="Y33">
            <v>83</v>
          </cell>
          <cell r="Z33">
            <v>86</v>
          </cell>
          <cell r="AA33">
            <v>88</v>
          </cell>
          <cell r="AB33">
            <v>81</v>
          </cell>
          <cell r="AC33">
            <v>96</v>
          </cell>
          <cell r="AD33">
            <v>95</v>
          </cell>
          <cell r="AE33" t="str">
            <v>优秀</v>
          </cell>
          <cell r="AF33">
            <v>94</v>
          </cell>
          <cell r="AG33">
            <v>92</v>
          </cell>
          <cell r="AH33">
            <v>93</v>
          </cell>
          <cell r="AI33" t="str">
            <v>良好</v>
          </cell>
          <cell r="AJ33" t="str">
            <v>优秀</v>
          </cell>
          <cell r="AK33">
            <v>70</v>
          </cell>
          <cell r="AL33">
            <v>92</v>
          </cell>
          <cell r="AM33">
            <v>92</v>
          </cell>
          <cell r="AN33">
            <v>0</v>
          </cell>
          <cell r="AO33" t="str">
            <v/>
          </cell>
        </row>
        <row r="34">
          <cell r="A34">
            <v>20200310131</v>
          </cell>
          <cell r="B34" t="str">
            <v>石智文</v>
          </cell>
          <cell r="C34" t="str">
            <v>全日制2020软件技术1班</v>
          </cell>
          <cell r="D34">
            <v>95</v>
          </cell>
          <cell r="E34">
            <v>63</v>
          </cell>
          <cell r="F34">
            <v>68</v>
          </cell>
          <cell r="G34">
            <v>67</v>
          </cell>
          <cell r="H34">
            <v>70</v>
          </cell>
          <cell r="I34">
            <v>74</v>
          </cell>
          <cell r="J34">
            <v>87</v>
          </cell>
          <cell r="K34">
            <v>75</v>
          </cell>
          <cell r="L34">
            <v>83</v>
          </cell>
          <cell r="M34">
            <v>60</v>
          </cell>
          <cell r="N34">
            <v>73</v>
          </cell>
          <cell r="O34">
            <v>91</v>
          </cell>
          <cell r="P34">
            <v>85</v>
          </cell>
          <cell r="Q34">
            <v>73</v>
          </cell>
          <cell r="R34">
            <v>80</v>
          </cell>
          <cell r="S34" t="str">
            <v>良好</v>
          </cell>
          <cell r="T34">
            <v>75</v>
          </cell>
          <cell r="U34">
            <v>83</v>
          </cell>
          <cell r="V34">
            <v>85</v>
          </cell>
          <cell r="W34" t="str">
            <v>及格</v>
          </cell>
          <cell r="X34">
            <v>81</v>
          </cell>
          <cell r="Y34">
            <v>60</v>
          </cell>
          <cell r="Z34">
            <v>60</v>
          </cell>
          <cell r="AA34">
            <v>60</v>
          </cell>
          <cell r="AB34">
            <v>78</v>
          </cell>
          <cell r="AC34">
            <v>73</v>
          </cell>
          <cell r="AD34">
            <v>75</v>
          </cell>
          <cell r="AE34" t="str">
            <v>及格</v>
          </cell>
          <cell r="AF34">
            <v>92</v>
          </cell>
          <cell r="AG34">
            <v>80</v>
          </cell>
          <cell r="AH34">
            <v>69</v>
          </cell>
          <cell r="AI34" t="str">
            <v>良好</v>
          </cell>
          <cell r="AJ34" t="str">
            <v>良好</v>
          </cell>
          <cell r="AK34">
            <v>63</v>
          </cell>
          <cell r="AL34">
            <v>0</v>
          </cell>
          <cell r="AM34">
            <v>0</v>
          </cell>
          <cell r="AN34">
            <v>2</v>
          </cell>
          <cell r="AO34" t="str">
            <v>预就业实习职业素养实习与劳动教育</v>
          </cell>
        </row>
        <row r="35">
          <cell r="A35">
            <v>20200310132</v>
          </cell>
          <cell r="B35" t="str">
            <v>史峻源</v>
          </cell>
          <cell r="C35" t="str">
            <v>全日制2020软件技术1班</v>
          </cell>
          <cell r="D35">
            <v>95</v>
          </cell>
          <cell r="E35">
            <v>71</v>
          </cell>
          <cell r="F35">
            <v>69</v>
          </cell>
          <cell r="G35">
            <v>66</v>
          </cell>
          <cell r="H35">
            <v>73</v>
          </cell>
          <cell r="I35">
            <v>73</v>
          </cell>
          <cell r="J35">
            <v>76</v>
          </cell>
          <cell r="K35">
            <v>88</v>
          </cell>
          <cell r="L35">
            <v>84</v>
          </cell>
          <cell r="M35">
            <v>69</v>
          </cell>
          <cell r="N35">
            <v>60</v>
          </cell>
          <cell r="O35">
            <v>90</v>
          </cell>
          <cell r="P35">
            <v>60</v>
          </cell>
          <cell r="Q35">
            <v>96</v>
          </cell>
          <cell r="R35">
            <v>80</v>
          </cell>
          <cell r="S35" t="str">
            <v>良好</v>
          </cell>
          <cell r="T35">
            <v>75</v>
          </cell>
          <cell r="U35">
            <v>82</v>
          </cell>
          <cell r="V35">
            <v>91</v>
          </cell>
          <cell r="W35" t="str">
            <v>及格</v>
          </cell>
          <cell r="X35">
            <v>83</v>
          </cell>
          <cell r="Y35">
            <v>77</v>
          </cell>
          <cell r="Z35">
            <v>60</v>
          </cell>
          <cell r="AA35">
            <v>72</v>
          </cell>
          <cell r="AB35">
            <v>78</v>
          </cell>
          <cell r="AC35">
            <v>73</v>
          </cell>
          <cell r="AD35">
            <v>78</v>
          </cell>
          <cell r="AE35" t="str">
            <v>良好</v>
          </cell>
          <cell r="AF35">
            <v>94</v>
          </cell>
          <cell r="AG35">
            <v>77</v>
          </cell>
          <cell r="AH35">
            <v>73</v>
          </cell>
          <cell r="AI35" t="str">
            <v>良好</v>
          </cell>
          <cell r="AJ35" t="str">
            <v>良好</v>
          </cell>
          <cell r="AK35">
            <v>71</v>
          </cell>
          <cell r="AL35">
            <v>0</v>
          </cell>
          <cell r="AM35">
            <v>0</v>
          </cell>
          <cell r="AN35">
            <v>2</v>
          </cell>
          <cell r="AO35" t="str">
            <v>预就业实习职业素养实习与劳动教育</v>
          </cell>
        </row>
        <row r="36">
          <cell r="A36">
            <v>20200310133</v>
          </cell>
          <cell r="B36" t="str">
            <v>苏林</v>
          </cell>
          <cell r="C36" t="str">
            <v>全日制2020软件技术1班</v>
          </cell>
          <cell r="D36">
            <v>95</v>
          </cell>
          <cell r="E36">
            <v>60</v>
          </cell>
          <cell r="F36">
            <v>66</v>
          </cell>
          <cell r="G36">
            <v>68</v>
          </cell>
          <cell r="H36">
            <v>74</v>
          </cell>
          <cell r="I36">
            <v>78</v>
          </cell>
          <cell r="J36">
            <v>85</v>
          </cell>
          <cell r="K36">
            <v>88</v>
          </cell>
          <cell r="L36">
            <v>83</v>
          </cell>
          <cell r="M36">
            <v>68</v>
          </cell>
          <cell r="N36">
            <v>62</v>
          </cell>
          <cell r="O36">
            <v>93</v>
          </cell>
          <cell r="P36">
            <v>83</v>
          </cell>
          <cell r="Q36">
            <v>60</v>
          </cell>
          <cell r="R36">
            <v>80</v>
          </cell>
          <cell r="S36" t="str">
            <v>良好</v>
          </cell>
          <cell r="T36">
            <v>75</v>
          </cell>
          <cell r="U36">
            <v>80</v>
          </cell>
          <cell r="V36">
            <v>91</v>
          </cell>
          <cell r="W36" t="str">
            <v>及格</v>
          </cell>
          <cell r="X36">
            <v>89</v>
          </cell>
          <cell r="Y36">
            <v>75</v>
          </cell>
          <cell r="Z36">
            <v>60</v>
          </cell>
          <cell r="AA36">
            <v>60</v>
          </cell>
          <cell r="AB36">
            <v>67</v>
          </cell>
          <cell r="AC36">
            <v>63</v>
          </cell>
          <cell r="AD36">
            <v>43</v>
          </cell>
          <cell r="AE36" t="str">
            <v>及格</v>
          </cell>
          <cell r="AF36">
            <v>92</v>
          </cell>
          <cell r="AG36">
            <v>69</v>
          </cell>
          <cell r="AH36">
            <v>67</v>
          </cell>
          <cell r="AI36" t="str">
            <v>良好</v>
          </cell>
          <cell r="AJ36" t="str">
            <v>及格</v>
          </cell>
          <cell r="AK36">
            <v>65</v>
          </cell>
          <cell r="AL36">
            <v>0</v>
          </cell>
          <cell r="AM36">
            <v>0</v>
          </cell>
          <cell r="AN36">
            <v>3</v>
          </cell>
          <cell r="AO36" t="str">
            <v>移动应用开发预就业实习职业素养实习与劳动教育</v>
          </cell>
        </row>
        <row r="37">
          <cell r="A37">
            <v>20200310134</v>
          </cell>
          <cell r="B37" t="str">
            <v>覃崇峻</v>
          </cell>
          <cell r="C37" t="str">
            <v>全日制2020软件技术1班</v>
          </cell>
          <cell r="D37">
            <v>95</v>
          </cell>
          <cell r="E37">
            <v>63</v>
          </cell>
          <cell r="F37">
            <v>67</v>
          </cell>
          <cell r="G37">
            <v>73</v>
          </cell>
          <cell r="H37">
            <v>61</v>
          </cell>
          <cell r="I37">
            <v>69</v>
          </cell>
          <cell r="J37">
            <v>79</v>
          </cell>
          <cell r="K37">
            <v>86</v>
          </cell>
          <cell r="L37">
            <v>80</v>
          </cell>
          <cell r="M37">
            <v>64</v>
          </cell>
          <cell r="N37">
            <v>72</v>
          </cell>
          <cell r="O37">
            <v>89</v>
          </cell>
          <cell r="P37">
            <v>84</v>
          </cell>
          <cell r="Q37">
            <v>74</v>
          </cell>
          <cell r="R37">
            <v>80</v>
          </cell>
          <cell r="S37" t="str">
            <v>良好</v>
          </cell>
          <cell r="T37">
            <v>75</v>
          </cell>
          <cell r="U37">
            <v>77</v>
          </cell>
          <cell r="V37">
            <v>86</v>
          </cell>
          <cell r="W37" t="str">
            <v>及格</v>
          </cell>
          <cell r="X37">
            <v>90</v>
          </cell>
          <cell r="Y37">
            <v>66</v>
          </cell>
          <cell r="Z37">
            <v>60</v>
          </cell>
          <cell r="AA37">
            <v>67</v>
          </cell>
          <cell r="AB37">
            <v>75</v>
          </cell>
          <cell r="AC37">
            <v>67</v>
          </cell>
          <cell r="AD37">
            <v>62</v>
          </cell>
          <cell r="AE37" t="str">
            <v>及格</v>
          </cell>
          <cell r="AF37">
            <v>95</v>
          </cell>
          <cell r="AG37">
            <v>71</v>
          </cell>
          <cell r="AH37">
            <v>93</v>
          </cell>
          <cell r="AI37" t="str">
            <v>良好</v>
          </cell>
          <cell r="AJ37" t="str">
            <v>优秀</v>
          </cell>
          <cell r="AK37">
            <v>60</v>
          </cell>
          <cell r="AL37">
            <v>0</v>
          </cell>
          <cell r="AM37">
            <v>0</v>
          </cell>
          <cell r="AN37">
            <v>2</v>
          </cell>
          <cell r="AO37" t="str">
            <v>预就业实习职业素养实习与劳动教育</v>
          </cell>
        </row>
        <row r="38">
          <cell r="A38">
            <v>20200310135</v>
          </cell>
          <cell r="B38" t="str">
            <v>覃欢欢</v>
          </cell>
          <cell r="C38" t="str">
            <v>全日制2020软件技术1班</v>
          </cell>
          <cell r="D38">
            <v>95</v>
          </cell>
          <cell r="E38">
            <v>72</v>
          </cell>
          <cell r="F38">
            <v>72</v>
          </cell>
          <cell r="G38">
            <v>60</v>
          </cell>
          <cell r="H38">
            <v>73</v>
          </cell>
          <cell r="I38">
            <v>77</v>
          </cell>
          <cell r="J38">
            <v>90</v>
          </cell>
          <cell r="K38">
            <v>81</v>
          </cell>
          <cell r="L38">
            <v>86</v>
          </cell>
          <cell r="M38">
            <v>73</v>
          </cell>
          <cell r="N38">
            <v>73</v>
          </cell>
          <cell r="O38">
            <v>93</v>
          </cell>
          <cell r="P38">
            <v>83</v>
          </cell>
          <cell r="Q38">
            <v>99</v>
          </cell>
          <cell r="R38">
            <v>80</v>
          </cell>
          <cell r="S38" t="str">
            <v>良好</v>
          </cell>
          <cell r="T38">
            <v>75</v>
          </cell>
          <cell r="U38">
            <v>83</v>
          </cell>
          <cell r="V38">
            <v>94</v>
          </cell>
          <cell r="W38" t="str">
            <v>及格</v>
          </cell>
          <cell r="X38">
            <v>86</v>
          </cell>
          <cell r="Y38">
            <v>74</v>
          </cell>
          <cell r="Z38">
            <v>79</v>
          </cell>
          <cell r="AA38">
            <v>72</v>
          </cell>
          <cell r="AB38">
            <v>80</v>
          </cell>
          <cell r="AC38">
            <v>66</v>
          </cell>
          <cell r="AD38">
            <v>75</v>
          </cell>
          <cell r="AE38" t="str">
            <v>及格</v>
          </cell>
          <cell r="AF38">
            <v>88</v>
          </cell>
          <cell r="AG38">
            <v>88</v>
          </cell>
          <cell r="AH38">
            <v>91</v>
          </cell>
          <cell r="AI38" t="str">
            <v>良好</v>
          </cell>
          <cell r="AJ38" t="str">
            <v>优秀</v>
          </cell>
          <cell r="AK38">
            <v>69</v>
          </cell>
          <cell r="AL38">
            <v>0</v>
          </cell>
          <cell r="AM38">
            <v>0</v>
          </cell>
          <cell r="AN38">
            <v>2</v>
          </cell>
          <cell r="AO38" t="str">
            <v>预就业实习职业素养实习与劳动教育</v>
          </cell>
        </row>
        <row r="39">
          <cell r="A39">
            <v>20200310136</v>
          </cell>
          <cell r="B39" t="str">
            <v>覃世辉</v>
          </cell>
          <cell r="C39" t="str">
            <v>全日制2020软件技术1班</v>
          </cell>
          <cell r="D39">
            <v>95</v>
          </cell>
          <cell r="E39">
            <v>87</v>
          </cell>
          <cell r="F39">
            <v>79</v>
          </cell>
          <cell r="G39">
            <v>83</v>
          </cell>
          <cell r="H39">
            <v>85</v>
          </cell>
          <cell r="I39">
            <v>84</v>
          </cell>
          <cell r="J39">
            <v>79</v>
          </cell>
          <cell r="K39">
            <v>90</v>
          </cell>
          <cell r="L39">
            <v>84</v>
          </cell>
          <cell r="M39">
            <v>73</v>
          </cell>
          <cell r="N39">
            <v>99</v>
          </cell>
          <cell r="O39">
            <v>100</v>
          </cell>
          <cell r="P39">
            <v>86</v>
          </cell>
          <cell r="Q39">
            <v>100</v>
          </cell>
          <cell r="R39">
            <v>80</v>
          </cell>
          <cell r="S39" t="str">
            <v>良好</v>
          </cell>
          <cell r="T39">
            <v>75</v>
          </cell>
          <cell r="U39">
            <v>95</v>
          </cell>
          <cell r="V39">
            <v>84</v>
          </cell>
          <cell r="W39" t="str">
            <v>及格</v>
          </cell>
          <cell r="X39">
            <v>93</v>
          </cell>
          <cell r="Y39">
            <v>83</v>
          </cell>
          <cell r="Z39">
            <v>78</v>
          </cell>
          <cell r="AA39">
            <v>76</v>
          </cell>
          <cell r="AB39">
            <v>72</v>
          </cell>
          <cell r="AC39">
            <v>82</v>
          </cell>
          <cell r="AD39">
            <v>89</v>
          </cell>
          <cell r="AE39" t="str">
            <v>良好</v>
          </cell>
          <cell r="AF39">
            <v>96</v>
          </cell>
          <cell r="AG39">
            <v>100</v>
          </cell>
          <cell r="AH39">
            <v>93</v>
          </cell>
          <cell r="AI39" t="str">
            <v>良好</v>
          </cell>
          <cell r="AJ39" t="str">
            <v>优秀</v>
          </cell>
          <cell r="AK39">
            <v>65</v>
          </cell>
          <cell r="AL39">
            <v>96</v>
          </cell>
          <cell r="AM39">
            <v>96</v>
          </cell>
          <cell r="AN39">
            <v>0</v>
          </cell>
          <cell r="AO39" t="str">
            <v/>
          </cell>
        </row>
        <row r="40">
          <cell r="A40">
            <v>20200310137</v>
          </cell>
          <cell r="B40" t="str">
            <v>唐姬玉</v>
          </cell>
          <cell r="C40" t="str">
            <v>全日制2020软件技术1班</v>
          </cell>
          <cell r="D40">
            <v>95</v>
          </cell>
          <cell r="E40">
            <v>72</v>
          </cell>
          <cell r="F40">
            <v>77</v>
          </cell>
          <cell r="G40">
            <v>80</v>
          </cell>
          <cell r="H40">
            <v>79</v>
          </cell>
          <cell r="I40">
            <v>80</v>
          </cell>
          <cell r="J40">
            <v>90</v>
          </cell>
          <cell r="K40">
            <v>83</v>
          </cell>
          <cell r="L40">
            <v>83</v>
          </cell>
          <cell r="M40">
            <v>68</v>
          </cell>
          <cell r="N40">
            <v>95</v>
          </cell>
          <cell r="O40">
            <v>95</v>
          </cell>
          <cell r="P40">
            <v>84</v>
          </cell>
          <cell r="Q40">
            <v>100</v>
          </cell>
          <cell r="R40">
            <v>80</v>
          </cell>
          <cell r="S40" t="str">
            <v>良好</v>
          </cell>
          <cell r="T40">
            <v>75</v>
          </cell>
          <cell r="U40">
            <v>82</v>
          </cell>
          <cell r="V40">
            <v>85</v>
          </cell>
          <cell r="W40" t="str">
            <v>及格</v>
          </cell>
          <cell r="X40">
            <v>91</v>
          </cell>
          <cell r="Y40">
            <v>75</v>
          </cell>
          <cell r="Z40">
            <v>70</v>
          </cell>
          <cell r="AA40">
            <v>67</v>
          </cell>
          <cell r="AB40">
            <v>86</v>
          </cell>
          <cell r="AC40">
            <v>94</v>
          </cell>
          <cell r="AD40">
            <v>83</v>
          </cell>
          <cell r="AE40" t="str">
            <v>优秀</v>
          </cell>
          <cell r="AF40">
            <v>88</v>
          </cell>
          <cell r="AG40">
            <v>99</v>
          </cell>
          <cell r="AH40">
            <v>92</v>
          </cell>
          <cell r="AI40" t="str">
            <v>良好</v>
          </cell>
          <cell r="AJ40" t="str">
            <v>优秀</v>
          </cell>
          <cell r="AK40">
            <v>68</v>
          </cell>
          <cell r="AL40">
            <v>97</v>
          </cell>
          <cell r="AM40">
            <v>93</v>
          </cell>
          <cell r="AN40">
            <v>0</v>
          </cell>
          <cell r="AO40" t="str">
            <v/>
          </cell>
        </row>
        <row r="41">
          <cell r="A41">
            <v>20200310138</v>
          </cell>
          <cell r="B41" t="str">
            <v>唐家瑶</v>
          </cell>
          <cell r="C41" t="str">
            <v>全日制2020软件技术1班</v>
          </cell>
          <cell r="D41">
            <v>95</v>
          </cell>
          <cell r="E41">
            <v>68</v>
          </cell>
          <cell r="F41">
            <v>72</v>
          </cell>
          <cell r="G41">
            <v>78</v>
          </cell>
          <cell r="H41">
            <v>80</v>
          </cell>
          <cell r="I41">
            <v>69</v>
          </cell>
          <cell r="J41">
            <v>79</v>
          </cell>
          <cell r="K41">
            <v>87</v>
          </cell>
          <cell r="L41">
            <v>83</v>
          </cell>
          <cell r="M41">
            <v>72</v>
          </cell>
          <cell r="N41">
            <v>97</v>
          </cell>
          <cell r="O41">
            <v>74</v>
          </cell>
          <cell r="P41">
            <v>82</v>
          </cell>
          <cell r="Q41">
            <v>99</v>
          </cell>
          <cell r="R41">
            <v>80</v>
          </cell>
          <cell r="S41" t="str">
            <v>良好</v>
          </cell>
          <cell r="T41">
            <v>75</v>
          </cell>
          <cell r="U41">
            <v>66</v>
          </cell>
          <cell r="V41">
            <v>92</v>
          </cell>
          <cell r="W41" t="str">
            <v>良好</v>
          </cell>
          <cell r="X41">
            <v>83</v>
          </cell>
          <cell r="Y41">
            <v>75</v>
          </cell>
          <cell r="Z41">
            <v>70</v>
          </cell>
          <cell r="AA41">
            <v>74</v>
          </cell>
          <cell r="AB41">
            <v>80</v>
          </cell>
          <cell r="AC41">
            <v>74</v>
          </cell>
          <cell r="AD41">
            <v>75</v>
          </cell>
          <cell r="AE41" t="str">
            <v>中等</v>
          </cell>
          <cell r="AF41">
            <v>95</v>
          </cell>
          <cell r="AG41">
            <v>77</v>
          </cell>
          <cell r="AH41">
            <v>75</v>
          </cell>
          <cell r="AI41" t="str">
            <v>良好</v>
          </cell>
          <cell r="AJ41" t="str">
            <v>优秀</v>
          </cell>
          <cell r="AK41">
            <v>71</v>
          </cell>
          <cell r="AL41">
            <v>0</v>
          </cell>
          <cell r="AM41">
            <v>0</v>
          </cell>
          <cell r="AN41">
            <v>2</v>
          </cell>
          <cell r="AO41" t="str">
            <v>预就业实习职业素养实习与劳动教育</v>
          </cell>
        </row>
        <row r="42">
          <cell r="A42">
            <v>20200310139</v>
          </cell>
          <cell r="B42" t="str">
            <v>王伟其</v>
          </cell>
          <cell r="C42" t="str">
            <v>全日制2020软件技术1班</v>
          </cell>
          <cell r="D42">
            <v>95</v>
          </cell>
          <cell r="E42">
            <v>80</v>
          </cell>
          <cell r="F42">
            <v>73</v>
          </cell>
          <cell r="G42">
            <v>72</v>
          </cell>
          <cell r="H42">
            <v>77</v>
          </cell>
          <cell r="I42">
            <v>79</v>
          </cell>
          <cell r="J42">
            <v>81</v>
          </cell>
          <cell r="K42">
            <v>83</v>
          </cell>
          <cell r="L42">
            <v>84</v>
          </cell>
          <cell r="M42">
            <v>68</v>
          </cell>
          <cell r="N42">
            <v>97</v>
          </cell>
          <cell r="O42">
            <v>99</v>
          </cell>
          <cell r="P42">
            <v>86</v>
          </cell>
          <cell r="Q42">
            <v>100</v>
          </cell>
          <cell r="R42">
            <v>80</v>
          </cell>
          <cell r="S42" t="str">
            <v>良好</v>
          </cell>
          <cell r="T42">
            <v>75</v>
          </cell>
          <cell r="U42">
            <v>84</v>
          </cell>
          <cell r="V42">
            <v>86</v>
          </cell>
          <cell r="W42" t="str">
            <v>及格</v>
          </cell>
          <cell r="X42">
            <v>92</v>
          </cell>
          <cell r="Y42">
            <v>79</v>
          </cell>
          <cell r="Z42">
            <v>69</v>
          </cell>
          <cell r="AA42">
            <v>79</v>
          </cell>
          <cell r="AB42">
            <v>74</v>
          </cell>
          <cell r="AC42">
            <v>70</v>
          </cell>
          <cell r="AD42">
            <v>62</v>
          </cell>
          <cell r="AE42" t="str">
            <v>及格</v>
          </cell>
          <cell r="AF42">
            <v>92</v>
          </cell>
          <cell r="AG42">
            <v>99</v>
          </cell>
          <cell r="AH42">
            <v>92</v>
          </cell>
          <cell r="AI42" t="str">
            <v>良好</v>
          </cell>
          <cell r="AJ42" t="str">
            <v>优秀</v>
          </cell>
          <cell r="AK42">
            <v>68</v>
          </cell>
          <cell r="AL42">
            <v>82</v>
          </cell>
          <cell r="AM42">
            <v>70</v>
          </cell>
          <cell r="AN42">
            <v>0</v>
          </cell>
          <cell r="AO42" t="str">
            <v/>
          </cell>
        </row>
        <row r="43">
          <cell r="A43">
            <v>20200310140</v>
          </cell>
          <cell r="B43" t="str">
            <v>韦明卫</v>
          </cell>
          <cell r="C43" t="str">
            <v>全日制2020软件技术1班</v>
          </cell>
          <cell r="D43">
            <v>95</v>
          </cell>
          <cell r="E43">
            <v>76</v>
          </cell>
          <cell r="F43">
            <v>71</v>
          </cell>
          <cell r="G43">
            <v>68</v>
          </cell>
          <cell r="H43">
            <v>83</v>
          </cell>
          <cell r="I43">
            <v>75</v>
          </cell>
          <cell r="J43">
            <v>77</v>
          </cell>
          <cell r="K43">
            <v>86</v>
          </cell>
          <cell r="L43">
            <v>86</v>
          </cell>
          <cell r="M43">
            <v>79</v>
          </cell>
          <cell r="N43">
            <v>91</v>
          </cell>
          <cell r="O43">
            <v>100</v>
          </cell>
          <cell r="P43">
            <v>84</v>
          </cell>
          <cell r="Q43">
            <v>75</v>
          </cell>
          <cell r="R43">
            <v>80</v>
          </cell>
          <cell r="S43" t="str">
            <v>良好</v>
          </cell>
          <cell r="T43">
            <v>75</v>
          </cell>
          <cell r="U43">
            <v>82</v>
          </cell>
          <cell r="V43">
            <v>86</v>
          </cell>
          <cell r="W43" t="str">
            <v>及格</v>
          </cell>
          <cell r="X43">
            <v>92</v>
          </cell>
          <cell r="Y43">
            <v>81</v>
          </cell>
          <cell r="Z43">
            <v>60</v>
          </cell>
          <cell r="AA43">
            <v>82</v>
          </cell>
          <cell r="AB43">
            <v>75</v>
          </cell>
          <cell r="AC43">
            <v>73</v>
          </cell>
          <cell r="AD43">
            <v>74</v>
          </cell>
          <cell r="AE43" t="str">
            <v>中等</v>
          </cell>
          <cell r="AF43">
            <v>92</v>
          </cell>
          <cell r="AG43">
            <v>81</v>
          </cell>
          <cell r="AH43">
            <v>90</v>
          </cell>
          <cell r="AI43" t="str">
            <v>良好</v>
          </cell>
          <cell r="AJ43" t="str">
            <v>优秀</v>
          </cell>
          <cell r="AK43">
            <v>68</v>
          </cell>
          <cell r="AL43">
            <v>96</v>
          </cell>
          <cell r="AM43">
            <v>92</v>
          </cell>
          <cell r="AN43">
            <v>0</v>
          </cell>
          <cell r="AO43" t="str">
            <v/>
          </cell>
        </row>
        <row r="44">
          <cell r="A44">
            <v>20200310141</v>
          </cell>
          <cell r="B44" t="str">
            <v>韦伟</v>
          </cell>
          <cell r="C44" t="str">
            <v>全日制2020软件技术1班</v>
          </cell>
          <cell r="D44">
            <v>95</v>
          </cell>
          <cell r="E44">
            <v>78</v>
          </cell>
          <cell r="F44">
            <v>67</v>
          </cell>
          <cell r="G44">
            <v>76</v>
          </cell>
          <cell r="H44">
            <v>81</v>
          </cell>
          <cell r="I44">
            <v>78</v>
          </cell>
          <cell r="J44">
            <v>77</v>
          </cell>
          <cell r="K44">
            <v>85</v>
          </cell>
          <cell r="L44">
            <v>81</v>
          </cell>
          <cell r="M44">
            <v>69</v>
          </cell>
          <cell r="N44">
            <v>97</v>
          </cell>
          <cell r="O44">
            <v>100</v>
          </cell>
          <cell r="P44">
            <v>83</v>
          </cell>
          <cell r="Q44">
            <v>99</v>
          </cell>
          <cell r="R44">
            <v>80</v>
          </cell>
          <cell r="S44" t="str">
            <v>良好</v>
          </cell>
          <cell r="T44">
            <v>75</v>
          </cell>
          <cell r="U44">
            <v>77</v>
          </cell>
          <cell r="V44">
            <v>84</v>
          </cell>
          <cell r="W44" t="str">
            <v>良好</v>
          </cell>
          <cell r="X44">
            <v>93</v>
          </cell>
          <cell r="Y44">
            <v>91</v>
          </cell>
          <cell r="Z44">
            <v>68</v>
          </cell>
          <cell r="AA44">
            <v>73</v>
          </cell>
          <cell r="AB44">
            <v>71</v>
          </cell>
          <cell r="AC44">
            <v>76</v>
          </cell>
          <cell r="AD44">
            <v>81</v>
          </cell>
          <cell r="AE44" t="str">
            <v>中等</v>
          </cell>
          <cell r="AF44">
            <v>94</v>
          </cell>
          <cell r="AG44">
            <v>96</v>
          </cell>
          <cell r="AH44">
            <v>91</v>
          </cell>
          <cell r="AI44" t="str">
            <v>良好</v>
          </cell>
          <cell r="AJ44" t="str">
            <v>优秀</v>
          </cell>
          <cell r="AK44">
            <v>79</v>
          </cell>
          <cell r="AL44">
            <v>87</v>
          </cell>
          <cell r="AM44">
            <v>81</v>
          </cell>
          <cell r="AN44">
            <v>0</v>
          </cell>
          <cell r="AO44" t="str">
            <v/>
          </cell>
        </row>
        <row r="45">
          <cell r="A45">
            <v>20200310144</v>
          </cell>
          <cell r="B45" t="str">
            <v>张立艺</v>
          </cell>
          <cell r="C45" t="str">
            <v>全日制2020软件技术1班</v>
          </cell>
          <cell r="D45">
            <v>95</v>
          </cell>
          <cell r="E45">
            <v>82</v>
          </cell>
          <cell r="F45">
            <v>76</v>
          </cell>
          <cell r="G45">
            <v>71</v>
          </cell>
          <cell r="H45">
            <v>89</v>
          </cell>
          <cell r="I45">
            <v>78</v>
          </cell>
          <cell r="J45">
            <v>93</v>
          </cell>
          <cell r="K45">
            <v>84</v>
          </cell>
          <cell r="L45">
            <v>80</v>
          </cell>
          <cell r="M45">
            <v>69</v>
          </cell>
          <cell r="N45">
            <v>99</v>
          </cell>
          <cell r="O45">
            <v>100</v>
          </cell>
          <cell r="P45">
            <v>84</v>
          </cell>
          <cell r="Q45">
            <v>100</v>
          </cell>
          <cell r="R45">
            <v>80</v>
          </cell>
          <cell r="S45" t="str">
            <v>良好</v>
          </cell>
          <cell r="T45">
            <v>75</v>
          </cell>
          <cell r="U45">
            <v>80</v>
          </cell>
          <cell r="V45">
            <v>84</v>
          </cell>
          <cell r="W45" t="str">
            <v>良好</v>
          </cell>
          <cell r="X45">
            <v>93</v>
          </cell>
          <cell r="Y45">
            <v>84</v>
          </cell>
          <cell r="Z45">
            <v>85</v>
          </cell>
          <cell r="AA45">
            <v>76</v>
          </cell>
          <cell r="AB45">
            <v>70</v>
          </cell>
          <cell r="AC45">
            <v>72</v>
          </cell>
          <cell r="AD45">
            <v>81</v>
          </cell>
          <cell r="AE45" t="str">
            <v>及格</v>
          </cell>
          <cell r="AF45">
            <v>88</v>
          </cell>
          <cell r="AG45">
            <v>76</v>
          </cell>
          <cell r="AH45">
            <v>92</v>
          </cell>
          <cell r="AI45" t="str">
            <v>良好</v>
          </cell>
          <cell r="AJ45" t="str">
            <v>优秀</v>
          </cell>
          <cell r="AK45">
            <v>83</v>
          </cell>
          <cell r="AL45">
            <v>94</v>
          </cell>
          <cell r="AM45">
            <v>91</v>
          </cell>
          <cell r="AN45">
            <v>0</v>
          </cell>
          <cell r="AO45" t="str">
            <v/>
          </cell>
        </row>
        <row r="46">
          <cell r="A46">
            <v>20200310146</v>
          </cell>
          <cell r="B46" t="str">
            <v>赵德良</v>
          </cell>
          <cell r="C46" t="str">
            <v>全日制2020软件技术1班</v>
          </cell>
          <cell r="D46">
            <v>95</v>
          </cell>
          <cell r="E46">
            <v>63</v>
          </cell>
          <cell r="F46">
            <v>66</v>
          </cell>
          <cell r="G46">
            <v>60</v>
          </cell>
          <cell r="H46">
            <v>60</v>
          </cell>
          <cell r="I46">
            <v>74</v>
          </cell>
          <cell r="J46">
            <v>71</v>
          </cell>
          <cell r="K46">
            <v>86</v>
          </cell>
          <cell r="L46">
            <v>86</v>
          </cell>
          <cell r="M46">
            <v>60</v>
          </cell>
          <cell r="N46">
            <v>72</v>
          </cell>
          <cell r="O46">
            <v>75</v>
          </cell>
          <cell r="P46">
            <v>80</v>
          </cell>
          <cell r="Q46">
            <v>60</v>
          </cell>
          <cell r="R46">
            <v>80</v>
          </cell>
          <cell r="S46" t="str">
            <v>良好</v>
          </cell>
          <cell r="T46">
            <v>75</v>
          </cell>
          <cell r="U46">
            <v>80</v>
          </cell>
          <cell r="V46">
            <v>85</v>
          </cell>
          <cell r="W46" t="str">
            <v>及格</v>
          </cell>
          <cell r="X46">
            <v>77</v>
          </cell>
          <cell r="Y46">
            <v>61</v>
          </cell>
          <cell r="Z46">
            <v>50</v>
          </cell>
          <cell r="AA46">
            <v>21</v>
          </cell>
          <cell r="AB46">
            <v>60</v>
          </cell>
          <cell r="AC46">
            <v>36</v>
          </cell>
          <cell r="AD46">
            <v>61</v>
          </cell>
          <cell r="AE46" t="str">
            <v>及格</v>
          </cell>
          <cell r="AF46">
            <v>83</v>
          </cell>
          <cell r="AG46">
            <v>73</v>
          </cell>
          <cell r="AH46">
            <v>60</v>
          </cell>
          <cell r="AI46" t="str">
            <v>良好</v>
          </cell>
          <cell r="AJ46" t="str">
            <v>中等</v>
          </cell>
          <cell r="AK46">
            <v>61</v>
          </cell>
          <cell r="AL46">
            <v>0</v>
          </cell>
          <cell r="AM46">
            <v>0</v>
          </cell>
          <cell r="AN46">
            <v>5</v>
          </cell>
          <cell r="AO46" t="str">
            <v>软件实施与运维数据库技术软件项目开发工程组织管理预就业实习职业素养实习与劳动教育</v>
          </cell>
        </row>
        <row r="47">
          <cell r="A47">
            <v>20200310147</v>
          </cell>
          <cell r="B47" t="str">
            <v>赵坤明</v>
          </cell>
          <cell r="C47" t="str">
            <v>全日制2020软件技术1班</v>
          </cell>
          <cell r="D47">
            <v>95</v>
          </cell>
          <cell r="E47">
            <v>72</v>
          </cell>
          <cell r="F47">
            <v>70</v>
          </cell>
          <cell r="G47">
            <v>69</v>
          </cell>
          <cell r="H47">
            <v>71</v>
          </cell>
          <cell r="I47">
            <v>79</v>
          </cell>
          <cell r="J47">
            <v>74</v>
          </cell>
          <cell r="K47">
            <v>88</v>
          </cell>
          <cell r="L47">
            <v>81</v>
          </cell>
          <cell r="M47">
            <v>68</v>
          </cell>
          <cell r="N47">
            <v>95</v>
          </cell>
          <cell r="O47">
            <v>100</v>
          </cell>
          <cell r="P47">
            <v>81</v>
          </cell>
          <cell r="Q47">
            <v>75</v>
          </cell>
          <cell r="R47">
            <v>80</v>
          </cell>
          <cell r="S47" t="str">
            <v>良好</v>
          </cell>
          <cell r="T47">
            <v>75</v>
          </cell>
          <cell r="U47">
            <v>76</v>
          </cell>
          <cell r="V47">
            <v>91</v>
          </cell>
          <cell r="W47" t="str">
            <v>良好</v>
          </cell>
          <cell r="X47">
            <v>89</v>
          </cell>
          <cell r="Y47">
            <v>78</v>
          </cell>
          <cell r="Z47">
            <v>60</v>
          </cell>
          <cell r="AA47">
            <v>62</v>
          </cell>
          <cell r="AB47">
            <v>72</v>
          </cell>
          <cell r="AC47">
            <v>77</v>
          </cell>
          <cell r="AD47">
            <v>83</v>
          </cell>
          <cell r="AE47" t="str">
            <v>中等</v>
          </cell>
          <cell r="AF47">
            <v>94</v>
          </cell>
          <cell r="AG47">
            <v>97</v>
          </cell>
          <cell r="AH47">
            <v>91</v>
          </cell>
          <cell r="AI47" t="str">
            <v>良好</v>
          </cell>
          <cell r="AJ47" t="str">
            <v>优秀</v>
          </cell>
          <cell r="AK47">
            <v>79</v>
          </cell>
          <cell r="AL47">
            <v>93</v>
          </cell>
          <cell r="AM47">
            <v>92</v>
          </cell>
          <cell r="AN47">
            <v>0</v>
          </cell>
          <cell r="AO47" t="str">
            <v/>
          </cell>
        </row>
        <row r="48">
          <cell r="A48">
            <v>20200310148</v>
          </cell>
          <cell r="B48" t="str">
            <v>周红贵</v>
          </cell>
          <cell r="C48" t="str">
            <v>全日制2020软件技术1班</v>
          </cell>
          <cell r="D48">
            <v>95</v>
          </cell>
          <cell r="E48">
            <v>64</v>
          </cell>
          <cell r="F48">
            <v>71</v>
          </cell>
          <cell r="G48">
            <v>72</v>
          </cell>
          <cell r="H48">
            <v>80</v>
          </cell>
          <cell r="I48">
            <v>74</v>
          </cell>
          <cell r="J48">
            <v>88</v>
          </cell>
          <cell r="K48">
            <v>87</v>
          </cell>
          <cell r="L48">
            <v>90</v>
          </cell>
          <cell r="M48">
            <v>76</v>
          </cell>
          <cell r="N48">
            <v>91</v>
          </cell>
          <cell r="O48">
            <v>97</v>
          </cell>
          <cell r="P48">
            <v>88</v>
          </cell>
          <cell r="Q48">
            <v>100</v>
          </cell>
          <cell r="R48">
            <v>80</v>
          </cell>
          <cell r="S48" t="str">
            <v>良好</v>
          </cell>
          <cell r="T48">
            <v>75</v>
          </cell>
          <cell r="U48">
            <v>86</v>
          </cell>
          <cell r="V48">
            <v>91</v>
          </cell>
          <cell r="W48" t="str">
            <v>及格</v>
          </cell>
          <cell r="X48">
            <v>91</v>
          </cell>
          <cell r="Y48">
            <v>80</v>
          </cell>
          <cell r="Z48">
            <v>78</v>
          </cell>
          <cell r="AA48">
            <v>76</v>
          </cell>
          <cell r="AB48">
            <v>86</v>
          </cell>
          <cell r="AC48">
            <v>89</v>
          </cell>
          <cell r="AD48">
            <v>97</v>
          </cell>
          <cell r="AE48" t="str">
            <v>优秀</v>
          </cell>
          <cell r="AF48">
            <v>96</v>
          </cell>
          <cell r="AG48">
            <v>99</v>
          </cell>
          <cell r="AH48">
            <v>96</v>
          </cell>
          <cell r="AI48" t="str">
            <v>良好</v>
          </cell>
          <cell r="AJ48" t="str">
            <v>优秀</v>
          </cell>
          <cell r="AK48">
            <v>73</v>
          </cell>
          <cell r="AL48">
            <v>96</v>
          </cell>
          <cell r="AM48">
            <v>92</v>
          </cell>
          <cell r="AN48">
            <v>0</v>
          </cell>
          <cell r="AO48" t="str">
            <v/>
          </cell>
        </row>
        <row r="49">
          <cell r="A49">
            <v>20200310003</v>
          </cell>
          <cell r="B49" t="str">
            <v>陈俊伟</v>
          </cell>
          <cell r="C49" t="str">
            <v>全日制2020软件技术2班</v>
          </cell>
          <cell r="D49">
            <v>95</v>
          </cell>
          <cell r="E49">
            <v>86</v>
          </cell>
          <cell r="F49">
            <v>66</v>
          </cell>
          <cell r="G49" t="str">
            <v>及格</v>
          </cell>
          <cell r="H49">
            <v>75</v>
          </cell>
          <cell r="I49">
            <v>74</v>
          </cell>
          <cell r="J49">
            <v>89</v>
          </cell>
          <cell r="K49">
            <v>65</v>
          </cell>
          <cell r="L49">
            <v>83</v>
          </cell>
          <cell r="M49">
            <v>60</v>
          </cell>
          <cell r="N49">
            <v>73</v>
          </cell>
          <cell r="O49">
            <v>100</v>
          </cell>
          <cell r="P49">
            <v>80</v>
          </cell>
          <cell r="Q49">
            <v>65</v>
          </cell>
          <cell r="R49" t="str">
            <v>良好</v>
          </cell>
          <cell r="S49" t="str">
            <v>良好</v>
          </cell>
          <cell r="T49">
            <v>75</v>
          </cell>
          <cell r="U49">
            <v>80</v>
          </cell>
          <cell r="V49">
            <v>94</v>
          </cell>
          <cell r="W49" t="str">
            <v>及格</v>
          </cell>
          <cell r="X49">
            <v>62</v>
          </cell>
          <cell r="Y49">
            <v>68</v>
          </cell>
          <cell r="Z49">
            <v>74</v>
          </cell>
          <cell r="AA49">
            <v>60</v>
          </cell>
          <cell r="AB49" t="str">
            <v>及格</v>
          </cell>
          <cell r="AC49">
            <v>61</v>
          </cell>
          <cell r="AD49" t="str">
            <v>及格</v>
          </cell>
          <cell r="AE49" t="str">
            <v>及格</v>
          </cell>
          <cell r="AF49">
            <v>93</v>
          </cell>
          <cell r="AG49">
            <v>72</v>
          </cell>
          <cell r="AH49">
            <v>63</v>
          </cell>
          <cell r="AI49" t="str">
            <v>良好</v>
          </cell>
          <cell r="AJ49" t="str">
            <v>及格</v>
          </cell>
          <cell r="AK49">
            <v>75</v>
          </cell>
          <cell r="AL49">
            <v>76</v>
          </cell>
          <cell r="AM49">
            <v>61</v>
          </cell>
          <cell r="AN49">
            <v>0</v>
          </cell>
          <cell r="AO49" t="str">
            <v/>
          </cell>
        </row>
        <row r="50">
          <cell r="A50">
            <v>20200310013</v>
          </cell>
          <cell r="B50" t="str">
            <v>李浯广</v>
          </cell>
          <cell r="C50" t="str">
            <v>全日制2020软件技术2班</v>
          </cell>
          <cell r="D50">
            <v>95</v>
          </cell>
          <cell r="E50">
            <v>88</v>
          </cell>
          <cell r="F50">
            <v>84</v>
          </cell>
          <cell r="G50">
            <v>86</v>
          </cell>
          <cell r="H50">
            <v>87</v>
          </cell>
          <cell r="I50">
            <v>95</v>
          </cell>
          <cell r="J50">
            <v>83</v>
          </cell>
          <cell r="K50">
            <v>89</v>
          </cell>
          <cell r="L50">
            <v>87</v>
          </cell>
          <cell r="M50">
            <v>86</v>
          </cell>
          <cell r="N50">
            <v>98</v>
          </cell>
          <cell r="O50">
            <v>93</v>
          </cell>
          <cell r="P50">
            <v>99</v>
          </cell>
          <cell r="Q50">
            <v>100</v>
          </cell>
          <cell r="R50" t="str">
            <v>良好</v>
          </cell>
          <cell r="S50" t="str">
            <v>良好</v>
          </cell>
          <cell r="T50">
            <v>75</v>
          </cell>
          <cell r="U50">
            <v>88</v>
          </cell>
          <cell r="V50">
            <v>82</v>
          </cell>
          <cell r="W50" t="str">
            <v>良好</v>
          </cell>
          <cell r="X50">
            <v>96</v>
          </cell>
          <cell r="Y50">
            <v>84</v>
          </cell>
          <cell r="Z50">
            <v>89</v>
          </cell>
          <cell r="AA50">
            <v>79</v>
          </cell>
          <cell r="AB50" t="str">
            <v>良好</v>
          </cell>
          <cell r="AC50">
            <v>89</v>
          </cell>
          <cell r="AD50" t="str">
            <v>良好</v>
          </cell>
          <cell r="AE50" t="str">
            <v>良好</v>
          </cell>
          <cell r="AF50">
            <v>89</v>
          </cell>
          <cell r="AG50">
            <v>96</v>
          </cell>
          <cell r="AH50">
            <v>88</v>
          </cell>
          <cell r="AI50" t="str">
            <v>良好</v>
          </cell>
          <cell r="AJ50" t="str">
            <v>优秀</v>
          </cell>
          <cell r="AK50">
            <v>79</v>
          </cell>
          <cell r="AL50">
            <v>93</v>
          </cell>
          <cell r="AM50">
            <v>99</v>
          </cell>
          <cell r="AN50">
            <v>0</v>
          </cell>
          <cell r="AO50" t="str">
            <v/>
          </cell>
        </row>
        <row r="51">
          <cell r="A51">
            <v>20200310018</v>
          </cell>
          <cell r="B51" t="str">
            <v>梁卓艺</v>
          </cell>
          <cell r="C51" t="str">
            <v>全日制2020软件技术2班</v>
          </cell>
          <cell r="D51">
            <v>95</v>
          </cell>
          <cell r="E51">
            <v>82</v>
          </cell>
          <cell r="F51">
            <v>73</v>
          </cell>
          <cell r="G51">
            <v>75</v>
          </cell>
          <cell r="H51">
            <v>84</v>
          </cell>
          <cell r="I51">
            <v>77</v>
          </cell>
          <cell r="J51">
            <v>90</v>
          </cell>
          <cell r="K51">
            <v>88</v>
          </cell>
          <cell r="L51">
            <v>86</v>
          </cell>
          <cell r="M51">
            <v>69</v>
          </cell>
          <cell r="N51">
            <v>95</v>
          </cell>
          <cell r="O51">
            <v>99</v>
          </cell>
          <cell r="P51">
            <v>84</v>
          </cell>
          <cell r="Q51">
            <v>99</v>
          </cell>
          <cell r="R51" t="str">
            <v>良好</v>
          </cell>
          <cell r="S51" t="str">
            <v>良好</v>
          </cell>
          <cell r="T51">
            <v>75</v>
          </cell>
          <cell r="U51">
            <v>83</v>
          </cell>
          <cell r="V51">
            <v>82</v>
          </cell>
          <cell r="W51" t="str">
            <v>及格</v>
          </cell>
          <cell r="X51">
            <v>95</v>
          </cell>
          <cell r="Y51">
            <v>80</v>
          </cell>
          <cell r="Z51">
            <v>66</v>
          </cell>
          <cell r="AA51">
            <v>75</v>
          </cell>
          <cell r="AB51" t="str">
            <v>良好</v>
          </cell>
          <cell r="AC51">
            <v>72</v>
          </cell>
          <cell r="AD51" t="str">
            <v>良好</v>
          </cell>
          <cell r="AE51" t="str">
            <v>中等</v>
          </cell>
          <cell r="AF51">
            <v>84</v>
          </cell>
          <cell r="AG51">
            <v>93</v>
          </cell>
          <cell r="AH51">
            <v>91</v>
          </cell>
          <cell r="AI51" t="str">
            <v>良好</v>
          </cell>
          <cell r="AJ51" t="str">
            <v>优秀</v>
          </cell>
          <cell r="AK51">
            <v>76</v>
          </cell>
          <cell r="AL51">
            <v>92</v>
          </cell>
          <cell r="AM51">
            <v>99</v>
          </cell>
          <cell r="AN51">
            <v>0</v>
          </cell>
          <cell r="AO51" t="str">
            <v/>
          </cell>
        </row>
        <row r="52">
          <cell r="A52">
            <v>20200310019</v>
          </cell>
          <cell r="B52" t="str">
            <v>廖安孟</v>
          </cell>
          <cell r="C52" t="str">
            <v>全日制2020软件技术2班</v>
          </cell>
          <cell r="D52">
            <v>95</v>
          </cell>
          <cell r="E52">
            <v>78</v>
          </cell>
          <cell r="F52">
            <v>73</v>
          </cell>
          <cell r="G52">
            <v>71</v>
          </cell>
          <cell r="H52">
            <v>70</v>
          </cell>
          <cell r="I52">
            <v>74</v>
          </cell>
          <cell r="J52">
            <v>84</v>
          </cell>
          <cell r="K52">
            <v>86</v>
          </cell>
          <cell r="L52">
            <v>83</v>
          </cell>
          <cell r="M52">
            <v>61</v>
          </cell>
          <cell r="N52">
            <v>49</v>
          </cell>
          <cell r="O52">
            <v>96</v>
          </cell>
          <cell r="P52">
            <v>81</v>
          </cell>
          <cell r="Q52">
            <v>60</v>
          </cell>
          <cell r="R52" t="str">
            <v>良好</v>
          </cell>
          <cell r="S52" t="str">
            <v>良好</v>
          </cell>
          <cell r="T52">
            <v>75</v>
          </cell>
          <cell r="U52">
            <v>86</v>
          </cell>
          <cell r="V52">
            <v>90</v>
          </cell>
          <cell r="W52" t="str">
            <v>及格</v>
          </cell>
          <cell r="X52">
            <v>89</v>
          </cell>
          <cell r="Y52">
            <v>64</v>
          </cell>
          <cell r="Z52">
            <v>30</v>
          </cell>
          <cell r="AA52">
            <v>64</v>
          </cell>
          <cell r="AB52" t="str">
            <v>及格</v>
          </cell>
          <cell r="AC52">
            <v>66</v>
          </cell>
          <cell r="AD52" t="str">
            <v>及格</v>
          </cell>
          <cell r="AE52" t="str">
            <v>及格</v>
          </cell>
          <cell r="AF52">
            <v>93</v>
          </cell>
          <cell r="AG52">
            <v>77</v>
          </cell>
          <cell r="AH52">
            <v>61</v>
          </cell>
          <cell r="AI52" t="str">
            <v>良好</v>
          </cell>
          <cell r="AJ52" t="str">
            <v>及格</v>
          </cell>
          <cell r="AK52">
            <v>64</v>
          </cell>
          <cell r="AL52">
            <v>96</v>
          </cell>
          <cell r="AM52">
            <v>99</v>
          </cell>
          <cell r="AN52">
            <v>2</v>
          </cell>
          <cell r="AO52" t="str">
            <v>大学生安全教育(一)软件实施与运维</v>
          </cell>
        </row>
        <row r="53">
          <cell r="A53">
            <v>20200310021</v>
          </cell>
          <cell r="B53" t="str">
            <v>林蔚</v>
          </cell>
          <cell r="C53" t="str">
            <v>全日制2020软件技术2班</v>
          </cell>
          <cell r="D53">
            <v>95</v>
          </cell>
          <cell r="E53">
            <v>68</v>
          </cell>
          <cell r="F53">
            <v>72</v>
          </cell>
          <cell r="G53">
            <v>74</v>
          </cell>
          <cell r="H53">
            <v>78</v>
          </cell>
          <cell r="I53">
            <v>70</v>
          </cell>
          <cell r="J53">
            <v>77</v>
          </cell>
          <cell r="K53">
            <v>78</v>
          </cell>
          <cell r="L53">
            <v>83</v>
          </cell>
          <cell r="M53">
            <v>60</v>
          </cell>
          <cell r="N53">
            <v>92</v>
          </cell>
          <cell r="O53">
            <v>95</v>
          </cell>
          <cell r="P53">
            <v>83</v>
          </cell>
          <cell r="Q53">
            <v>100</v>
          </cell>
          <cell r="R53" t="str">
            <v>良好</v>
          </cell>
          <cell r="S53" t="str">
            <v>良好</v>
          </cell>
          <cell r="T53">
            <v>75</v>
          </cell>
          <cell r="U53">
            <v>80</v>
          </cell>
          <cell r="V53">
            <v>82</v>
          </cell>
          <cell r="W53" t="str">
            <v>及格</v>
          </cell>
          <cell r="X53">
            <v>91</v>
          </cell>
          <cell r="Y53">
            <v>64</v>
          </cell>
          <cell r="Z53">
            <v>60</v>
          </cell>
          <cell r="AA53" t="str">
            <v>中等</v>
          </cell>
          <cell r="AB53" t="str">
            <v>及格</v>
          </cell>
          <cell r="AC53">
            <v>64</v>
          </cell>
          <cell r="AD53" t="str">
            <v>及格</v>
          </cell>
          <cell r="AE53" t="str">
            <v>及格</v>
          </cell>
          <cell r="AF53">
            <v>65</v>
          </cell>
          <cell r="AG53">
            <v>61</v>
          </cell>
          <cell r="AH53">
            <v>92</v>
          </cell>
          <cell r="AI53" t="str">
            <v>良好</v>
          </cell>
          <cell r="AJ53" t="str">
            <v>优秀</v>
          </cell>
          <cell r="AK53">
            <v>63</v>
          </cell>
          <cell r="AL53">
            <v>87</v>
          </cell>
          <cell r="AM53">
            <v>100</v>
          </cell>
          <cell r="AN53">
            <v>0</v>
          </cell>
          <cell r="AO53" t="str">
            <v/>
          </cell>
        </row>
        <row r="54">
          <cell r="A54">
            <v>20200310022</v>
          </cell>
          <cell r="B54" t="str">
            <v>刘德宣</v>
          </cell>
          <cell r="C54" t="str">
            <v>全日制2020软件技术2班</v>
          </cell>
          <cell r="D54">
            <v>95</v>
          </cell>
          <cell r="E54">
            <v>88</v>
          </cell>
          <cell r="F54">
            <v>78</v>
          </cell>
          <cell r="G54">
            <v>68</v>
          </cell>
          <cell r="H54">
            <v>80</v>
          </cell>
          <cell r="I54">
            <v>90</v>
          </cell>
          <cell r="J54">
            <v>90</v>
          </cell>
          <cell r="K54">
            <v>88</v>
          </cell>
          <cell r="L54">
            <v>82</v>
          </cell>
          <cell r="M54">
            <v>77</v>
          </cell>
          <cell r="N54">
            <v>96</v>
          </cell>
          <cell r="O54">
            <v>96</v>
          </cell>
          <cell r="P54">
            <v>64</v>
          </cell>
          <cell r="Q54">
            <v>98</v>
          </cell>
          <cell r="R54" t="str">
            <v>良好</v>
          </cell>
          <cell r="S54" t="str">
            <v>良好</v>
          </cell>
          <cell r="T54">
            <v>75</v>
          </cell>
          <cell r="U54">
            <v>80</v>
          </cell>
          <cell r="V54">
            <v>84</v>
          </cell>
          <cell r="W54" t="str">
            <v>及格</v>
          </cell>
          <cell r="X54">
            <v>90</v>
          </cell>
          <cell r="Y54">
            <v>73</v>
          </cell>
          <cell r="Z54">
            <v>74</v>
          </cell>
          <cell r="AA54">
            <v>64</v>
          </cell>
          <cell r="AB54" t="str">
            <v>良好</v>
          </cell>
          <cell r="AC54">
            <v>69</v>
          </cell>
          <cell r="AD54" t="str">
            <v>及格</v>
          </cell>
          <cell r="AE54" t="str">
            <v>及格</v>
          </cell>
          <cell r="AF54">
            <v>91</v>
          </cell>
          <cell r="AG54">
            <v>93</v>
          </cell>
          <cell r="AH54">
            <v>90</v>
          </cell>
          <cell r="AI54" t="str">
            <v>良好</v>
          </cell>
          <cell r="AJ54" t="str">
            <v>优秀</v>
          </cell>
          <cell r="AK54">
            <v>80</v>
          </cell>
          <cell r="AL54">
            <v>95</v>
          </cell>
          <cell r="AM54">
            <v>90</v>
          </cell>
          <cell r="AN54">
            <v>0</v>
          </cell>
          <cell r="AO54" t="str">
            <v/>
          </cell>
        </row>
        <row r="55">
          <cell r="A55">
            <v>20200310024</v>
          </cell>
          <cell r="B55" t="str">
            <v>刘毅</v>
          </cell>
          <cell r="C55" t="str">
            <v>全日制2020软件技术2班</v>
          </cell>
          <cell r="D55">
            <v>95</v>
          </cell>
          <cell r="E55">
            <v>79</v>
          </cell>
          <cell r="F55">
            <v>70</v>
          </cell>
          <cell r="G55">
            <v>68</v>
          </cell>
          <cell r="H55">
            <v>82</v>
          </cell>
          <cell r="I55">
            <v>87</v>
          </cell>
          <cell r="J55">
            <v>90</v>
          </cell>
          <cell r="K55">
            <v>87</v>
          </cell>
          <cell r="L55">
            <v>84</v>
          </cell>
          <cell r="M55">
            <v>70</v>
          </cell>
          <cell r="N55">
            <v>73</v>
          </cell>
          <cell r="O55">
            <v>100</v>
          </cell>
          <cell r="P55">
            <v>60</v>
          </cell>
          <cell r="Q55">
            <v>60</v>
          </cell>
          <cell r="R55" t="str">
            <v>良好</v>
          </cell>
          <cell r="S55" t="str">
            <v>良好</v>
          </cell>
          <cell r="T55">
            <v>75</v>
          </cell>
          <cell r="U55">
            <v>78</v>
          </cell>
          <cell r="V55">
            <v>86</v>
          </cell>
          <cell r="W55" t="str">
            <v>及格</v>
          </cell>
          <cell r="X55">
            <v>92</v>
          </cell>
          <cell r="Y55">
            <v>75</v>
          </cell>
          <cell r="Z55">
            <v>74</v>
          </cell>
          <cell r="AA55">
            <v>61</v>
          </cell>
          <cell r="AB55" t="str">
            <v>中等</v>
          </cell>
          <cell r="AC55">
            <v>65</v>
          </cell>
          <cell r="AD55" t="str">
            <v>及格</v>
          </cell>
          <cell r="AE55" t="str">
            <v>及格</v>
          </cell>
          <cell r="AF55">
            <v>65</v>
          </cell>
          <cell r="AG55">
            <v>78</v>
          </cell>
          <cell r="AH55">
            <v>90</v>
          </cell>
          <cell r="AI55" t="str">
            <v>良好</v>
          </cell>
          <cell r="AJ55" t="str">
            <v>优秀</v>
          </cell>
          <cell r="AK55">
            <v>71</v>
          </cell>
          <cell r="AL55">
            <v>96</v>
          </cell>
          <cell r="AM55">
            <v>91</v>
          </cell>
          <cell r="AN55">
            <v>0</v>
          </cell>
          <cell r="AO55" t="str">
            <v/>
          </cell>
        </row>
        <row r="56">
          <cell r="A56">
            <v>20200310027</v>
          </cell>
          <cell r="B56" t="str">
            <v>陆志鹏</v>
          </cell>
          <cell r="C56" t="str">
            <v>全日制2020软件技术2班</v>
          </cell>
          <cell r="D56">
            <v>95</v>
          </cell>
          <cell r="E56">
            <v>68</v>
          </cell>
          <cell r="F56">
            <v>61</v>
          </cell>
          <cell r="G56">
            <v>65</v>
          </cell>
          <cell r="H56">
            <v>74</v>
          </cell>
          <cell r="I56">
            <v>86</v>
          </cell>
          <cell r="J56">
            <v>85</v>
          </cell>
          <cell r="K56">
            <v>78</v>
          </cell>
          <cell r="L56">
            <v>80</v>
          </cell>
          <cell r="M56">
            <v>64</v>
          </cell>
          <cell r="N56">
            <v>70</v>
          </cell>
          <cell r="O56">
            <v>74</v>
          </cell>
          <cell r="P56">
            <v>83</v>
          </cell>
          <cell r="Q56">
            <v>99</v>
          </cell>
          <cell r="R56" t="str">
            <v>良好</v>
          </cell>
          <cell r="S56" t="str">
            <v>良好</v>
          </cell>
          <cell r="T56">
            <v>75</v>
          </cell>
          <cell r="U56">
            <v>73</v>
          </cell>
          <cell r="V56">
            <v>82</v>
          </cell>
          <cell r="W56" t="str">
            <v>及格</v>
          </cell>
          <cell r="X56">
            <v>95</v>
          </cell>
          <cell r="Y56">
            <v>62</v>
          </cell>
          <cell r="Z56">
            <v>60</v>
          </cell>
          <cell r="AA56">
            <v>71</v>
          </cell>
          <cell r="AB56" t="str">
            <v>及格</v>
          </cell>
          <cell r="AC56">
            <v>69</v>
          </cell>
          <cell r="AD56" t="str">
            <v>中等</v>
          </cell>
          <cell r="AE56" t="str">
            <v>及格</v>
          </cell>
          <cell r="AF56">
            <v>74</v>
          </cell>
          <cell r="AG56">
            <v>86</v>
          </cell>
          <cell r="AH56">
            <v>91</v>
          </cell>
          <cell r="AI56" t="str">
            <v>良好</v>
          </cell>
          <cell r="AJ56" t="str">
            <v>优秀</v>
          </cell>
          <cell r="AK56">
            <v>76</v>
          </cell>
          <cell r="AL56">
            <v>73</v>
          </cell>
          <cell r="AM56">
            <v>63</v>
          </cell>
          <cell r="AN56">
            <v>0</v>
          </cell>
          <cell r="AO56" t="str">
            <v/>
          </cell>
        </row>
        <row r="57">
          <cell r="A57">
            <v>20200310028</v>
          </cell>
          <cell r="B57" t="str">
            <v>罗佳玲</v>
          </cell>
          <cell r="C57" t="str">
            <v>全日制2020软件技术2班</v>
          </cell>
          <cell r="D57">
            <v>95</v>
          </cell>
          <cell r="E57">
            <v>75</v>
          </cell>
          <cell r="F57">
            <v>67</v>
          </cell>
          <cell r="G57">
            <v>76</v>
          </cell>
          <cell r="H57">
            <v>82</v>
          </cell>
          <cell r="I57">
            <v>88</v>
          </cell>
          <cell r="J57">
            <v>75</v>
          </cell>
          <cell r="K57">
            <v>89</v>
          </cell>
          <cell r="L57">
            <v>84</v>
          </cell>
          <cell r="M57">
            <v>67</v>
          </cell>
          <cell r="N57">
            <v>99</v>
          </cell>
          <cell r="O57">
            <v>100</v>
          </cell>
          <cell r="P57">
            <v>85</v>
          </cell>
          <cell r="Q57">
            <v>99</v>
          </cell>
          <cell r="R57" t="str">
            <v>良好</v>
          </cell>
          <cell r="S57" t="str">
            <v>良好</v>
          </cell>
          <cell r="T57">
            <v>75</v>
          </cell>
          <cell r="U57">
            <v>84</v>
          </cell>
          <cell r="V57">
            <v>82</v>
          </cell>
          <cell r="W57" t="str">
            <v>及格</v>
          </cell>
          <cell r="X57">
            <v>96</v>
          </cell>
          <cell r="Y57">
            <v>72</v>
          </cell>
          <cell r="Z57">
            <v>66</v>
          </cell>
          <cell r="AA57">
            <v>74</v>
          </cell>
          <cell r="AB57" t="str">
            <v>良好</v>
          </cell>
          <cell r="AC57">
            <v>73</v>
          </cell>
          <cell r="AD57" t="str">
            <v>中等</v>
          </cell>
          <cell r="AE57" t="str">
            <v>中等</v>
          </cell>
          <cell r="AF57">
            <v>92</v>
          </cell>
          <cell r="AG57">
            <v>97</v>
          </cell>
          <cell r="AH57">
            <v>90</v>
          </cell>
          <cell r="AI57" t="str">
            <v>良好</v>
          </cell>
          <cell r="AJ57" t="str">
            <v>优秀</v>
          </cell>
          <cell r="AK57">
            <v>71</v>
          </cell>
          <cell r="AL57">
            <v>86</v>
          </cell>
          <cell r="AM57">
            <v>91</v>
          </cell>
          <cell r="AN57">
            <v>0</v>
          </cell>
          <cell r="AO57" t="str">
            <v/>
          </cell>
        </row>
        <row r="58">
          <cell r="A58">
            <v>20200310029</v>
          </cell>
          <cell r="B58" t="str">
            <v>罗宇</v>
          </cell>
          <cell r="C58" t="str">
            <v>全日制2020软件技术2班</v>
          </cell>
          <cell r="D58">
            <v>95</v>
          </cell>
          <cell r="E58">
            <v>75</v>
          </cell>
          <cell r="F58">
            <v>72</v>
          </cell>
          <cell r="G58">
            <v>75</v>
          </cell>
          <cell r="H58">
            <v>85</v>
          </cell>
          <cell r="I58">
            <v>88</v>
          </cell>
          <cell r="J58">
            <v>82</v>
          </cell>
          <cell r="K58">
            <v>81</v>
          </cell>
          <cell r="L58">
            <v>81</v>
          </cell>
          <cell r="M58">
            <v>74</v>
          </cell>
          <cell r="N58">
            <v>98</v>
          </cell>
          <cell r="O58">
            <v>99</v>
          </cell>
          <cell r="P58">
            <v>98</v>
          </cell>
          <cell r="Q58">
            <v>100</v>
          </cell>
          <cell r="R58" t="str">
            <v>良好</v>
          </cell>
          <cell r="S58" t="str">
            <v>良好</v>
          </cell>
          <cell r="T58">
            <v>75</v>
          </cell>
          <cell r="U58">
            <v>82</v>
          </cell>
          <cell r="V58">
            <v>82</v>
          </cell>
          <cell r="W58" t="str">
            <v>良好</v>
          </cell>
          <cell r="X58">
            <v>97</v>
          </cell>
          <cell r="Y58">
            <v>77</v>
          </cell>
          <cell r="Z58">
            <v>74</v>
          </cell>
          <cell r="AA58">
            <v>75</v>
          </cell>
          <cell r="AB58" t="str">
            <v>及格</v>
          </cell>
          <cell r="AC58">
            <v>70</v>
          </cell>
          <cell r="AD58" t="str">
            <v>中等</v>
          </cell>
          <cell r="AE58" t="str">
            <v>及格</v>
          </cell>
          <cell r="AF58">
            <v>96</v>
          </cell>
          <cell r="AG58">
            <v>99</v>
          </cell>
          <cell r="AH58">
            <v>91</v>
          </cell>
          <cell r="AI58" t="str">
            <v>良好</v>
          </cell>
          <cell r="AJ58" t="str">
            <v>优秀</v>
          </cell>
          <cell r="AK58">
            <v>76</v>
          </cell>
          <cell r="AL58">
            <v>86</v>
          </cell>
          <cell r="AM58">
            <v>78</v>
          </cell>
          <cell r="AN58">
            <v>0</v>
          </cell>
          <cell r="AO58" t="str">
            <v/>
          </cell>
        </row>
        <row r="59">
          <cell r="A59">
            <v>20200310031</v>
          </cell>
          <cell r="B59" t="str">
            <v>马华</v>
          </cell>
          <cell r="C59" t="str">
            <v>全日制2020软件技术2班</v>
          </cell>
          <cell r="D59">
            <v>95</v>
          </cell>
          <cell r="E59">
            <v>75</v>
          </cell>
          <cell r="F59">
            <v>74</v>
          </cell>
          <cell r="G59">
            <v>70</v>
          </cell>
          <cell r="H59">
            <v>73</v>
          </cell>
          <cell r="I59">
            <v>81</v>
          </cell>
          <cell r="J59">
            <v>84</v>
          </cell>
          <cell r="K59">
            <v>88</v>
          </cell>
          <cell r="L59">
            <v>81</v>
          </cell>
          <cell r="M59">
            <v>69</v>
          </cell>
          <cell r="N59">
            <v>98</v>
          </cell>
          <cell r="O59">
            <v>98</v>
          </cell>
          <cell r="P59">
            <v>83</v>
          </cell>
          <cell r="Q59">
            <v>99</v>
          </cell>
          <cell r="R59" t="str">
            <v>良好</v>
          </cell>
          <cell r="S59" t="str">
            <v>良好</v>
          </cell>
          <cell r="T59">
            <v>75</v>
          </cell>
          <cell r="U59">
            <v>63</v>
          </cell>
          <cell r="V59">
            <v>78</v>
          </cell>
          <cell r="W59" t="str">
            <v>良好</v>
          </cell>
          <cell r="X59">
            <v>96</v>
          </cell>
          <cell r="Y59">
            <v>72</v>
          </cell>
          <cell r="Z59">
            <v>89</v>
          </cell>
          <cell r="AA59">
            <v>77</v>
          </cell>
          <cell r="AB59" t="str">
            <v>中等</v>
          </cell>
          <cell r="AC59">
            <v>75</v>
          </cell>
          <cell r="AD59" t="str">
            <v>良好</v>
          </cell>
          <cell r="AE59" t="str">
            <v>中等</v>
          </cell>
          <cell r="AF59">
            <v>70</v>
          </cell>
          <cell r="AG59">
            <v>86</v>
          </cell>
          <cell r="AH59">
            <v>87</v>
          </cell>
          <cell r="AI59" t="str">
            <v>良好</v>
          </cell>
          <cell r="AJ59" t="str">
            <v>优秀</v>
          </cell>
          <cell r="AK59">
            <v>73</v>
          </cell>
          <cell r="AL59">
            <v>0</v>
          </cell>
          <cell r="AM59">
            <v>0</v>
          </cell>
          <cell r="AN59">
            <v>2</v>
          </cell>
          <cell r="AO59" t="str">
            <v>预就业实习职业素养实习与劳动教育</v>
          </cell>
        </row>
        <row r="60">
          <cell r="A60">
            <v>20200310034</v>
          </cell>
          <cell r="B60" t="str">
            <v>祁斌</v>
          </cell>
          <cell r="C60" t="str">
            <v>全日制2020软件技术2班</v>
          </cell>
          <cell r="D60">
            <v>95</v>
          </cell>
          <cell r="E60">
            <v>71</v>
          </cell>
          <cell r="F60">
            <v>65</v>
          </cell>
          <cell r="G60">
            <v>67</v>
          </cell>
          <cell r="H60">
            <v>77</v>
          </cell>
          <cell r="I60">
            <v>78</v>
          </cell>
          <cell r="J60">
            <v>74</v>
          </cell>
          <cell r="K60">
            <v>71</v>
          </cell>
          <cell r="L60">
            <v>78</v>
          </cell>
          <cell r="M60">
            <v>62</v>
          </cell>
          <cell r="N60">
            <v>72</v>
          </cell>
          <cell r="O60">
            <v>94</v>
          </cell>
          <cell r="P60">
            <v>80</v>
          </cell>
          <cell r="Q60">
            <v>93</v>
          </cell>
          <cell r="R60" t="str">
            <v>良好</v>
          </cell>
          <cell r="S60" t="str">
            <v>良好</v>
          </cell>
          <cell r="T60">
            <v>75</v>
          </cell>
          <cell r="U60">
            <v>76</v>
          </cell>
          <cell r="V60">
            <v>91</v>
          </cell>
          <cell r="W60" t="str">
            <v>及格</v>
          </cell>
          <cell r="X60">
            <v>85</v>
          </cell>
          <cell r="Y60">
            <v>61</v>
          </cell>
          <cell r="Z60">
            <v>60</v>
          </cell>
          <cell r="AA60">
            <v>70</v>
          </cell>
          <cell r="AB60" t="str">
            <v>及格</v>
          </cell>
          <cell r="AC60">
            <v>63</v>
          </cell>
          <cell r="AD60" t="str">
            <v>及格</v>
          </cell>
          <cell r="AE60" t="str">
            <v>及格</v>
          </cell>
          <cell r="AF60">
            <v>62</v>
          </cell>
          <cell r="AG60">
            <v>77</v>
          </cell>
          <cell r="AH60">
            <v>86</v>
          </cell>
          <cell r="AI60" t="str">
            <v>良好</v>
          </cell>
          <cell r="AJ60" t="str">
            <v>优秀</v>
          </cell>
          <cell r="AK60">
            <v>76</v>
          </cell>
          <cell r="AL60">
            <v>94</v>
          </cell>
          <cell r="AM60">
            <v>87</v>
          </cell>
          <cell r="AN60">
            <v>0</v>
          </cell>
          <cell r="AO60" t="str">
            <v/>
          </cell>
        </row>
        <row r="61">
          <cell r="A61">
            <v>20200310035</v>
          </cell>
          <cell r="B61" t="str">
            <v>秦鑫茂</v>
          </cell>
          <cell r="C61" t="str">
            <v>全日制2020软件技术2班</v>
          </cell>
          <cell r="D61">
            <v>95</v>
          </cell>
          <cell r="E61">
            <v>70</v>
          </cell>
          <cell r="F61">
            <v>60</v>
          </cell>
          <cell r="G61">
            <v>72</v>
          </cell>
          <cell r="H61">
            <v>84</v>
          </cell>
          <cell r="I61">
            <v>76</v>
          </cell>
          <cell r="J61">
            <v>76</v>
          </cell>
          <cell r="K61">
            <v>78</v>
          </cell>
          <cell r="L61">
            <v>83</v>
          </cell>
          <cell r="M61">
            <v>66</v>
          </cell>
          <cell r="N61">
            <v>73</v>
          </cell>
          <cell r="O61">
            <v>73</v>
          </cell>
          <cell r="P61">
            <v>63</v>
          </cell>
          <cell r="Q61">
            <v>60</v>
          </cell>
          <cell r="R61" t="str">
            <v>良好</v>
          </cell>
          <cell r="S61" t="str">
            <v>良好</v>
          </cell>
          <cell r="T61">
            <v>75</v>
          </cell>
          <cell r="U61">
            <v>62</v>
          </cell>
          <cell r="V61">
            <v>76</v>
          </cell>
          <cell r="W61" t="str">
            <v>及格</v>
          </cell>
          <cell r="X61">
            <v>79</v>
          </cell>
          <cell r="Y61">
            <v>65</v>
          </cell>
          <cell r="Z61">
            <v>60</v>
          </cell>
          <cell r="AA61">
            <v>61</v>
          </cell>
          <cell r="AB61" t="str">
            <v>及格</v>
          </cell>
          <cell r="AC61">
            <v>62</v>
          </cell>
          <cell r="AD61" t="str">
            <v>中等</v>
          </cell>
          <cell r="AE61" t="str">
            <v>及格</v>
          </cell>
          <cell r="AF61">
            <v>94</v>
          </cell>
          <cell r="AG61">
            <v>79</v>
          </cell>
          <cell r="AH61">
            <v>88</v>
          </cell>
          <cell r="AI61" t="str">
            <v>良好</v>
          </cell>
          <cell r="AJ61" t="str">
            <v>良好</v>
          </cell>
          <cell r="AK61">
            <v>71</v>
          </cell>
          <cell r="AL61">
            <v>0</v>
          </cell>
          <cell r="AM61">
            <v>0</v>
          </cell>
          <cell r="AN61">
            <v>2</v>
          </cell>
          <cell r="AO61" t="str">
            <v>预就业实习职业素养实习与劳动教育</v>
          </cell>
        </row>
        <row r="62">
          <cell r="A62">
            <v>20200310040</v>
          </cell>
          <cell r="B62" t="str">
            <v>覃耀林</v>
          </cell>
          <cell r="C62" t="str">
            <v>全日制2020软件技术2班</v>
          </cell>
          <cell r="D62">
            <v>95</v>
          </cell>
          <cell r="E62">
            <v>71</v>
          </cell>
          <cell r="F62">
            <v>73</v>
          </cell>
          <cell r="G62">
            <v>84</v>
          </cell>
          <cell r="H62">
            <v>80</v>
          </cell>
          <cell r="I62">
            <v>78</v>
          </cell>
          <cell r="J62">
            <v>90</v>
          </cell>
          <cell r="K62">
            <v>90</v>
          </cell>
          <cell r="L62">
            <v>80</v>
          </cell>
          <cell r="M62">
            <v>70</v>
          </cell>
          <cell r="N62">
            <v>72</v>
          </cell>
          <cell r="O62">
            <v>97</v>
          </cell>
          <cell r="P62">
            <v>84</v>
          </cell>
          <cell r="Q62">
            <v>97</v>
          </cell>
          <cell r="R62" t="str">
            <v>良好</v>
          </cell>
          <cell r="S62" t="str">
            <v>良好</v>
          </cell>
          <cell r="T62">
            <v>75</v>
          </cell>
          <cell r="U62">
            <v>82</v>
          </cell>
          <cell r="V62">
            <v>76</v>
          </cell>
          <cell r="W62" t="str">
            <v>及格</v>
          </cell>
          <cell r="X62">
            <v>91</v>
          </cell>
          <cell r="Y62">
            <v>78</v>
          </cell>
          <cell r="Z62">
            <v>74</v>
          </cell>
          <cell r="AA62">
            <v>68</v>
          </cell>
          <cell r="AB62" t="str">
            <v>中等</v>
          </cell>
          <cell r="AC62">
            <v>66</v>
          </cell>
          <cell r="AD62" t="str">
            <v>及格</v>
          </cell>
          <cell r="AE62" t="str">
            <v>及格</v>
          </cell>
          <cell r="AF62">
            <v>77</v>
          </cell>
          <cell r="AG62">
            <v>85</v>
          </cell>
          <cell r="AH62">
            <v>91</v>
          </cell>
          <cell r="AI62" t="str">
            <v>良好</v>
          </cell>
          <cell r="AJ62" t="str">
            <v>良好</v>
          </cell>
          <cell r="AK62">
            <v>71</v>
          </cell>
          <cell r="AL62">
            <v>0</v>
          </cell>
          <cell r="AM62">
            <v>74</v>
          </cell>
          <cell r="AN62">
            <v>1</v>
          </cell>
          <cell r="AO62" t="str">
            <v>预就业实习</v>
          </cell>
        </row>
        <row r="63">
          <cell r="A63">
            <v>20200310043</v>
          </cell>
          <cell r="B63" t="str">
            <v>唐运影</v>
          </cell>
          <cell r="C63" t="str">
            <v>全日制2020软件技术2班</v>
          </cell>
          <cell r="D63">
            <v>95</v>
          </cell>
          <cell r="E63">
            <v>62</v>
          </cell>
          <cell r="F63">
            <v>60</v>
          </cell>
          <cell r="G63">
            <v>65</v>
          </cell>
          <cell r="H63">
            <v>70</v>
          </cell>
          <cell r="I63">
            <v>70</v>
          </cell>
          <cell r="J63">
            <v>83</v>
          </cell>
          <cell r="K63">
            <v>80</v>
          </cell>
          <cell r="L63">
            <v>83</v>
          </cell>
          <cell r="M63">
            <v>60</v>
          </cell>
          <cell r="N63">
            <v>60</v>
          </cell>
          <cell r="O63">
            <v>72</v>
          </cell>
          <cell r="P63">
            <v>77</v>
          </cell>
          <cell r="Q63">
            <v>94</v>
          </cell>
          <cell r="R63" t="str">
            <v>良好</v>
          </cell>
          <cell r="S63" t="str">
            <v>良好</v>
          </cell>
          <cell r="T63">
            <v>75</v>
          </cell>
          <cell r="U63">
            <v>60</v>
          </cell>
          <cell r="V63">
            <v>78</v>
          </cell>
          <cell r="W63" t="str">
            <v>及格</v>
          </cell>
          <cell r="X63">
            <v>80</v>
          </cell>
          <cell r="Y63">
            <v>65</v>
          </cell>
          <cell r="Z63">
            <v>60</v>
          </cell>
          <cell r="AA63">
            <v>60</v>
          </cell>
          <cell r="AB63" t="str">
            <v>中等</v>
          </cell>
          <cell r="AC63">
            <v>78</v>
          </cell>
          <cell r="AD63" t="str">
            <v>中等</v>
          </cell>
          <cell r="AE63" t="str">
            <v>良好</v>
          </cell>
          <cell r="AF63">
            <v>73</v>
          </cell>
          <cell r="AG63">
            <v>76</v>
          </cell>
          <cell r="AH63">
            <v>78</v>
          </cell>
          <cell r="AI63" t="str">
            <v>良好</v>
          </cell>
          <cell r="AJ63" t="str">
            <v>优秀</v>
          </cell>
          <cell r="AK63" t="str">
            <v>及格</v>
          </cell>
          <cell r="AL63">
            <v>0</v>
          </cell>
          <cell r="AM63">
            <v>0</v>
          </cell>
          <cell r="AN63">
            <v>2</v>
          </cell>
          <cell r="AO63" t="str">
            <v>预就业实习职业素养实习与劳动教育</v>
          </cell>
        </row>
        <row r="64">
          <cell r="A64">
            <v>20200310044</v>
          </cell>
          <cell r="B64" t="str">
            <v>陶慧媛</v>
          </cell>
          <cell r="C64" t="str">
            <v>全日制2020软件技术2班</v>
          </cell>
          <cell r="D64">
            <v>95</v>
          </cell>
          <cell r="E64">
            <v>76</v>
          </cell>
          <cell r="F64">
            <v>76</v>
          </cell>
          <cell r="G64">
            <v>75</v>
          </cell>
          <cell r="H64">
            <v>81</v>
          </cell>
          <cell r="I64">
            <v>79</v>
          </cell>
          <cell r="J64">
            <v>81</v>
          </cell>
          <cell r="K64">
            <v>87</v>
          </cell>
          <cell r="L64">
            <v>84</v>
          </cell>
          <cell r="M64">
            <v>72</v>
          </cell>
          <cell r="N64">
            <v>91</v>
          </cell>
          <cell r="O64">
            <v>60</v>
          </cell>
          <cell r="P64">
            <v>83</v>
          </cell>
          <cell r="Q64">
            <v>98</v>
          </cell>
          <cell r="R64" t="str">
            <v>良好</v>
          </cell>
          <cell r="S64" t="str">
            <v>良好</v>
          </cell>
          <cell r="T64">
            <v>75</v>
          </cell>
          <cell r="U64">
            <v>80</v>
          </cell>
          <cell r="V64">
            <v>91</v>
          </cell>
          <cell r="W64" t="str">
            <v>及格</v>
          </cell>
          <cell r="X64">
            <v>84</v>
          </cell>
          <cell r="Y64">
            <v>66</v>
          </cell>
          <cell r="Z64">
            <v>73</v>
          </cell>
          <cell r="AA64">
            <v>70</v>
          </cell>
          <cell r="AB64" t="str">
            <v>良好</v>
          </cell>
          <cell r="AC64">
            <v>73</v>
          </cell>
          <cell r="AD64" t="str">
            <v>中等</v>
          </cell>
          <cell r="AE64" t="str">
            <v>中等</v>
          </cell>
          <cell r="AF64">
            <v>94</v>
          </cell>
          <cell r="AG64">
            <v>76</v>
          </cell>
          <cell r="AH64">
            <v>90</v>
          </cell>
          <cell r="AI64" t="str">
            <v>良好</v>
          </cell>
          <cell r="AJ64" t="str">
            <v>优秀</v>
          </cell>
          <cell r="AK64">
            <v>71</v>
          </cell>
          <cell r="AL64">
            <v>89</v>
          </cell>
          <cell r="AM64">
            <v>89</v>
          </cell>
          <cell r="AN64">
            <v>0</v>
          </cell>
          <cell r="AO64" t="str">
            <v/>
          </cell>
        </row>
        <row r="65">
          <cell r="A65">
            <v>20200310045</v>
          </cell>
          <cell r="B65" t="str">
            <v>万泽丞</v>
          </cell>
          <cell r="C65" t="str">
            <v>全日制2020软件技术2班</v>
          </cell>
          <cell r="D65">
            <v>95</v>
          </cell>
          <cell r="E65">
            <v>78</v>
          </cell>
          <cell r="F65">
            <v>69</v>
          </cell>
          <cell r="G65">
            <v>70</v>
          </cell>
          <cell r="H65">
            <v>77</v>
          </cell>
          <cell r="I65">
            <v>75</v>
          </cell>
          <cell r="J65">
            <v>78</v>
          </cell>
          <cell r="K65">
            <v>76</v>
          </cell>
          <cell r="L65">
            <v>84</v>
          </cell>
          <cell r="M65">
            <v>66</v>
          </cell>
          <cell r="N65">
            <v>92</v>
          </cell>
          <cell r="O65">
            <v>93</v>
          </cell>
          <cell r="P65">
            <v>80</v>
          </cell>
          <cell r="Q65">
            <v>93</v>
          </cell>
          <cell r="R65" t="str">
            <v>良好</v>
          </cell>
          <cell r="S65" t="str">
            <v>良好</v>
          </cell>
          <cell r="T65">
            <v>75</v>
          </cell>
          <cell r="U65">
            <v>79</v>
          </cell>
          <cell r="V65">
            <v>88</v>
          </cell>
          <cell r="W65" t="str">
            <v>及格</v>
          </cell>
          <cell r="X65">
            <v>91</v>
          </cell>
          <cell r="Y65">
            <v>75</v>
          </cell>
          <cell r="Z65">
            <v>60</v>
          </cell>
          <cell r="AA65">
            <v>72</v>
          </cell>
          <cell r="AB65">
            <v>50</v>
          </cell>
          <cell r="AC65">
            <v>67</v>
          </cell>
          <cell r="AD65" t="str">
            <v>及格</v>
          </cell>
          <cell r="AE65" t="str">
            <v>中等</v>
          </cell>
          <cell r="AF65">
            <v>92</v>
          </cell>
          <cell r="AG65">
            <v>79</v>
          </cell>
          <cell r="AH65">
            <v>85</v>
          </cell>
          <cell r="AI65" t="str">
            <v>良好</v>
          </cell>
          <cell r="AJ65" t="str">
            <v>优秀</v>
          </cell>
          <cell r="AK65">
            <v>67</v>
          </cell>
          <cell r="AL65">
            <v>0</v>
          </cell>
          <cell r="AM65">
            <v>0</v>
          </cell>
          <cell r="AN65">
            <v>3</v>
          </cell>
          <cell r="AO65" t="str">
            <v>web应用开发web应用开发预就业实习职业素养实习与劳动教育</v>
          </cell>
        </row>
        <row r="66">
          <cell r="A66">
            <v>20200310047</v>
          </cell>
          <cell r="B66" t="str">
            <v>韦承智</v>
          </cell>
          <cell r="C66" t="str">
            <v>全日制2020软件技术2班</v>
          </cell>
          <cell r="D66">
            <v>95</v>
          </cell>
          <cell r="E66">
            <v>80</v>
          </cell>
          <cell r="F66">
            <v>71</v>
          </cell>
          <cell r="G66">
            <v>70</v>
          </cell>
          <cell r="H66">
            <v>84</v>
          </cell>
          <cell r="I66">
            <v>79</v>
          </cell>
          <cell r="J66">
            <v>78</v>
          </cell>
          <cell r="K66">
            <v>90</v>
          </cell>
          <cell r="L66">
            <v>82</v>
          </cell>
          <cell r="M66">
            <v>65</v>
          </cell>
          <cell r="N66">
            <v>99</v>
          </cell>
          <cell r="O66">
            <v>97</v>
          </cell>
          <cell r="P66">
            <v>94</v>
          </cell>
          <cell r="Q66">
            <v>100</v>
          </cell>
          <cell r="R66" t="str">
            <v>良好</v>
          </cell>
          <cell r="S66" t="str">
            <v>良好</v>
          </cell>
          <cell r="T66">
            <v>75</v>
          </cell>
          <cell r="U66">
            <v>80</v>
          </cell>
          <cell r="V66">
            <v>79</v>
          </cell>
          <cell r="W66" t="str">
            <v>良好</v>
          </cell>
          <cell r="X66">
            <v>96</v>
          </cell>
          <cell r="Y66">
            <v>80</v>
          </cell>
          <cell r="Z66">
            <v>77</v>
          </cell>
          <cell r="AA66">
            <v>69</v>
          </cell>
          <cell r="AB66" t="str">
            <v>良好</v>
          </cell>
          <cell r="AC66">
            <v>69</v>
          </cell>
          <cell r="AD66" t="str">
            <v>及格</v>
          </cell>
          <cell r="AE66" t="str">
            <v>及格</v>
          </cell>
          <cell r="AF66">
            <v>77</v>
          </cell>
          <cell r="AG66">
            <v>99</v>
          </cell>
          <cell r="AH66">
            <v>91</v>
          </cell>
          <cell r="AI66" t="str">
            <v>良好</v>
          </cell>
          <cell r="AJ66" t="str">
            <v>优秀</v>
          </cell>
          <cell r="AK66">
            <v>71</v>
          </cell>
          <cell r="AL66">
            <v>86</v>
          </cell>
          <cell r="AM66">
            <v>86</v>
          </cell>
          <cell r="AN66">
            <v>0</v>
          </cell>
          <cell r="AO66" t="str">
            <v/>
          </cell>
        </row>
        <row r="67">
          <cell r="A67">
            <v>20200310050</v>
          </cell>
          <cell r="B67" t="str">
            <v>韦介耿</v>
          </cell>
          <cell r="C67" t="str">
            <v>全日制2020软件技术2班</v>
          </cell>
          <cell r="D67">
            <v>95</v>
          </cell>
          <cell r="E67">
            <v>76</v>
          </cell>
          <cell r="F67">
            <v>71</v>
          </cell>
          <cell r="G67">
            <v>75</v>
          </cell>
          <cell r="H67">
            <v>81</v>
          </cell>
          <cell r="I67">
            <v>70</v>
          </cell>
          <cell r="J67">
            <v>88</v>
          </cell>
          <cell r="K67">
            <v>78</v>
          </cell>
          <cell r="L67">
            <v>87</v>
          </cell>
          <cell r="M67">
            <v>70</v>
          </cell>
          <cell r="N67">
            <v>95</v>
          </cell>
          <cell r="O67">
            <v>99</v>
          </cell>
          <cell r="P67">
            <v>60</v>
          </cell>
          <cell r="Q67">
            <v>100</v>
          </cell>
          <cell r="R67" t="str">
            <v>良好</v>
          </cell>
          <cell r="S67" t="str">
            <v>良好</v>
          </cell>
          <cell r="T67">
            <v>75</v>
          </cell>
          <cell r="U67">
            <v>74</v>
          </cell>
          <cell r="V67">
            <v>88</v>
          </cell>
          <cell r="W67" t="str">
            <v>及格</v>
          </cell>
          <cell r="X67">
            <v>82</v>
          </cell>
          <cell r="Y67">
            <v>86</v>
          </cell>
          <cell r="Z67">
            <v>73</v>
          </cell>
          <cell r="AA67">
            <v>69</v>
          </cell>
          <cell r="AB67" t="str">
            <v>良好</v>
          </cell>
          <cell r="AC67">
            <v>66</v>
          </cell>
          <cell r="AD67" t="str">
            <v>良好</v>
          </cell>
          <cell r="AE67" t="str">
            <v>及格</v>
          </cell>
          <cell r="AF67">
            <v>86</v>
          </cell>
          <cell r="AG67">
            <v>97</v>
          </cell>
          <cell r="AH67">
            <v>91</v>
          </cell>
          <cell r="AI67" t="str">
            <v>良好</v>
          </cell>
          <cell r="AJ67" t="str">
            <v>优秀</v>
          </cell>
          <cell r="AK67">
            <v>65</v>
          </cell>
          <cell r="AL67">
            <v>90</v>
          </cell>
          <cell r="AM67">
            <v>86</v>
          </cell>
          <cell r="AN67">
            <v>0</v>
          </cell>
          <cell r="AO67" t="str">
            <v/>
          </cell>
        </row>
        <row r="68">
          <cell r="A68">
            <v>20200310056</v>
          </cell>
          <cell r="B68" t="str">
            <v>尹柳建</v>
          </cell>
          <cell r="C68" t="str">
            <v>全日制2020软件技术2班</v>
          </cell>
          <cell r="D68">
            <v>95</v>
          </cell>
          <cell r="E68">
            <v>77</v>
          </cell>
          <cell r="F68">
            <v>69</v>
          </cell>
          <cell r="G68">
            <v>76</v>
          </cell>
          <cell r="H68">
            <v>82</v>
          </cell>
          <cell r="I68">
            <v>91</v>
          </cell>
          <cell r="J68">
            <v>83</v>
          </cell>
          <cell r="K68">
            <v>79</v>
          </cell>
          <cell r="L68">
            <v>87</v>
          </cell>
          <cell r="M68">
            <v>72</v>
          </cell>
          <cell r="N68">
            <v>97</v>
          </cell>
          <cell r="O68">
            <v>98</v>
          </cell>
          <cell r="P68">
            <v>85</v>
          </cell>
          <cell r="Q68">
            <v>100</v>
          </cell>
          <cell r="R68" t="str">
            <v>良好</v>
          </cell>
          <cell r="S68" t="str">
            <v>良好</v>
          </cell>
          <cell r="T68">
            <v>75</v>
          </cell>
          <cell r="U68">
            <v>81</v>
          </cell>
          <cell r="V68">
            <v>89</v>
          </cell>
          <cell r="W68" t="str">
            <v>及格</v>
          </cell>
          <cell r="X68">
            <v>92</v>
          </cell>
          <cell r="Y68">
            <v>87</v>
          </cell>
          <cell r="Z68">
            <v>69</v>
          </cell>
          <cell r="AA68">
            <v>67</v>
          </cell>
          <cell r="AB68" t="str">
            <v>良好</v>
          </cell>
          <cell r="AC68">
            <v>73</v>
          </cell>
          <cell r="AD68" t="str">
            <v>及格</v>
          </cell>
          <cell r="AE68" t="str">
            <v>中等</v>
          </cell>
          <cell r="AF68">
            <v>92</v>
          </cell>
          <cell r="AG68">
            <v>96</v>
          </cell>
          <cell r="AH68">
            <v>90</v>
          </cell>
          <cell r="AI68" t="str">
            <v>良好</v>
          </cell>
          <cell r="AJ68" t="str">
            <v>优秀</v>
          </cell>
          <cell r="AK68">
            <v>76</v>
          </cell>
          <cell r="AL68">
            <v>93</v>
          </cell>
          <cell r="AM68">
            <v>87</v>
          </cell>
          <cell r="AN68">
            <v>0</v>
          </cell>
          <cell r="AO68" t="str">
            <v/>
          </cell>
        </row>
        <row r="69">
          <cell r="A69">
            <v>20200310057</v>
          </cell>
          <cell r="B69" t="str">
            <v>虞健聪</v>
          </cell>
          <cell r="C69" t="str">
            <v>全日制2020软件技术2班</v>
          </cell>
          <cell r="D69">
            <v>95</v>
          </cell>
          <cell r="E69">
            <v>81</v>
          </cell>
          <cell r="F69">
            <v>66</v>
          </cell>
          <cell r="G69">
            <v>71</v>
          </cell>
          <cell r="H69">
            <v>80</v>
          </cell>
          <cell r="I69">
            <v>85</v>
          </cell>
          <cell r="J69">
            <v>75</v>
          </cell>
          <cell r="K69">
            <v>78</v>
          </cell>
          <cell r="L69">
            <v>89</v>
          </cell>
          <cell r="M69">
            <v>67</v>
          </cell>
          <cell r="N69">
            <v>97</v>
          </cell>
          <cell r="O69">
            <v>99</v>
          </cell>
          <cell r="P69">
            <v>85</v>
          </cell>
          <cell r="Q69">
            <v>100</v>
          </cell>
          <cell r="R69" t="str">
            <v>良好</v>
          </cell>
          <cell r="S69" t="str">
            <v>良好</v>
          </cell>
          <cell r="T69">
            <v>75</v>
          </cell>
          <cell r="U69">
            <v>70</v>
          </cell>
          <cell r="V69">
            <v>84</v>
          </cell>
          <cell r="W69" t="str">
            <v>及格</v>
          </cell>
          <cell r="X69">
            <v>95</v>
          </cell>
          <cell r="Y69">
            <v>84</v>
          </cell>
          <cell r="Z69">
            <v>92</v>
          </cell>
          <cell r="AA69">
            <v>79</v>
          </cell>
          <cell r="AB69" t="str">
            <v>良好</v>
          </cell>
          <cell r="AC69">
            <v>60</v>
          </cell>
          <cell r="AD69" t="str">
            <v>及格</v>
          </cell>
          <cell r="AE69" t="str">
            <v>及格</v>
          </cell>
          <cell r="AF69">
            <v>92</v>
          </cell>
          <cell r="AG69">
            <v>99</v>
          </cell>
          <cell r="AH69">
            <v>93</v>
          </cell>
          <cell r="AI69" t="str">
            <v>良好</v>
          </cell>
          <cell r="AJ69" t="str">
            <v>优秀</v>
          </cell>
          <cell r="AK69">
            <v>81</v>
          </cell>
          <cell r="AL69">
            <v>95</v>
          </cell>
          <cell r="AM69">
            <v>91</v>
          </cell>
          <cell r="AN69">
            <v>0</v>
          </cell>
          <cell r="AO69" t="str">
            <v/>
          </cell>
        </row>
        <row r="70">
          <cell r="A70">
            <v>20200310058</v>
          </cell>
          <cell r="B70" t="str">
            <v>玉恩鹏</v>
          </cell>
          <cell r="C70" t="str">
            <v>全日制2020软件技术2班</v>
          </cell>
          <cell r="D70">
            <v>95</v>
          </cell>
          <cell r="E70">
            <v>70</v>
          </cell>
          <cell r="F70">
            <v>73</v>
          </cell>
          <cell r="G70">
            <v>68</v>
          </cell>
          <cell r="H70">
            <v>81</v>
          </cell>
          <cell r="I70">
            <v>76</v>
          </cell>
          <cell r="J70">
            <v>87</v>
          </cell>
          <cell r="K70">
            <v>84</v>
          </cell>
          <cell r="L70">
            <v>87</v>
          </cell>
          <cell r="M70">
            <v>62</v>
          </cell>
          <cell r="N70">
            <v>74</v>
          </cell>
          <cell r="O70">
            <v>96</v>
          </cell>
          <cell r="P70">
            <v>82</v>
          </cell>
          <cell r="Q70">
            <v>98</v>
          </cell>
          <cell r="R70" t="str">
            <v>良好</v>
          </cell>
          <cell r="S70" t="str">
            <v>良好</v>
          </cell>
          <cell r="T70">
            <v>75</v>
          </cell>
          <cell r="U70">
            <v>83</v>
          </cell>
          <cell r="V70">
            <v>90</v>
          </cell>
          <cell r="W70" t="str">
            <v>良好</v>
          </cell>
          <cell r="X70">
            <v>93</v>
          </cell>
          <cell r="Y70">
            <v>74</v>
          </cell>
          <cell r="Z70">
            <v>60</v>
          </cell>
          <cell r="AA70">
            <v>60</v>
          </cell>
          <cell r="AB70" t="str">
            <v>及格</v>
          </cell>
          <cell r="AC70">
            <v>71</v>
          </cell>
          <cell r="AD70" t="str">
            <v>中等</v>
          </cell>
          <cell r="AE70" t="str">
            <v>中等</v>
          </cell>
          <cell r="AF70">
            <v>83</v>
          </cell>
          <cell r="AG70">
            <v>68</v>
          </cell>
          <cell r="AH70">
            <v>84</v>
          </cell>
          <cell r="AI70" t="str">
            <v>良好</v>
          </cell>
          <cell r="AJ70" t="str">
            <v>优秀</v>
          </cell>
          <cell r="AK70">
            <v>67</v>
          </cell>
          <cell r="AL70">
            <v>90</v>
          </cell>
          <cell r="AM70">
            <v>83</v>
          </cell>
          <cell r="AN70">
            <v>0</v>
          </cell>
          <cell r="AO70" t="str">
            <v/>
          </cell>
        </row>
        <row r="71">
          <cell r="A71">
            <v>20200310061</v>
          </cell>
          <cell r="B71" t="str">
            <v>曾世祥</v>
          </cell>
          <cell r="C71" t="str">
            <v>全日制2020软件技术2班</v>
          </cell>
          <cell r="D71">
            <v>95</v>
          </cell>
          <cell r="E71">
            <v>68</v>
          </cell>
          <cell r="F71">
            <v>68</v>
          </cell>
          <cell r="G71">
            <v>72</v>
          </cell>
          <cell r="H71">
            <v>75</v>
          </cell>
          <cell r="I71">
            <v>75</v>
          </cell>
          <cell r="J71">
            <v>87</v>
          </cell>
          <cell r="K71">
            <v>79</v>
          </cell>
          <cell r="L71">
            <v>83</v>
          </cell>
          <cell r="M71">
            <v>82</v>
          </cell>
          <cell r="N71">
            <v>97</v>
          </cell>
          <cell r="O71">
            <v>99</v>
          </cell>
          <cell r="P71">
            <v>81</v>
          </cell>
          <cell r="Q71">
            <v>94</v>
          </cell>
          <cell r="R71" t="str">
            <v>良好</v>
          </cell>
          <cell r="S71" t="str">
            <v>良好</v>
          </cell>
          <cell r="T71">
            <v>75</v>
          </cell>
          <cell r="U71">
            <v>87</v>
          </cell>
          <cell r="V71">
            <v>92</v>
          </cell>
          <cell r="W71" t="str">
            <v>良好</v>
          </cell>
          <cell r="X71">
            <v>86</v>
          </cell>
          <cell r="Y71">
            <v>87</v>
          </cell>
          <cell r="Z71">
            <v>94</v>
          </cell>
          <cell r="AA71">
            <v>90</v>
          </cell>
          <cell r="AB71" t="str">
            <v>良好</v>
          </cell>
          <cell r="AC71">
            <v>89</v>
          </cell>
          <cell r="AD71" t="str">
            <v>优秀</v>
          </cell>
          <cell r="AE71" t="str">
            <v>良好</v>
          </cell>
          <cell r="AF71">
            <v>92</v>
          </cell>
          <cell r="AG71">
            <v>79</v>
          </cell>
          <cell r="AH71">
            <v>95</v>
          </cell>
          <cell r="AI71" t="str">
            <v>良好</v>
          </cell>
          <cell r="AJ71" t="str">
            <v>优秀</v>
          </cell>
          <cell r="AK71">
            <v>60</v>
          </cell>
          <cell r="AL71">
            <v>92</v>
          </cell>
          <cell r="AM71">
            <v>91</v>
          </cell>
          <cell r="AN71">
            <v>0</v>
          </cell>
          <cell r="AO71" t="str">
            <v/>
          </cell>
        </row>
        <row r="72">
          <cell r="A72">
            <v>20200310062</v>
          </cell>
          <cell r="B72" t="str">
            <v>曾祥泽</v>
          </cell>
          <cell r="C72" t="str">
            <v>全日制2020软件技术2班</v>
          </cell>
          <cell r="D72">
            <v>95</v>
          </cell>
          <cell r="E72">
            <v>71</v>
          </cell>
          <cell r="F72">
            <v>72</v>
          </cell>
          <cell r="G72">
            <v>66</v>
          </cell>
          <cell r="H72">
            <v>75</v>
          </cell>
          <cell r="I72">
            <v>82</v>
          </cell>
          <cell r="J72">
            <v>88</v>
          </cell>
          <cell r="K72">
            <v>78</v>
          </cell>
          <cell r="L72">
            <v>83</v>
          </cell>
          <cell r="M72">
            <v>71</v>
          </cell>
          <cell r="N72">
            <v>98</v>
          </cell>
          <cell r="O72">
            <v>75</v>
          </cell>
          <cell r="P72">
            <v>83</v>
          </cell>
          <cell r="Q72">
            <v>60</v>
          </cell>
          <cell r="R72" t="str">
            <v>良好</v>
          </cell>
          <cell r="S72" t="str">
            <v>良好</v>
          </cell>
          <cell r="T72">
            <v>75</v>
          </cell>
          <cell r="U72">
            <v>65</v>
          </cell>
          <cell r="V72">
            <v>82</v>
          </cell>
          <cell r="W72" t="str">
            <v>及格</v>
          </cell>
          <cell r="X72">
            <v>95</v>
          </cell>
          <cell r="Y72">
            <v>63</v>
          </cell>
          <cell r="Z72">
            <v>60</v>
          </cell>
          <cell r="AA72">
            <v>70</v>
          </cell>
          <cell r="AB72" t="str">
            <v>良好</v>
          </cell>
          <cell r="AC72">
            <v>56</v>
          </cell>
          <cell r="AD72" t="str">
            <v>及格</v>
          </cell>
          <cell r="AE72" t="str">
            <v>及格</v>
          </cell>
          <cell r="AF72">
            <v>85</v>
          </cell>
          <cell r="AG72">
            <v>97</v>
          </cell>
          <cell r="AH72">
            <v>79</v>
          </cell>
          <cell r="AI72" t="str">
            <v>良好</v>
          </cell>
          <cell r="AJ72" t="str">
            <v>优秀</v>
          </cell>
          <cell r="AK72">
            <v>72</v>
          </cell>
          <cell r="AL72">
            <v>0</v>
          </cell>
          <cell r="AM72">
            <v>0</v>
          </cell>
          <cell r="AN72">
            <v>3</v>
          </cell>
          <cell r="AO72" t="str">
            <v>软件项目开发工程组织管理预就业实习职业素养实习与劳动教育</v>
          </cell>
        </row>
        <row r="73">
          <cell r="A73">
            <v>20200310063</v>
          </cell>
          <cell r="B73" t="str">
            <v>陈东丽</v>
          </cell>
          <cell r="C73" t="str">
            <v>全日制2020软件技术2班</v>
          </cell>
          <cell r="D73">
            <v>95</v>
          </cell>
          <cell r="E73">
            <v>81</v>
          </cell>
          <cell r="F73">
            <v>75</v>
          </cell>
          <cell r="G73">
            <v>78</v>
          </cell>
          <cell r="H73">
            <v>79</v>
          </cell>
          <cell r="I73">
            <v>83</v>
          </cell>
          <cell r="J73">
            <v>92</v>
          </cell>
          <cell r="K73">
            <v>73</v>
          </cell>
          <cell r="L73">
            <v>88</v>
          </cell>
          <cell r="M73">
            <v>70</v>
          </cell>
          <cell r="N73">
            <v>96</v>
          </cell>
          <cell r="O73">
            <v>97</v>
          </cell>
          <cell r="P73">
            <v>99</v>
          </cell>
          <cell r="Q73">
            <v>99</v>
          </cell>
          <cell r="R73" t="str">
            <v>良好</v>
          </cell>
          <cell r="S73" t="str">
            <v>良好</v>
          </cell>
          <cell r="T73">
            <v>75</v>
          </cell>
          <cell r="U73">
            <v>88</v>
          </cell>
          <cell r="V73">
            <v>90</v>
          </cell>
          <cell r="W73" t="str">
            <v>良好</v>
          </cell>
          <cell r="X73">
            <v>96</v>
          </cell>
          <cell r="Y73">
            <v>78</v>
          </cell>
          <cell r="Z73">
            <v>91</v>
          </cell>
          <cell r="AA73">
            <v>78</v>
          </cell>
          <cell r="AB73" t="str">
            <v>良好</v>
          </cell>
          <cell r="AC73">
            <v>81</v>
          </cell>
          <cell r="AD73" t="str">
            <v>优秀</v>
          </cell>
          <cell r="AE73" t="str">
            <v>良好</v>
          </cell>
          <cell r="AF73">
            <v>94</v>
          </cell>
          <cell r="AG73">
            <v>97</v>
          </cell>
          <cell r="AH73">
            <v>90</v>
          </cell>
          <cell r="AI73" t="str">
            <v>良好</v>
          </cell>
          <cell r="AJ73" t="str">
            <v>优秀</v>
          </cell>
          <cell r="AK73">
            <v>66</v>
          </cell>
          <cell r="AL73">
            <v>95</v>
          </cell>
          <cell r="AM73">
            <v>89</v>
          </cell>
          <cell r="AN73">
            <v>0</v>
          </cell>
          <cell r="AO73" t="str">
            <v/>
          </cell>
        </row>
        <row r="74">
          <cell r="A74">
            <v>20200310066</v>
          </cell>
          <cell r="B74" t="str">
            <v>陈燕麟</v>
          </cell>
          <cell r="C74" t="str">
            <v>全日制2020软件技术2班</v>
          </cell>
          <cell r="D74">
            <v>95</v>
          </cell>
          <cell r="E74">
            <v>64</v>
          </cell>
          <cell r="F74">
            <v>61</v>
          </cell>
          <cell r="G74">
            <v>73</v>
          </cell>
          <cell r="H74">
            <v>76</v>
          </cell>
          <cell r="I74">
            <v>71</v>
          </cell>
          <cell r="J74">
            <v>86</v>
          </cell>
          <cell r="K74">
            <v>70</v>
          </cell>
          <cell r="L74">
            <v>90</v>
          </cell>
          <cell r="M74">
            <v>70</v>
          </cell>
          <cell r="N74">
            <v>92</v>
          </cell>
          <cell r="O74">
            <v>96</v>
          </cell>
          <cell r="P74">
            <v>79</v>
          </cell>
          <cell r="Q74">
            <v>74</v>
          </cell>
          <cell r="R74" t="str">
            <v>良好</v>
          </cell>
          <cell r="S74" t="str">
            <v>良好</v>
          </cell>
          <cell r="T74">
            <v>75</v>
          </cell>
          <cell r="U74">
            <v>77</v>
          </cell>
          <cell r="V74">
            <v>84</v>
          </cell>
          <cell r="W74" t="str">
            <v>及格</v>
          </cell>
          <cell r="X74">
            <v>91</v>
          </cell>
          <cell r="Y74">
            <v>60</v>
          </cell>
          <cell r="Z74">
            <v>70</v>
          </cell>
          <cell r="AA74">
            <v>60</v>
          </cell>
          <cell r="AB74" t="str">
            <v>中等</v>
          </cell>
          <cell r="AC74">
            <v>75</v>
          </cell>
          <cell r="AD74" t="str">
            <v>及格</v>
          </cell>
          <cell r="AE74" t="str">
            <v>中等</v>
          </cell>
          <cell r="AF74">
            <v>92</v>
          </cell>
          <cell r="AG74">
            <v>71</v>
          </cell>
          <cell r="AH74">
            <v>85</v>
          </cell>
          <cell r="AI74" t="str">
            <v>良好</v>
          </cell>
          <cell r="AJ74" t="str">
            <v>优秀</v>
          </cell>
          <cell r="AK74">
            <v>62</v>
          </cell>
          <cell r="AL74">
            <v>0</v>
          </cell>
          <cell r="AM74">
            <v>0</v>
          </cell>
          <cell r="AN74">
            <v>2</v>
          </cell>
          <cell r="AO74" t="str">
            <v>预就业实习职业素养实习与劳动教育</v>
          </cell>
        </row>
        <row r="75">
          <cell r="A75">
            <v>20200310073</v>
          </cell>
          <cell r="B75" t="str">
            <v>李健迪</v>
          </cell>
          <cell r="C75" t="str">
            <v>全日制2020软件技术2班</v>
          </cell>
          <cell r="D75">
            <v>95</v>
          </cell>
          <cell r="E75">
            <v>75</v>
          </cell>
          <cell r="F75">
            <v>67</v>
          </cell>
          <cell r="G75">
            <v>64</v>
          </cell>
          <cell r="H75">
            <v>80</v>
          </cell>
          <cell r="I75">
            <v>79</v>
          </cell>
          <cell r="J75">
            <v>91</v>
          </cell>
          <cell r="K75">
            <v>75</v>
          </cell>
          <cell r="L75">
            <v>87</v>
          </cell>
          <cell r="M75">
            <v>68</v>
          </cell>
          <cell r="N75">
            <v>72</v>
          </cell>
          <cell r="O75">
            <v>99</v>
          </cell>
          <cell r="P75">
            <v>84</v>
          </cell>
          <cell r="Q75">
            <v>99</v>
          </cell>
          <cell r="R75" t="str">
            <v>良好</v>
          </cell>
          <cell r="S75" t="str">
            <v>良好</v>
          </cell>
          <cell r="T75">
            <v>75</v>
          </cell>
          <cell r="U75">
            <v>76</v>
          </cell>
          <cell r="V75">
            <v>91</v>
          </cell>
          <cell r="W75" t="str">
            <v>及格</v>
          </cell>
          <cell r="X75">
            <v>92</v>
          </cell>
          <cell r="Y75">
            <v>76</v>
          </cell>
          <cell r="Z75">
            <v>60</v>
          </cell>
          <cell r="AA75">
            <v>60</v>
          </cell>
          <cell r="AB75" t="str">
            <v>中等</v>
          </cell>
          <cell r="AC75">
            <v>72</v>
          </cell>
          <cell r="AD75" t="str">
            <v>及格</v>
          </cell>
          <cell r="AE75" t="str">
            <v>中等</v>
          </cell>
          <cell r="AF75">
            <v>68</v>
          </cell>
          <cell r="AG75">
            <v>91</v>
          </cell>
          <cell r="AH75">
            <v>90</v>
          </cell>
          <cell r="AI75" t="str">
            <v>良好</v>
          </cell>
          <cell r="AJ75" t="str">
            <v>优秀</v>
          </cell>
          <cell r="AK75">
            <v>85</v>
          </cell>
          <cell r="AL75">
            <v>93</v>
          </cell>
          <cell r="AM75">
            <v>85</v>
          </cell>
          <cell r="AN75">
            <v>0</v>
          </cell>
          <cell r="AO75" t="str">
            <v/>
          </cell>
        </row>
        <row r="76">
          <cell r="A76">
            <v>20200310074</v>
          </cell>
          <cell r="B76" t="str">
            <v>李永岚</v>
          </cell>
          <cell r="C76" t="str">
            <v>全日制2020软件技术2班</v>
          </cell>
          <cell r="D76">
            <v>95</v>
          </cell>
          <cell r="E76">
            <v>72</v>
          </cell>
          <cell r="F76">
            <v>64</v>
          </cell>
          <cell r="G76">
            <v>70</v>
          </cell>
          <cell r="H76">
            <v>78</v>
          </cell>
          <cell r="I76">
            <v>70</v>
          </cell>
          <cell r="J76">
            <v>73</v>
          </cell>
          <cell r="K76">
            <v>77</v>
          </cell>
          <cell r="L76">
            <v>83</v>
          </cell>
          <cell r="M76">
            <v>63</v>
          </cell>
          <cell r="N76">
            <v>95</v>
          </cell>
          <cell r="O76">
            <v>96</v>
          </cell>
          <cell r="P76">
            <v>82</v>
          </cell>
          <cell r="Q76">
            <v>74</v>
          </cell>
          <cell r="R76" t="str">
            <v>良好</v>
          </cell>
          <cell r="S76" t="str">
            <v>良好</v>
          </cell>
          <cell r="T76">
            <v>75</v>
          </cell>
          <cell r="U76">
            <v>80</v>
          </cell>
          <cell r="V76">
            <v>82</v>
          </cell>
          <cell r="W76" t="str">
            <v>良好</v>
          </cell>
          <cell r="X76">
            <v>89</v>
          </cell>
          <cell r="Y76">
            <v>71</v>
          </cell>
          <cell r="Z76">
            <v>60</v>
          </cell>
          <cell r="AA76">
            <v>60</v>
          </cell>
          <cell r="AB76" t="str">
            <v>中等</v>
          </cell>
          <cell r="AC76">
            <v>71</v>
          </cell>
          <cell r="AD76" t="str">
            <v>及格</v>
          </cell>
          <cell r="AE76" t="str">
            <v>中等</v>
          </cell>
          <cell r="AF76">
            <v>92</v>
          </cell>
          <cell r="AG76">
            <v>63</v>
          </cell>
          <cell r="AH76">
            <v>90</v>
          </cell>
          <cell r="AI76" t="str">
            <v>良好</v>
          </cell>
          <cell r="AJ76" t="str">
            <v>优秀</v>
          </cell>
          <cell r="AK76">
            <v>62</v>
          </cell>
          <cell r="AL76">
            <v>93</v>
          </cell>
          <cell r="AM76">
            <v>95</v>
          </cell>
          <cell r="AN76">
            <v>0</v>
          </cell>
          <cell r="AO76" t="str">
            <v/>
          </cell>
        </row>
        <row r="77">
          <cell r="A77">
            <v>20200310077</v>
          </cell>
          <cell r="B77" t="str">
            <v>罗旭轩</v>
          </cell>
          <cell r="C77" t="str">
            <v>全日制2020软件技术2班</v>
          </cell>
          <cell r="D77">
            <v>95</v>
          </cell>
          <cell r="E77">
            <v>86</v>
          </cell>
          <cell r="F77">
            <v>77</v>
          </cell>
          <cell r="G77">
            <v>81</v>
          </cell>
          <cell r="H77">
            <v>84</v>
          </cell>
          <cell r="I77">
            <v>82</v>
          </cell>
          <cell r="J77">
            <v>91</v>
          </cell>
          <cell r="K77">
            <v>92</v>
          </cell>
          <cell r="L77">
            <v>84</v>
          </cell>
          <cell r="M77">
            <v>68</v>
          </cell>
          <cell r="N77">
            <v>98</v>
          </cell>
          <cell r="O77">
            <v>98</v>
          </cell>
          <cell r="P77">
            <v>86</v>
          </cell>
          <cell r="Q77">
            <v>99</v>
          </cell>
          <cell r="R77" t="str">
            <v>良好</v>
          </cell>
          <cell r="S77" t="str">
            <v>良好</v>
          </cell>
          <cell r="T77">
            <v>75</v>
          </cell>
          <cell r="U77">
            <v>86</v>
          </cell>
          <cell r="V77">
            <v>84</v>
          </cell>
          <cell r="W77" t="str">
            <v>良好</v>
          </cell>
          <cell r="X77">
            <v>92</v>
          </cell>
          <cell r="Y77">
            <v>80</v>
          </cell>
          <cell r="Z77">
            <v>89</v>
          </cell>
          <cell r="AA77">
            <v>80</v>
          </cell>
          <cell r="AB77" t="str">
            <v>良好</v>
          </cell>
          <cell r="AC77">
            <v>75</v>
          </cell>
          <cell r="AD77" t="str">
            <v>良好</v>
          </cell>
          <cell r="AE77" t="str">
            <v>中等</v>
          </cell>
          <cell r="AF77">
            <v>89</v>
          </cell>
          <cell r="AG77">
            <v>98</v>
          </cell>
          <cell r="AH77">
            <v>91</v>
          </cell>
          <cell r="AI77" t="str">
            <v>良好</v>
          </cell>
          <cell r="AJ77" t="str">
            <v>优秀</v>
          </cell>
          <cell r="AK77">
            <v>78</v>
          </cell>
          <cell r="AL77">
            <v>88</v>
          </cell>
          <cell r="AM77">
            <v>95</v>
          </cell>
          <cell r="AN77">
            <v>0</v>
          </cell>
          <cell r="AO77" t="str">
            <v/>
          </cell>
        </row>
        <row r="78">
          <cell r="A78">
            <v>20200310078</v>
          </cell>
          <cell r="B78" t="str">
            <v>莫锦标</v>
          </cell>
          <cell r="C78" t="str">
            <v>全日制2020软件技术2班</v>
          </cell>
          <cell r="D78">
            <v>95</v>
          </cell>
          <cell r="E78">
            <v>78</v>
          </cell>
          <cell r="F78">
            <v>73</v>
          </cell>
          <cell r="G78">
            <v>74</v>
          </cell>
          <cell r="H78">
            <v>79</v>
          </cell>
          <cell r="I78">
            <v>79</v>
          </cell>
          <cell r="J78">
            <v>80</v>
          </cell>
          <cell r="K78">
            <v>85</v>
          </cell>
          <cell r="L78">
            <v>87</v>
          </cell>
          <cell r="M78">
            <v>67</v>
          </cell>
          <cell r="N78">
            <v>73</v>
          </cell>
          <cell r="O78">
            <v>98</v>
          </cell>
          <cell r="P78">
            <v>83</v>
          </cell>
          <cell r="Q78">
            <v>98</v>
          </cell>
          <cell r="R78" t="str">
            <v>良好</v>
          </cell>
          <cell r="S78" t="str">
            <v>良好</v>
          </cell>
          <cell r="T78">
            <v>75</v>
          </cell>
          <cell r="U78">
            <v>81</v>
          </cell>
          <cell r="V78">
            <v>69</v>
          </cell>
          <cell r="W78" t="str">
            <v>及格</v>
          </cell>
          <cell r="X78">
            <v>92</v>
          </cell>
          <cell r="Y78">
            <v>69</v>
          </cell>
          <cell r="Z78">
            <v>60</v>
          </cell>
          <cell r="AA78">
            <v>68</v>
          </cell>
          <cell r="AB78" t="str">
            <v>中等</v>
          </cell>
          <cell r="AC78">
            <v>78</v>
          </cell>
          <cell r="AD78" t="str">
            <v>及格</v>
          </cell>
          <cell r="AE78" t="str">
            <v>中等</v>
          </cell>
          <cell r="AF78">
            <v>89</v>
          </cell>
          <cell r="AG78">
            <v>81</v>
          </cell>
          <cell r="AH78">
            <v>70</v>
          </cell>
          <cell r="AI78" t="str">
            <v>良好</v>
          </cell>
          <cell r="AJ78" t="str">
            <v>优秀</v>
          </cell>
          <cell r="AK78">
            <v>82</v>
          </cell>
          <cell r="AL78">
            <v>0</v>
          </cell>
          <cell r="AM78">
            <v>0</v>
          </cell>
          <cell r="AN78">
            <v>2</v>
          </cell>
          <cell r="AO78" t="str">
            <v>预就业实习职业素养实习与劳动教育</v>
          </cell>
        </row>
        <row r="79">
          <cell r="A79">
            <v>20200310080</v>
          </cell>
          <cell r="B79" t="str">
            <v>潘用庆</v>
          </cell>
          <cell r="C79" t="str">
            <v>全日制2020软件技术2班</v>
          </cell>
          <cell r="D79">
            <v>95</v>
          </cell>
          <cell r="E79">
            <v>68</v>
          </cell>
          <cell r="F79">
            <v>66</v>
          </cell>
          <cell r="G79">
            <v>70</v>
          </cell>
          <cell r="H79">
            <v>0</v>
          </cell>
          <cell r="I79">
            <v>78</v>
          </cell>
          <cell r="J79">
            <v>85</v>
          </cell>
          <cell r="K79">
            <v>88</v>
          </cell>
          <cell r="L79">
            <v>92</v>
          </cell>
          <cell r="M79">
            <v>70</v>
          </cell>
          <cell r="N79">
            <v>92</v>
          </cell>
          <cell r="O79">
            <v>47</v>
          </cell>
          <cell r="P79">
            <v>79</v>
          </cell>
          <cell r="Q79">
            <v>95</v>
          </cell>
          <cell r="R79" t="str">
            <v>良好</v>
          </cell>
          <cell r="S79">
            <v>50</v>
          </cell>
          <cell r="T79">
            <v>75</v>
          </cell>
          <cell r="U79">
            <v>81</v>
          </cell>
          <cell r="V79">
            <v>94</v>
          </cell>
          <cell r="W79">
            <v>50</v>
          </cell>
          <cell r="X79">
            <v>70</v>
          </cell>
          <cell r="Y79">
            <v>77</v>
          </cell>
          <cell r="Z79">
            <v>63</v>
          </cell>
          <cell r="AA79">
            <v>72</v>
          </cell>
          <cell r="AB79" t="str">
            <v>优秀</v>
          </cell>
          <cell r="AC79">
            <v>69</v>
          </cell>
          <cell r="AD79" t="str">
            <v>及格</v>
          </cell>
          <cell r="AE79" t="str">
            <v>中等</v>
          </cell>
          <cell r="AF79">
            <v>62</v>
          </cell>
          <cell r="AG79">
            <v>88</v>
          </cell>
          <cell r="AH79">
            <v>60</v>
          </cell>
          <cell r="AI79" t="str">
            <v>良好</v>
          </cell>
          <cell r="AJ79" t="str">
            <v>优秀</v>
          </cell>
          <cell r="AK79">
            <v>71</v>
          </cell>
          <cell r="AL79">
            <v>0</v>
          </cell>
          <cell r="AM79">
            <v>0</v>
          </cell>
          <cell r="AN79">
            <v>6</v>
          </cell>
          <cell r="AO79" t="str">
            <v>高职生心理健康教育大学生安全教育(二)形势与政策(二)《云物大智基础》(课外：云物大智部分)预就业实习职业素养实习与劳动教育</v>
          </cell>
        </row>
        <row r="80">
          <cell r="A80">
            <v>20200310082</v>
          </cell>
          <cell r="B80" t="str">
            <v>邱雄杰</v>
          </cell>
          <cell r="C80" t="str">
            <v>全日制2020软件技术2班</v>
          </cell>
          <cell r="D80">
            <v>95</v>
          </cell>
          <cell r="E80">
            <v>63</v>
          </cell>
          <cell r="F80">
            <v>60</v>
          </cell>
          <cell r="G80">
            <v>80</v>
          </cell>
          <cell r="H80">
            <v>68</v>
          </cell>
          <cell r="I80">
            <v>72</v>
          </cell>
          <cell r="J80">
            <v>91</v>
          </cell>
          <cell r="K80">
            <v>87</v>
          </cell>
          <cell r="L80">
            <v>84</v>
          </cell>
          <cell r="M80">
            <v>65</v>
          </cell>
          <cell r="N80">
            <v>73</v>
          </cell>
          <cell r="O80">
            <v>99</v>
          </cell>
          <cell r="P80">
            <v>88</v>
          </cell>
          <cell r="Q80">
            <v>75</v>
          </cell>
          <cell r="R80" t="str">
            <v>良好</v>
          </cell>
          <cell r="S80" t="str">
            <v>良好</v>
          </cell>
          <cell r="T80">
            <v>75</v>
          </cell>
          <cell r="U80">
            <v>82</v>
          </cell>
          <cell r="V80">
            <v>91</v>
          </cell>
          <cell r="W80" t="str">
            <v>良好</v>
          </cell>
          <cell r="X80">
            <v>95</v>
          </cell>
          <cell r="Y80">
            <v>81</v>
          </cell>
          <cell r="Z80">
            <v>60</v>
          </cell>
          <cell r="AA80">
            <v>83</v>
          </cell>
          <cell r="AB80" t="str">
            <v>优秀</v>
          </cell>
          <cell r="AC80">
            <v>68</v>
          </cell>
          <cell r="AD80" t="str">
            <v>及格</v>
          </cell>
          <cell r="AE80" t="str">
            <v>及格</v>
          </cell>
          <cell r="AF80">
            <v>85</v>
          </cell>
          <cell r="AG80">
            <v>81</v>
          </cell>
          <cell r="AH80">
            <v>69</v>
          </cell>
          <cell r="AI80" t="str">
            <v>良好</v>
          </cell>
          <cell r="AJ80" t="str">
            <v>优秀</v>
          </cell>
          <cell r="AK80">
            <v>64</v>
          </cell>
          <cell r="AL80">
            <v>90</v>
          </cell>
          <cell r="AM80">
            <v>97</v>
          </cell>
          <cell r="AN80">
            <v>0</v>
          </cell>
          <cell r="AO80" t="str">
            <v/>
          </cell>
        </row>
        <row r="81">
          <cell r="A81">
            <v>20200310083</v>
          </cell>
          <cell r="B81" t="str">
            <v>石相业</v>
          </cell>
          <cell r="C81" t="str">
            <v>全日制2020软件技术2班</v>
          </cell>
          <cell r="D81">
            <v>95</v>
          </cell>
          <cell r="E81">
            <v>77</v>
          </cell>
          <cell r="F81">
            <v>70</v>
          </cell>
          <cell r="G81">
            <v>70</v>
          </cell>
          <cell r="H81">
            <v>79</v>
          </cell>
          <cell r="I81">
            <v>90</v>
          </cell>
          <cell r="J81">
            <v>84</v>
          </cell>
          <cell r="K81">
            <v>78</v>
          </cell>
          <cell r="L81">
            <v>80</v>
          </cell>
          <cell r="M81">
            <v>65</v>
          </cell>
          <cell r="N81">
            <v>95</v>
          </cell>
          <cell r="O81">
            <v>74</v>
          </cell>
          <cell r="P81">
            <v>98</v>
          </cell>
          <cell r="Q81">
            <v>100</v>
          </cell>
          <cell r="R81" t="str">
            <v>良好</v>
          </cell>
          <cell r="S81" t="str">
            <v>良好</v>
          </cell>
          <cell r="T81">
            <v>75</v>
          </cell>
          <cell r="U81">
            <v>80</v>
          </cell>
          <cell r="V81">
            <v>82</v>
          </cell>
          <cell r="W81" t="str">
            <v>及格</v>
          </cell>
          <cell r="X81">
            <v>63</v>
          </cell>
          <cell r="Y81">
            <v>75</v>
          </cell>
          <cell r="Z81">
            <v>66</v>
          </cell>
          <cell r="AA81">
            <v>73</v>
          </cell>
          <cell r="AB81" t="str">
            <v>良好</v>
          </cell>
          <cell r="AC81">
            <v>68</v>
          </cell>
          <cell r="AD81" t="str">
            <v>及格</v>
          </cell>
          <cell r="AE81" t="str">
            <v>及格</v>
          </cell>
          <cell r="AF81">
            <v>84</v>
          </cell>
          <cell r="AG81">
            <v>87</v>
          </cell>
          <cell r="AH81">
            <v>92</v>
          </cell>
          <cell r="AI81" t="str">
            <v>良好</v>
          </cell>
          <cell r="AJ81" t="str">
            <v>优秀</v>
          </cell>
          <cell r="AK81">
            <v>78</v>
          </cell>
          <cell r="AL81">
            <v>91</v>
          </cell>
          <cell r="AM81">
            <v>84</v>
          </cell>
          <cell r="AN81">
            <v>0</v>
          </cell>
          <cell r="AO81" t="str">
            <v/>
          </cell>
        </row>
        <row r="82">
          <cell r="A82">
            <v>20200310084</v>
          </cell>
          <cell r="B82" t="str">
            <v>苏方龙</v>
          </cell>
          <cell r="C82" t="str">
            <v>全日制2020软件技术2班</v>
          </cell>
          <cell r="D82">
            <v>95</v>
          </cell>
          <cell r="E82">
            <v>67</v>
          </cell>
          <cell r="F82">
            <v>69</v>
          </cell>
          <cell r="G82">
            <v>67</v>
          </cell>
          <cell r="H82">
            <v>82</v>
          </cell>
          <cell r="I82">
            <v>80</v>
          </cell>
          <cell r="J82">
            <v>84</v>
          </cell>
          <cell r="K82">
            <v>80</v>
          </cell>
          <cell r="L82">
            <v>83</v>
          </cell>
          <cell r="M82">
            <v>60</v>
          </cell>
          <cell r="N82">
            <v>89</v>
          </cell>
          <cell r="O82">
            <v>73</v>
          </cell>
          <cell r="P82">
            <v>81</v>
          </cell>
          <cell r="Q82">
            <v>66</v>
          </cell>
          <cell r="R82" t="str">
            <v>良好</v>
          </cell>
          <cell r="S82" t="str">
            <v>良好</v>
          </cell>
          <cell r="T82">
            <v>75</v>
          </cell>
          <cell r="U82">
            <v>67</v>
          </cell>
          <cell r="V82">
            <v>92</v>
          </cell>
          <cell r="W82" t="str">
            <v>及格</v>
          </cell>
          <cell r="X82">
            <v>96</v>
          </cell>
          <cell r="Y82">
            <v>73</v>
          </cell>
          <cell r="Z82">
            <v>60</v>
          </cell>
          <cell r="AA82">
            <v>67</v>
          </cell>
          <cell r="AB82" t="str">
            <v>优秀</v>
          </cell>
          <cell r="AC82">
            <v>66</v>
          </cell>
          <cell r="AD82" t="str">
            <v>及格</v>
          </cell>
          <cell r="AE82" t="str">
            <v>及格</v>
          </cell>
          <cell r="AF82">
            <v>92</v>
          </cell>
          <cell r="AG82">
            <v>85</v>
          </cell>
          <cell r="AH82">
            <v>85</v>
          </cell>
          <cell r="AI82" t="str">
            <v>良好</v>
          </cell>
          <cell r="AJ82" t="str">
            <v>优秀</v>
          </cell>
          <cell r="AK82">
            <v>62</v>
          </cell>
          <cell r="AL82">
            <v>84</v>
          </cell>
          <cell r="AM82">
            <v>88</v>
          </cell>
          <cell r="AN82">
            <v>0</v>
          </cell>
          <cell r="AO82" t="str">
            <v/>
          </cell>
        </row>
        <row r="83">
          <cell r="A83">
            <v>20200310088</v>
          </cell>
          <cell r="B83" t="str">
            <v>谢静月</v>
          </cell>
          <cell r="C83" t="str">
            <v>全日制2020软件技术2班</v>
          </cell>
          <cell r="D83">
            <v>95</v>
          </cell>
          <cell r="E83">
            <v>82</v>
          </cell>
          <cell r="F83">
            <v>76</v>
          </cell>
          <cell r="G83">
            <v>73</v>
          </cell>
          <cell r="H83">
            <v>85</v>
          </cell>
          <cell r="I83">
            <v>92</v>
          </cell>
          <cell r="J83">
            <v>92</v>
          </cell>
          <cell r="K83">
            <v>78</v>
          </cell>
          <cell r="L83">
            <v>85</v>
          </cell>
          <cell r="M83">
            <v>71</v>
          </cell>
          <cell r="N83">
            <v>99</v>
          </cell>
          <cell r="O83">
            <v>99</v>
          </cell>
          <cell r="P83">
            <v>98</v>
          </cell>
          <cell r="Q83">
            <v>99</v>
          </cell>
          <cell r="R83" t="str">
            <v>良好</v>
          </cell>
          <cell r="S83" t="str">
            <v>良好</v>
          </cell>
          <cell r="T83">
            <v>75</v>
          </cell>
          <cell r="U83">
            <v>92</v>
          </cell>
          <cell r="V83">
            <v>91</v>
          </cell>
          <cell r="W83" t="str">
            <v>良好</v>
          </cell>
          <cell r="X83">
            <v>96</v>
          </cell>
          <cell r="Y83">
            <v>85</v>
          </cell>
          <cell r="Z83">
            <v>93</v>
          </cell>
          <cell r="AA83">
            <v>83</v>
          </cell>
          <cell r="AB83" t="str">
            <v>优秀</v>
          </cell>
          <cell r="AC83">
            <v>81</v>
          </cell>
          <cell r="AD83" t="str">
            <v>优秀</v>
          </cell>
          <cell r="AE83" t="str">
            <v>良好</v>
          </cell>
          <cell r="AF83">
            <v>94</v>
          </cell>
          <cell r="AG83">
            <v>98</v>
          </cell>
          <cell r="AH83">
            <v>86</v>
          </cell>
          <cell r="AI83" t="str">
            <v>良好</v>
          </cell>
          <cell r="AJ83" t="str">
            <v>优秀</v>
          </cell>
          <cell r="AK83">
            <v>75</v>
          </cell>
          <cell r="AL83">
            <v>97</v>
          </cell>
          <cell r="AM83">
            <v>94</v>
          </cell>
          <cell r="AN83">
            <v>0</v>
          </cell>
          <cell r="AO83" t="str">
            <v/>
          </cell>
        </row>
        <row r="84">
          <cell r="A84">
            <v>20200310090</v>
          </cell>
          <cell r="B84" t="str">
            <v>郑照鸿</v>
          </cell>
          <cell r="C84" t="str">
            <v>全日制2020软件技术2班</v>
          </cell>
          <cell r="D84">
            <v>95</v>
          </cell>
          <cell r="E84">
            <v>84</v>
          </cell>
          <cell r="F84">
            <v>73</v>
          </cell>
          <cell r="G84">
            <v>72</v>
          </cell>
          <cell r="H84">
            <v>90</v>
          </cell>
          <cell r="I84">
            <v>84</v>
          </cell>
          <cell r="J84">
            <v>92</v>
          </cell>
          <cell r="K84">
            <v>86</v>
          </cell>
          <cell r="L84">
            <v>85</v>
          </cell>
          <cell r="M84">
            <v>95</v>
          </cell>
          <cell r="N84">
            <v>100</v>
          </cell>
          <cell r="O84">
            <v>100</v>
          </cell>
          <cell r="P84">
            <v>82</v>
          </cell>
          <cell r="Q84">
            <v>100</v>
          </cell>
          <cell r="R84" t="str">
            <v>良好</v>
          </cell>
          <cell r="S84" t="str">
            <v>良好</v>
          </cell>
          <cell r="T84">
            <v>75</v>
          </cell>
          <cell r="U84">
            <v>85</v>
          </cell>
          <cell r="V84">
            <v>94</v>
          </cell>
          <cell r="W84" t="str">
            <v>良好</v>
          </cell>
          <cell r="X84">
            <v>96</v>
          </cell>
          <cell r="Y84">
            <v>92</v>
          </cell>
          <cell r="Z84">
            <v>97</v>
          </cell>
          <cell r="AA84">
            <v>95</v>
          </cell>
          <cell r="AB84" t="str">
            <v>良好</v>
          </cell>
          <cell r="AC84">
            <v>88</v>
          </cell>
          <cell r="AD84" t="str">
            <v>优秀</v>
          </cell>
          <cell r="AE84" t="str">
            <v>良好</v>
          </cell>
          <cell r="AF84">
            <v>60</v>
          </cell>
          <cell r="AG84">
            <v>94</v>
          </cell>
          <cell r="AH84">
            <v>91</v>
          </cell>
          <cell r="AI84" t="str">
            <v>良好</v>
          </cell>
          <cell r="AJ84" t="str">
            <v>优秀</v>
          </cell>
          <cell r="AK84">
            <v>75</v>
          </cell>
          <cell r="AL84">
            <v>98</v>
          </cell>
          <cell r="AM84">
            <v>95</v>
          </cell>
          <cell r="AN84">
            <v>0</v>
          </cell>
          <cell r="AO84" t="str">
            <v/>
          </cell>
        </row>
        <row r="85">
          <cell r="A85">
            <v>20200310118</v>
          </cell>
          <cell r="B85" t="str">
            <v>李岩清</v>
          </cell>
          <cell r="C85" t="str">
            <v>全日制2020软件技术2班</v>
          </cell>
          <cell r="D85">
            <v>95</v>
          </cell>
          <cell r="E85">
            <v>76</v>
          </cell>
          <cell r="F85">
            <v>75</v>
          </cell>
          <cell r="G85">
            <v>74</v>
          </cell>
          <cell r="H85">
            <v>86</v>
          </cell>
          <cell r="I85">
            <v>74</v>
          </cell>
          <cell r="J85">
            <v>86</v>
          </cell>
          <cell r="K85">
            <v>73</v>
          </cell>
          <cell r="L85">
            <v>83</v>
          </cell>
          <cell r="M85">
            <v>67</v>
          </cell>
          <cell r="N85">
            <v>73</v>
          </cell>
          <cell r="O85">
            <v>100</v>
          </cell>
          <cell r="P85">
            <v>82</v>
          </cell>
          <cell r="Q85">
            <v>93</v>
          </cell>
          <cell r="R85" t="str">
            <v>良好</v>
          </cell>
          <cell r="S85" t="str">
            <v>良好</v>
          </cell>
          <cell r="T85">
            <v>75</v>
          </cell>
          <cell r="U85">
            <v>87</v>
          </cell>
          <cell r="V85">
            <v>86</v>
          </cell>
          <cell r="W85" t="str">
            <v>良好</v>
          </cell>
          <cell r="X85">
            <v>71</v>
          </cell>
          <cell r="Y85">
            <v>80</v>
          </cell>
          <cell r="Z85">
            <v>65</v>
          </cell>
          <cell r="AA85">
            <v>69</v>
          </cell>
          <cell r="AB85" t="str">
            <v>良好</v>
          </cell>
          <cell r="AC85">
            <v>66</v>
          </cell>
          <cell r="AD85" t="str">
            <v>及格</v>
          </cell>
          <cell r="AE85" t="str">
            <v>及格</v>
          </cell>
          <cell r="AF85">
            <v>84</v>
          </cell>
          <cell r="AG85">
            <v>89</v>
          </cell>
          <cell r="AH85">
            <v>95</v>
          </cell>
          <cell r="AI85" t="str">
            <v>良好</v>
          </cell>
          <cell r="AJ85" t="str">
            <v>及格</v>
          </cell>
          <cell r="AK85">
            <v>63</v>
          </cell>
          <cell r="AL85">
            <v>97</v>
          </cell>
          <cell r="AM85">
            <v>94</v>
          </cell>
          <cell r="AN85">
            <v>0</v>
          </cell>
          <cell r="AO85" t="str">
            <v/>
          </cell>
        </row>
        <row r="86">
          <cell r="A86">
            <v>20200310120</v>
          </cell>
          <cell r="B86" t="str">
            <v>廖紫秀</v>
          </cell>
          <cell r="C86" t="str">
            <v>全日制2020软件技术2班</v>
          </cell>
          <cell r="D86">
            <v>95</v>
          </cell>
          <cell r="E86">
            <v>79</v>
          </cell>
          <cell r="F86">
            <v>75</v>
          </cell>
          <cell r="G86">
            <v>80</v>
          </cell>
          <cell r="H86">
            <v>90</v>
          </cell>
          <cell r="I86">
            <v>84</v>
          </cell>
          <cell r="J86">
            <v>86</v>
          </cell>
          <cell r="K86">
            <v>76</v>
          </cell>
          <cell r="L86">
            <v>86</v>
          </cell>
          <cell r="M86">
            <v>69</v>
          </cell>
          <cell r="N86">
            <v>93</v>
          </cell>
          <cell r="O86">
            <v>90</v>
          </cell>
          <cell r="P86">
            <v>82</v>
          </cell>
          <cell r="Q86">
            <v>98</v>
          </cell>
          <cell r="R86" t="str">
            <v>良好</v>
          </cell>
          <cell r="S86" t="str">
            <v>良好</v>
          </cell>
          <cell r="T86">
            <v>75</v>
          </cell>
          <cell r="U86">
            <v>80</v>
          </cell>
          <cell r="V86">
            <v>75</v>
          </cell>
          <cell r="W86" t="str">
            <v>及格</v>
          </cell>
          <cell r="X86">
            <v>91</v>
          </cell>
          <cell r="Y86">
            <v>74</v>
          </cell>
          <cell r="Z86">
            <v>83</v>
          </cell>
          <cell r="AA86">
            <v>74</v>
          </cell>
          <cell r="AB86" t="str">
            <v>良好</v>
          </cell>
          <cell r="AC86">
            <v>74</v>
          </cell>
          <cell r="AD86" t="str">
            <v>中等</v>
          </cell>
          <cell r="AE86" t="str">
            <v>中等</v>
          </cell>
          <cell r="AF86">
            <v>93</v>
          </cell>
          <cell r="AG86">
            <v>94</v>
          </cell>
          <cell r="AH86">
            <v>92</v>
          </cell>
          <cell r="AI86" t="str">
            <v>良好</v>
          </cell>
          <cell r="AJ86" t="str">
            <v>及格</v>
          </cell>
          <cell r="AK86">
            <v>72</v>
          </cell>
          <cell r="AL86">
            <v>93</v>
          </cell>
          <cell r="AM86">
            <v>93</v>
          </cell>
          <cell r="AN86">
            <v>0</v>
          </cell>
          <cell r="AO86" t="str">
            <v/>
          </cell>
        </row>
        <row r="87">
          <cell r="A87">
            <v>20200310143</v>
          </cell>
          <cell r="B87" t="str">
            <v>占思文</v>
          </cell>
          <cell r="C87" t="str">
            <v>全日制2020软件技术2班</v>
          </cell>
          <cell r="D87">
            <v>95</v>
          </cell>
          <cell r="E87">
            <v>89</v>
          </cell>
          <cell r="F87">
            <v>83</v>
          </cell>
          <cell r="G87">
            <v>80</v>
          </cell>
          <cell r="H87">
            <v>85</v>
          </cell>
          <cell r="I87">
            <v>89</v>
          </cell>
          <cell r="J87">
            <v>79</v>
          </cell>
          <cell r="K87">
            <v>71</v>
          </cell>
          <cell r="L87">
            <v>78</v>
          </cell>
          <cell r="M87">
            <v>78</v>
          </cell>
          <cell r="N87">
            <v>98</v>
          </cell>
          <cell r="O87">
            <v>98</v>
          </cell>
          <cell r="P87">
            <v>100</v>
          </cell>
          <cell r="Q87">
            <v>100</v>
          </cell>
          <cell r="R87" t="str">
            <v>良好</v>
          </cell>
          <cell r="S87" t="str">
            <v>良好</v>
          </cell>
          <cell r="T87">
            <v>75</v>
          </cell>
          <cell r="U87">
            <v>84</v>
          </cell>
          <cell r="V87">
            <v>82</v>
          </cell>
          <cell r="W87" t="str">
            <v>优秀</v>
          </cell>
          <cell r="X87">
            <v>94</v>
          </cell>
          <cell r="Y87">
            <v>85</v>
          </cell>
          <cell r="Z87">
            <v>84</v>
          </cell>
          <cell r="AA87">
            <v>86</v>
          </cell>
          <cell r="AB87" t="str">
            <v>优秀</v>
          </cell>
          <cell r="AC87">
            <v>81</v>
          </cell>
          <cell r="AD87" t="str">
            <v>优秀</v>
          </cell>
          <cell r="AE87" t="str">
            <v>良好</v>
          </cell>
          <cell r="AF87">
            <v>94</v>
          </cell>
          <cell r="AG87">
            <v>96</v>
          </cell>
          <cell r="AH87">
            <v>90</v>
          </cell>
          <cell r="AI87" t="str">
            <v>良好</v>
          </cell>
          <cell r="AJ87" t="str">
            <v>优秀</v>
          </cell>
          <cell r="AK87">
            <v>76</v>
          </cell>
          <cell r="AL87">
            <v>97</v>
          </cell>
          <cell r="AM87">
            <v>93</v>
          </cell>
          <cell r="AN87">
            <v>0</v>
          </cell>
          <cell r="AO87" t="str">
            <v/>
          </cell>
        </row>
        <row r="88">
          <cell r="A88">
            <v>20180310004</v>
          </cell>
          <cell r="B88" t="str">
            <v>李德潮</v>
          </cell>
          <cell r="C88" t="str">
            <v>全日制2020软件技术3班</v>
          </cell>
          <cell r="D88" t="str">
            <v>及格</v>
          </cell>
          <cell r="E88">
            <v>69</v>
          </cell>
          <cell r="F88">
            <v>69</v>
          </cell>
          <cell r="G88">
            <v>77</v>
          </cell>
          <cell r="H88">
            <v>78</v>
          </cell>
          <cell r="I88">
            <v>74</v>
          </cell>
          <cell r="J88">
            <v>79</v>
          </cell>
          <cell r="K88">
            <v>85</v>
          </cell>
          <cell r="L88">
            <v>80</v>
          </cell>
          <cell r="M88">
            <v>4</v>
          </cell>
          <cell r="N88">
            <v>72</v>
          </cell>
          <cell r="O88">
            <v>85</v>
          </cell>
          <cell r="P88">
            <v>76</v>
          </cell>
          <cell r="Q88">
            <v>95</v>
          </cell>
          <cell r="R88">
            <v>85</v>
          </cell>
          <cell r="S88">
            <v>85</v>
          </cell>
          <cell r="T88">
            <v>75</v>
          </cell>
          <cell r="U88">
            <v>60</v>
          </cell>
          <cell r="V88">
            <v>4</v>
          </cell>
          <cell r="W88">
            <v>4</v>
          </cell>
          <cell r="X88">
            <v>85</v>
          </cell>
          <cell r="Y88">
            <v>4</v>
          </cell>
          <cell r="Z88">
            <v>4</v>
          </cell>
          <cell r="AA88">
            <v>4</v>
          </cell>
          <cell r="AB88">
            <v>77</v>
          </cell>
          <cell r="AC88" t="str">
            <v>及格</v>
          </cell>
          <cell r="AD88">
            <v>65</v>
          </cell>
          <cell r="AE88" t="str">
            <v>及格</v>
          </cell>
          <cell r="AF88">
            <v>60</v>
          </cell>
          <cell r="AG88">
            <v>84</v>
          </cell>
          <cell r="AH88">
            <v>92</v>
          </cell>
          <cell r="AI88" t="str">
            <v>良好</v>
          </cell>
          <cell r="AJ88" t="str">
            <v>良好</v>
          </cell>
          <cell r="AK88">
            <v>67</v>
          </cell>
          <cell r="AL88">
            <v>85</v>
          </cell>
          <cell r="AM88">
            <v>85</v>
          </cell>
          <cell r="AN88">
            <v>6</v>
          </cell>
          <cell r="AO88" t="str">
            <v>高级语言程序设计《云物大智基础》(课内：office部分)《云物大智基础》(课外：云物大智部分)前端开发技术软件实施与运维数据库技术</v>
          </cell>
        </row>
        <row r="89">
          <cell r="A89">
            <v>20200310001</v>
          </cell>
          <cell r="B89" t="str">
            <v>蔡远琪</v>
          </cell>
          <cell r="C89" t="str">
            <v>全日制2020软件技术3班</v>
          </cell>
          <cell r="D89">
            <v>95</v>
          </cell>
          <cell r="E89">
            <v>69</v>
          </cell>
          <cell r="F89">
            <v>65</v>
          </cell>
          <cell r="G89">
            <v>70</v>
          </cell>
          <cell r="H89">
            <v>77</v>
          </cell>
          <cell r="I89">
            <v>86</v>
          </cell>
          <cell r="J89">
            <v>93</v>
          </cell>
          <cell r="K89">
            <v>87</v>
          </cell>
          <cell r="L89">
            <v>86</v>
          </cell>
          <cell r="M89">
            <v>76</v>
          </cell>
          <cell r="N89">
            <v>98</v>
          </cell>
          <cell r="O89">
            <v>98</v>
          </cell>
          <cell r="P89">
            <v>82</v>
          </cell>
          <cell r="Q89">
            <v>74</v>
          </cell>
          <cell r="R89" t="str">
            <v>良好</v>
          </cell>
          <cell r="S89" t="str">
            <v>良好</v>
          </cell>
          <cell r="T89">
            <v>75</v>
          </cell>
          <cell r="U89">
            <v>85</v>
          </cell>
          <cell r="V89">
            <v>89</v>
          </cell>
          <cell r="W89" t="str">
            <v>及格</v>
          </cell>
          <cell r="X89">
            <v>95</v>
          </cell>
          <cell r="Y89">
            <v>82</v>
          </cell>
          <cell r="Z89">
            <v>60</v>
          </cell>
          <cell r="AA89">
            <v>60</v>
          </cell>
          <cell r="AB89">
            <v>79</v>
          </cell>
          <cell r="AC89" t="str">
            <v>及格</v>
          </cell>
          <cell r="AD89">
            <v>66</v>
          </cell>
          <cell r="AE89" t="str">
            <v>及格</v>
          </cell>
          <cell r="AF89">
            <v>94</v>
          </cell>
          <cell r="AG89">
            <v>73</v>
          </cell>
          <cell r="AH89">
            <v>69</v>
          </cell>
          <cell r="AI89" t="str">
            <v>良好</v>
          </cell>
          <cell r="AJ89" t="str">
            <v>良好</v>
          </cell>
          <cell r="AK89">
            <v>79</v>
          </cell>
          <cell r="AL89">
            <v>86</v>
          </cell>
          <cell r="AM89">
            <v>73</v>
          </cell>
          <cell r="AN89">
            <v>0</v>
          </cell>
          <cell r="AO89" t="str">
            <v/>
          </cell>
        </row>
        <row r="90">
          <cell r="A90">
            <v>20200310002</v>
          </cell>
          <cell r="B90" t="str">
            <v>陈鸿艳</v>
          </cell>
          <cell r="C90" t="str">
            <v>全日制2020软件技术3班</v>
          </cell>
          <cell r="D90">
            <v>95</v>
          </cell>
          <cell r="E90">
            <v>82</v>
          </cell>
          <cell r="F90">
            <v>74</v>
          </cell>
          <cell r="G90">
            <v>70</v>
          </cell>
          <cell r="H90">
            <v>79</v>
          </cell>
          <cell r="I90">
            <v>85</v>
          </cell>
          <cell r="J90">
            <v>71</v>
          </cell>
          <cell r="K90">
            <v>70</v>
          </cell>
          <cell r="L90">
            <v>86</v>
          </cell>
          <cell r="M90">
            <v>65</v>
          </cell>
          <cell r="N90">
            <v>98</v>
          </cell>
          <cell r="O90">
            <v>99</v>
          </cell>
          <cell r="P90">
            <v>84</v>
          </cell>
          <cell r="Q90">
            <v>100</v>
          </cell>
          <cell r="R90" t="str">
            <v>良好</v>
          </cell>
          <cell r="S90" t="str">
            <v>良好</v>
          </cell>
          <cell r="T90">
            <v>75</v>
          </cell>
          <cell r="U90">
            <v>83</v>
          </cell>
          <cell r="V90">
            <v>81</v>
          </cell>
          <cell r="W90" t="str">
            <v>及格</v>
          </cell>
          <cell r="X90">
            <v>96</v>
          </cell>
          <cell r="Y90">
            <v>77</v>
          </cell>
          <cell r="Z90">
            <v>60</v>
          </cell>
          <cell r="AA90">
            <v>64</v>
          </cell>
          <cell r="AB90">
            <v>78</v>
          </cell>
          <cell r="AC90" t="str">
            <v>及格</v>
          </cell>
          <cell r="AD90">
            <v>70</v>
          </cell>
          <cell r="AE90" t="str">
            <v>及格</v>
          </cell>
          <cell r="AF90">
            <v>94</v>
          </cell>
          <cell r="AG90">
            <v>91</v>
          </cell>
          <cell r="AH90">
            <v>90</v>
          </cell>
          <cell r="AI90" t="str">
            <v>良好</v>
          </cell>
          <cell r="AJ90" t="str">
            <v>良好</v>
          </cell>
          <cell r="AK90">
            <v>75</v>
          </cell>
          <cell r="AL90">
            <v>99</v>
          </cell>
          <cell r="AM90">
            <v>99</v>
          </cell>
          <cell r="AN90">
            <v>0</v>
          </cell>
          <cell r="AO90" t="str">
            <v/>
          </cell>
        </row>
        <row r="91">
          <cell r="A91">
            <v>20200310004</v>
          </cell>
          <cell r="B91" t="str">
            <v>甘悦</v>
          </cell>
          <cell r="C91" t="str">
            <v>全日制2020软件技术3班</v>
          </cell>
          <cell r="D91">
            <v>95</v>
          </cell>
          <cell r="E91">
            <v>75</v>
          </cell>
          <cell r="F91">
            <v>70</v>
          </cell>
          <cell r="G91">
            <v>77</v>
          </cell>
          <cell r="H91">
            <v>84</v>
          </cell>
          <cell r="I91">
            <v>80</v>
          </cell>
          <cell r="J91">
            <v>85</v>
          </cell>
          <cell r="K91">
            <v>80</v>
          </cell>
          <cell r="L91">
            <v>86</v>
          </cell>
          <cell r="M91">
            <v>77</v>
          </cell>
          <cell r="N91">
            <v>97</v>
          </cell>
          <cell r="O91">
            <v>99</v>
          </cell>
          <cell r="P91">
            <v>86</v>
          </cell>
          <cell r="Q91">
            <v>100</v>
          </cell>
          <cell r="R91" t="str">
            <v>良好</v>
          </cell>
          <cell r="S91" t="str">
            <v>良好</v>
          </cell>
          <cell r="T91">
            <v>75</v>
          </cell>
          <cell r="U91">
            <v>81</v>
          </cell>
          <cell r="V91">
            <v>79</v>
          </cell>
          <cell r="W91" t="str">
            <v>及格</v>
          </cell>
          <cell r="X91">
            <v>98</v>
          </cell>
          <cell r="Y91">
            <v>87</v>
          </cell>
          <cell r="Z91">
            <v>73</v>
          </cell>
          <cell r="AA91">
            <v>72</v>
          </cell>
          <cell r="AB91">
            <v>92</v>
          </cell>
          <cell r="AC91" t="str">
            <v>良好</v>
          </cell>
          <cell r="AD91">
            <v>73</v>
          </cell>
          <cell r="AE91" t="str">
            <v>良好</v>
          </cell>
          <cell r="AF91">
            <v>95</v>
          </cell>
          <cell r="AG91">
            <v>92</v>
          </cell>
          <cell r="AH91">
            <v>90</v>
          </cell>
          <cell r="AI91" t="str">
            <v>良好</v>
          </cell>
          <cell r="AJ91" t="str">
            <v>良好</v>
          </cell>
          <cell r="AK91">
            <v>78</v>
          </cell>
          <cell r="AL91">
            <v>80</v>
          </cell>
          <cell r="AM91">
            <v>61</v>
          </cell>
          <cell r="AN91">
            <v>0</v>
          </cell>
          <cell r="AO91" t="str">
            <v/>
          </cell>
        </row>
        <row r="92">
          <cell r="A92">
            <v>20200310005</v>
          </cell>
          <cell r="B92" t="str">
            <v>何传杰</v>
          </cell>
          <cell r="C92" t="str">
            <v>全日制2020软件技术3班</v>
          </cell>
          <cell r="D92">
            <v>95</v>
          </cell>
          <cell r="E92">
            <v>78</v>
          </cell>
          <cell r="F92">
            <v>75</v>
          </cell>
          <cell r="G92">
            <v>70</v>
          </cell>
          <cell r="H92">
            <v>81</v>
          </cell>
          <cell r="I92">
            <v>80</v>
          </cell>
          <cell r="J92">
            <v>90</v>
          </cell>
          <cell r="K92">
            <v>81</v>
          </cell>
          <cell r="L92">
            <v>86</v>
          </cell>
          <cell r="M92">
            <v>79</v>
          </cell>
          <cell r="N92">
            <v>94</v>
          </cell>
          <cell r="O92">
            <v>99</v>
          </cell>
          <cell r="P92">
            <v>82</v>
          </cell>
          <cell r="Q92">
            <v>99</v>
          </cell>
          <cell r="R92" t="str">
            <v>良好</v>
          </cell>
          <cell r="S92" t="str">
            <v>良好</v>
          </cell>
          <cell r="T92">
            <v>75</v>
          </cell>
          <cell r="U92">
            <v>86</v>
          </cell>
          <cell r="V92">
            <v>80</v>
          </cell>
          <cell r="W92" t="str">
            <v>及格</v>
          </cell>
          <cell r="X92">
            <v>98</v>
          </cell>
          <cell r="Y92">
            <v>79</v>
          </cell>
          <cell r="Z92">
            <v>75</v>
          </cell>
          <cell r="AA92">
            <v>73</v>
          </cell>
          <cell r="AB92">
            <v>78</v>
          </cell>
          <cell r="AC92" t="str">
            <v>中等</v>
          </cell>
          <cell r="AD92">
            <v>71</v>
          </cell>
          <cell r="AE92" t="str">
            <v>中等</v>
          </cell>
          <cell r="AF92">
            <v>95</v>
          </cell>
          <cell r="AG92">
            <v>89</v>
          </cell>
          <cell r="AH92">
            <v>90</v>
          </cell>
          <cell r="AI92" t="str">
            <v>良好</v>
          </cell>
          <cell r="AJ92" t="str">
            <v>良好</v>
          </cell>
          <cell r="AK92">
            <v>60</v>
          </cell>
          <cell r="AL92">
            <v>89</v>
          </cell>
          <cell r="AM92">
            <v>79</v>
          </cell>
          <cell r="AN92">
            <v>0</v>
          </cell>
          <cell r="AO92" t="str">
            <v/>
          </cell>
        </row>
        <row r="93">
          <cell r="A93">
            <v>20200310007</v>
          </cell>
          <cell r="B93" t="str">
            <v>何永乾</v>
          </cell>
          <cell r="C93" t="str">
            <v>全日制2020软件技术3班</v>
          </cell>
          <cell r="D93">
            <v>95</v>
          </cell>
          <cell r="E93">
            <v>72</v>
          </cell>
          <cell r="F93">
            <v>66</v>
          </cell>
          <cell r="G93">
            <v>76</v>
          </cell>
          <cell r="H93">
            <v>82</v>
          </cell>
          <cell r="I93">
            <v>86</v>
          </cell>
          <cell r="J93">
            <v>86</v>
          </cell>
          <cell r="K93">
            <v>69</v>
          </cell>
          <cell r="L93">
            <v>78</v>
          </cell>
          <cell r="M93">
            <v>82</v>
          </cell>
          <cell r="N93">
            <v>94</v>
          </cell>
          <cell r="O93">
            <v>97</v>
          </cell>
          <cell r="P93">
            <v>85</v>
          </cell>
          <cell r="Q93">
            <v>100</v>
          </cell>
          <cell r="R93" t="str">
            <v>良好</v>
          </cell>
          <cell r="S93" t="str">
            <v>良好</v>
          </cell>
          <cell r="T93">
            <v>75</v>
          </cell>
          <cell r="U93">
            <v>76</v>
          </cell>
          <cell r="V93">
            <v>89</v>
          </cell>
          <cell r="W93" t="str">
            <v>及格</v>
          </cell>
          <cell r="X93">
            <v>88</v>
          </cell>
          <cell r="Y93">
            <v>80</v>
          </cell>
          <cell r="Z93">
            <v>76</v>
          </cell>
          <cell r="AA93">
            <v>69</v>
          </cell>
          <cell r="AB93">
            <v>72</v>
          </cell>
          <cell r="AC93" t="str">
            <v>良好</v>
          </cell>
          <cell r="AD93">
            <v>82</v>
          </cell>
          <cell r="AE93" t="str">
            <v>良好</v>
          </cell>
          <cell r="AF93">
            <v>82</v>
          </cell>
          <cell r="AG93">
            <v>82</v>
          </cell>
          <cell r="AH93">
            <v>91</v>
          </cell>
          <cell r="AI93" t="str">
            <v>良好</v>
          </cell>
          <cell r="AJ93" t="str">
            <v>良好</v>
          </cell>
          <cell r="AK93">
            <v>63</v>
          </cell>
          <cell r="AL93">
            <v>95</v>
          </cell>
          <cell r="AM93">
            <v>91</v>
          </cell>
          <cell r="AN93">
            <v>0</v>
          </cell>
          <cell r="AO93" t="str">
            <v/>
          </cell>
        </row>
        <row r="94">
          <cell r="A94">
            <v>20200310008</v>
          </cell>
          <cell r="B94" t="str">
            <v>胡嘉贤</v>
          </cell>
          <cell r="C94" t="str">
            <v>全日制2020软件技术3班</v>
          </cell>
          <cell r="D94">
            <v>95</v>
          </cell>
          <cell r="E94">
            <v>67</v>
          </cell>
          <cell r="F94">
            <v>66</v>
          </cell>
          <cell r="G94">
            <v>80</v>
          </cell>
          <cell r="H94">
            <v>75</v>
          </cell>
          <cell r="I94">
            <v>87</v>
          </cell>
          <cell r="J94">
            <v>85</v>
          </cell>
          <cell r="K94">
            <v>92</v>
          </cell>
          <cell r="L94">
            <v>88</v>
          </cell>
          <cell r="M94">
            <v>72</v>
          </cell>
          <cell r="N94">
            <v>97</v>
          </cell>
          <cell r="O94">
            <v>98</v>
          </cell>
          <cell r="P94">
            <v>87</v>
          </cell>
          <cell r="Q94">
            <v>98</v>
          </cell>
          <cell r="R94" t="str">
            <v>良好</v>
          </cell>
          <cell r="S94" t="str">
            <v>良好</v>
          </cell>
          <cell r="T94">
            <v>75</v>
          </cell>
          <cell r="U94">
            <v>90</v>
          </cell>
          <cell r="V94">
            <v>82</v>
          </cell>
          <cell r="W94" t="str">
            <v>及格</v>
          </cell>
          <cell r="X94">
            <v>87</v>
          </cell>
          <cell r="Y94">
            <v>70</v>
          </cell>
          <cell r="Z94">
            <v>64</v>
          </cell>
          <cell r="AA94">
            <v>60</v>
          </cell>
          <cell r="AB94">
            <v>73</v>
          </cell>
          <cell r="AC94" t="str">
            <v>中等</v>
          </cell>
          <cell r="AD94">
            <v>62</v>
          </cell>
          <cell r="AE94" t="str">
            <v>中等</v>
          </cell>
          <cell r="AF94">
            <v>94</v>
          </cell>
          <cell r="AG94">
            <v>90</v>
          </cell>
          <cell r="AH94">
            <v>91</v>
          </cell>
          <cell r="AI94" t="str">
            <v>良好</v>
          </cell>
          <cell r="AJ94" t="str">
            <v>及格</v>
          </cell>
          <cell r="AK94">
            <v>70</v>
          </cell>
          <cell r="AL94">
            <v>94</v>
          </cell>
          <cell r="AM94">
            <v>92</v>
          </cell>
          <cell r="AN94">
            <v>0</v>
          </cell>
          <cell r="AO94" t="str">
            <v/>
          </cell>
        </row>
        <row r="95">
          <cell r="A95">
            <v>20200310009</v>
          </cell>
          <cell r="B95" t="str">
            <v>黄明郅</v>
          </cell>
          <cell r="C95" t="str">
            <v>全日制2020软件技术3班</v>
          </cell>
          <cell r="D95">
            <v>95</v>
          </cell>
          <cell r="E95">
            <v>82</v>
          </cell>
          <cell r="F95">
            <v>77</v>
          </cell>
          <cell r="G95">
            <v>80</v>
          </cell>
          <cell r="H95">
            <v>78</v>
          </cell>
          <cell r="I95">
            <v>84</v>
          </cell>
          <cell r="J95">
            <v>91</v>
          </cell>
          <cell r="K95">
            <v>67</v>
          </cell>
          <cell r="L95">
            <v>90</v>
          </cell>
          <cell r="M95">
            <v>75</v>
          </cell>
          <cell r="N95">
            <v>60</v>
          </cell>
          <cell r="O95">
            <v>94</v>
          </cell>
          <cell r="P95">
            <v>83</v>
          </cell>
          <cell r="Q95">
            <v>75</v>
          </cell>
          <cell r="R95" t="str">
            <v>良好</v>
          </cell>
          <cell r="S95" t="str">
            <v>良好</v>
          </cell>
          <cell r="T95">
            <v>75</v>
          </cell>
          <cell r="U95">
            <v>89</v>
          </cell>
          <cell r="V95">
            <v>77</v>
          </cell>
          <cell r="W95" t="str">
            <v>良好</v>
          </cell>
          <cell r="X95">
            <v>94</v>
          </cell>
          <cell r="Y95">
            <v>67</v>
          </cell>
          <cell r="Z95">
            <v>60</v>
          </cell>
          <cell r="AA95">
            <v>60</v>
          </cell>
          <cell r="AB95">
            <v>65</v>
          </cell>
          <cell r="AC95" t="str">
            <v>中等</v>
          </cell>
          <cell r="AD95">
            <v>60</v>
          </cell>
          <cell r="AE95" t="str">
            <v>中等</v>
          </cell>
          <cell r="AF95">
            <v>72</v>
          </cell>
          <cell r="AG95">
            <v>83</v>
          </cell>
          <cell r="AH95">
            <v>72</v>
          </cell>
          <cell r="AI95" t="str">
            <v>良好</v>
          </cell>
          <cell r="AJ95" t="str">
            <v>良好</v>
          </cell>
          <cell r="AK95">
            <v>70</v>
          </cell>
          <cell r="AL95">
            <v>0</v>
          </cell>
          <cell r="AM95">
            <v>21</v>
          </cell>
          <cell r="AN95">
            <v>2</v>
          </cell>
          <cell r="AO95" t="str">
            <v>预就业实习职业素养实习与劳动教育</v>
          </cell>
        </row>
        <row r="96">
          <cell r="A96">
            <v>20200310010</v>
          </cell>
          <cell r="B96" t="str">
            <v>蓝佳佳</v>
          </cell>
          <cell r="C96" t="str">
            <v>全日制2020软件技术3班</v>
          </cell>
          <cell r="D96">
            <v>95</v>
          </cell>
          <cell r="E96">
            <v>83</v>
          </cell>
          <cell r="F96">
            <v>67</v>
          </cell>
          <cell r="G96">
            <v>80</v>
          </cell>
          <cell r="H96">
            <v>77</v>
          </cell>
          <cell r="I96">
            <v>80</v>
          </cell>
          <cell r="J96">
            <v>90</v>
          </cell>
          <cell r="K96">
            <v>70</v>
          </cell>
          <cell r="L96">
            <v>85</v>
          </cell>
          <cell r="M96">
            <v>67</v>
          </cell>
          <cell r="N96">
            <v>98</v>
          </cell>
          <cell r="O96">
            <v>98</v>
          </cell>
          <cell r="P96">
            <v>83</v>
          </cell>
          <cell r="Q96">
            <v>100</v>
          </cell>
          <cell r="R96" t="str">
            <v>良好</v>
          </cell>
          <cell r="S96" t="str">
            <v>良好</v>
          </cell>
          <cell r="T96">
            <v>75</v>
          </cell>
          <cell r="U96">
            <v>83</v>
          </cell>
          <cell r="V96">
            <v>81</v>
          </cell>
          <cell r="W96" t="str">
            <v>及格</v>
          </cell>
          <cell r="X96">
            <v>98</v>
          </cell>
          <cell r="Y96">
            <v>82</v>
          </cell>
          <cell r="Z96">
            <v>65</v>
          </cell>
          <cell r="AA96">
            <v>60</v>
          </cell>
          <cell r="AB96">
            <v>87</v>
          </cell>
          <cell r="AC96" t="str">
            <v>及格</v>
          </cell>
          <cell r="AD96">
            <v>71</v>
          </cell>
          <cell r="AE96" t="str">
            <v>及格</v>
          </cell>
          <cell r="AF96">
            <v>94</v>
          </cell>
          <cell r="AG96">
            <v>93</v>
          </cell>
          <cell r="AH96">
            <v>89</v>
          </cell>
          <cell r="AI96" t="str">
            <v>良好</v>
          </cell>
          <cell r="AJ96" t="str">
            <v>良好</v>
          </cell>
          <cell r="AK96">
            <v>71</v>
          </cell>
          <cell r="AL96">
            <v>0</v>
          </cell>
          <cell r="AM96">
            <v>91</v>
          </cell>
          <cell r="AN96">
            <v>1</v>
          </cell>
          <cell r="AO96" t="str">
            <v>预就业实习</v>
          </cell>
        </row>
        <row r="97">
          <cell r="A97">
            <v>20200310011</v>
          </cell>
          <cell r="B97" t="str">
            <v>李杰龙</v>
          </cell>
          <cell r="C97" t="str">
            <v>全日制2020软件技术3班</v>
          </cell>
          <cell r="D97">
            <v>95</v>
          </cell>
          <cell r="E97">
            <v>82</v>
          </cell>
          <cell r="F97">
            <v>73</v>
          </cell>
          <cell r="G97">
            <v>76</v>
          </cell>
          <cell r="H97">
            <v>82</v>
          </cell>
          <cell r="I97">
            <v>71</v>
          </cell>
          <cell r="J97">
            <v>89</v>
          </cell>
          <cell r="K97">
            <v>85</v>
          </cell>
          <cell r="L97">
            <v>84</v>
          </cell>
          <cell r="M97">
            <v>90</v>
          </cell>
          <cell r="N97">
            <v>94</v>
          </cell>
          <cell r="O97">
            <v>97</v>
          </cell>
          <cell r="P97">
            <v>84</v>
          </cell>
          <cell r="Q97">
            <v>98</v>
          </cell>
          <cell r="R97" t="str">
            <v>良好</v>
          </cell>
          <cell r="S97" t="str">
            <v>良好</v>
          </cell>
          <cell r="T97">
            <v>75</v>
          </cell>
          <cell r="U97">
            <v>62</v>
          </cell>
          <cell r="V97">
            <v>85</v>
          </cell>
          <cell r="W97" t="str">
            <v>及格</v>
          </cell>
          <cell r="X97">
            <v>61</v>
          </cell>
          <cell r="Y97">
            <v>88</v>
          </cell>
          <cell r="Z97">
            <v>60</v>
          </cell>
          <cell r="AA97">
            <v>75</v>
          </cell>
          <cell r="AB97">
            <v>93</v>
          </cell>
          <cell r="AC97" t="str">
            <v>良好</v>
          </cell>
          <cell r="AD97">
            <v>75</v>
          </cell>
          <cell r="AE97" t="str">
            <v>良好</v>
          </cell>
          <cell r="AF97">
            <v>94</v>
          </cell>
          <cell r="AG97">
            <v>84</v>
          </cell>
          <cell r="AH97">
            <v>89</v>
          </cell>
          <cell r="AI97" t="str">
            <v>良好</v>
          </cell>
          <cell r="AJ97" t="str">
            <v>良好</v>
          </cell>
          <cell r="AK97">
            <v>67</v>
          </cell>
          <cell r="AL97">
            <v>94</v>
          </cell>
          <cell r="AM97">
            <v>92</v>
          </cell>
          <cell r="AN97">
            <v>0</v>
          </cell>
          <cell r="AO97" t="str">
            <v/>
          </cell>
        </row>
        <row r="98">
          <cell r="A98">
            <v>20200310014</v>
          </cell>
          <cell r="B98" t="str">
            <v>梁登福</v>
          </cell>
          <cell r="C98" t="str">
            <v>全日制2020软件技术3班</v>
          </cell>
          <cell r="D98">
            <v>95</v>
          </cell>
          <cell r="E98">
            <v>84</v>
          </cell>
          <cell r="F98">
            <v>78</v>
          </cell>
          <cell r="G98">
            <v>77</v>
          </cell>
          <cell r="H98">
            <v>83</v>
          </cell>
          <cell r="I98">
            <v>83</v>
          </cell>
          <cell r="J98">
            <v>83</v>
          </cell>
          <cell r="K98">
            <v>78</v>
          </cell>
          <cell r="L98">
            <v>78</v>
          </cell>
          <cell r="M98">
            <v>80</v>
          </cell>
          <cell r="N98">
            <v>99</v>
          </cell>
          <cell r="O98">
            <v>96</v>
          </cell>
          <cell r="P98">
            <v>94</v>
          </cell>
          <cell r="Q98">
            <v>98</v>
          </cell>
          <cell r="R98" t="str">
            <v>良好</v>
          </cell>
          <cell r="S98" t="str">
            <v>良好</v>
          </cell>
          <cell r="T98">
            <v>75</v>
          </cell>
          <cell r="U98">
            <v>80</v>
          </cell>
          <cell r="V98">
            <v>85</v>
          </cell>
          <cell r="W98" t="str">
            <v>良好</v>
          </cell>
          <cell r="X98">
            <v>95</v>
          </cell>
          <cell r="Y98">
            <v>84</v>
          </cell>
          <cell r="Z98">
            <v>65</v>
          </cell>
          <cell r="AA98">
            <v>67</v>
          </cell>
          <cell r="AB98">
            <v>83</v>
          </cell>
          <cell r="AC98" t="str">
            <v>良好</v>
          </cell>
          <cell r="AD98">
            <v>71</v>
          </cell>
          <cell r="AE98" t="str">
            <v>良好</v>
          </cell>
          <cell r="AF98">
            <v>94</v>
          </cell>
          <cell r="AG98">
            <v>78</v>
          </cell>
          <cell r="AH98">
            <v>90</v>
          </cell>
          <cell r="AI98" t="str">
            <v>良好</v>
          </cell>
          <cell r="AJ98" t="str">
            <v>良好</v>
          </cell>
          <cell r="AK98">
            <v>75</v>
          </cell>
          <cell r="AL98">
            <v>95</v>
          </cell>
          <cell r="AM98">
            <v>91</v>
          </cell>
          <cell r="AN98">
            <v>0</v>
          </cell>
          <cell r="AO98" t="str">
            <v/>
          </cell>
        </row>
        <row r="99">
          <cell r="A99">
            <v>20200310015</v>
          </cell>
          <cell r="B99" t="str">
            <v>梁书涛</v>
          </cell>
          <cell r="C99" t="str">
            <v>全日制2020软件技术3班</v>
          </cell>
          <cell r="D99">
            <v>95</v>
          </cell>
          <cell r="E99">
            <v>74</v>
          </cell>
          <cell r="F99">
            <v>69</v>
          </cell>
          <cell r="G99">
            <v>76</v>
          </cell>
          <cell r="H99">
            <v>82</v>
          </cell>
          <cell r="I99">
            <v>84</v>
          </cell>
          <cell r="J99">
            <v>83</v>
          </cell>
          <cell r="K99">
            <v>88</v>
          </cell>
          <cell r="L99">
            <v>78</v>
          </cell>
          <cell r="M99">
            <v>77</v>
          </cell>
          <cell r="N99">
            <v>97</v>
          </cell>
          <cell r="O99">
            <v>99</v>
          </cell>
          <cell r="P99">
            <v>83</v>
          </cell>
          <cell r="Q99">
            <v>99</v>
          </cell>
          <cell r="R99" t="str">
            <v>良好</v>
          </cell>
          <cell r="S99" t="str">
            <v>良好</v>
          </cell>
          <cell r="T99">
            <v>75</v>
          </cell>
          <cell r="U99">
            <v>78</v>
          </cell>
          <cell r="V99">
            <v>83</v>
          </cell>
          <cell r="W99" t="str">
            <v>良好</v>
          </cell>
          <cell r="X99">
            <v>98</v>
          </cell>
          <cell r="Y99">
            <v>80</v>
          </cell>
          <cell r="Z99">
            <v>66</v>
          </cell>
          <cell r="AA99">
            <v>62</v>
          </cell>
          <cell r="AB99">
            <v>78</v>
          </cell>
          <cell r="AC99" t="str">
            <v>及格</v>
          </cell>
          <cell r="AD99">
            <v>70</v>
          </cell>
          <cell r="AE99" t="str">
            <v>及格</v>
          </cell>
          <cell r="AF99">
            <v>94</v>
          </cell>
          <cell r="AG99">
            <v>81</v>
          </cell>
          <cell r="AH99">
            <v>90</v>
          </cell>
          <cell r="AI99" t="str">
            <v>良好</v>
          </cell>
          <cell r="AJ99" t="str">
            <v>良好</v>
          </cell>
          <cell r="AK99">
            <v>80</v>
          </cell>
          <cell r="AL99">
            <v>94</v>
          </cell>
          <cell r="AM99">
            <v>87</v>
          </cell>
          <cell r="AN99">
            <v>0</v>
          </cell>
          <cell r="AO99" t="str">
            <v/>
          </cell>
        </row>
        <row r="100">
          <cell r="A100">
            <v>20200310016</v>
          </cell>
          <cell r="B100" t="str">
            <v>梁显龙</v>
          </cell>
          <cell r="C100" t="str">
            <v>全日制2020软件技术3班</v>
          </cell>
          <cell r="D100">
            <v>95</v>
          </cell>
          <cell r="E100">
            <v>73</v>
          </cell>
          <cell r="F100">
            <v>62</v>
          </cell>
          <cell r="G100">
            <v>68</v>
          </cell>
          <cell r="H100">
            <v>86</v>
          </cell>
          <cell r="I100">
            <v>84</v>
          </cell>
          <cell r="J100">
            <v>91</v>
          </cell>
          <cell r="K100">
            <v>81</v>
          </cell>
          <cell r="L100">
            <v>84</v>
          </cell>
          <cell r="M100">
            <v>65</v>
          </cell>
          <cell r="N100">
            <v>93</v>
          </cell>
          <cell r="O100">
            <v>95</v>
          </cell>
          <cell r="P100">
            <v>79</v>
          </cell>
          <cell r="Q100">
            <v>95</v>
          </cell>
          <cell r="R100" t="str">
            <v>良好</v>
          </cell>
          <cell r="S100" t="str">
            <v>良好</v>
          </cell>
          <cell r="T100">
            <v>75</v>
          </cell>
          <cell r="U100">
            <v>75</v>
          </cell>
          <cell r="V100">
            <v>80</v>
          </cell>
          <cell r="W100" t="str">
            <v>及格</v>
          </cell>
          <cell r="X100">
            <v>91</v>
          </cell>
          <cell r="Y100">
            <v>78</v>
          </cell>
          <cell r="Z100">
            <v>60</v>
          </cell>
          <cell r="AA100">
            <v>60</v>
          </cell>
          <cell r="AB100">
            <v>86</v>
          </cell>
          <cell r="AC100" t="str">
            <v>及格</v>
          </cell>
          <cell r="AD100">
            <v>70</v>
          </cell>
          <cell r="AE100" t="str">
            <v>中等</v>
          </cell>
          <cell r="AF100">
            <v>94</v>
          </cell>
          <cell r="AG100">
            <v>78</v>
          </cell>
          <cell r="AH100">
            <v>89</v>
          </cell>
          <cell r="AI100" t="str">
            <v>良好</v>
          </cell>
          <cell r="AJ100" t="str">
            <v>良好</v>
          </cell>
          <cell r="AK100">
            <v>67</v>
          </cell>
          <cell r="AL100">
            <v>92</v>
          </cell>
          <cell r="AM100">
            <v>92</v>
          </cell>
          <cell r="AN100">
            <v>0</v>
          </cell>
          <cell r="AO100" t="str">
            <v/>
          </cell>
        </row>
        <row r="101">
          <cell r="A101">
            <v>20200310017</v>
          </cell>
          <cell r="B101" t="str">
            <v>梁秀萍</v>
          </cell>
          <cell r="C101" t="str">
            <v>全日制2020软件技术3班</v>
          </cell>
          <cell r="D101">
            <v>95</v>
          </cell>
          <cell r="E101">
            <v>76</v>
          </cell>
          <cell r="F101">
            <v>81</v>
          </cell>
          <cell r="G101">
            <v>76</v>
          </cell>
          <cell r="H101">
            <v>84</v>
          </cell>
          <cell r="I101">
            <v>85</v>
          </cell>
          <cell r="J101">
            <v>80</v>
          </cell>
          <cell r="K101">
            <v>93</v>
          </cell>
          <cell r="L101">
            <v>81</v>
          </cell>
          <cell r="M101">
            <v>66</v>
          </cell>
          <cell r="N101">
            <v>73</v>
          </cell>
          <cell r="O101">
            <v>97</v>
          </cell>
          <cell r="P101">
            <v>95</v>
          </cell>
          <cell r="Q101">
            <v>95</v>
          </cell>
          <cell r="R101" t="str">
            <v>良好</v>
          </cell>
          <cell r="S101" t="str">
            <v>良好</v>
          </cell>
          <cell r="T101">
            <v>75</v>
          </cell>
          <cell r="U101">
            <v>80</v>
          </cell>
          <cell r="V101">
            <v>89</v>
          </cell>
          <cell r="W101" t="str">
            <v>良好</v>
          </cell>
          <cell r="X101">
            <v>97</v>
          </cell>
          <cell r="Y101">
            <v>81</v>
          </cell>
          <cell r="Z101">
            <v>60</v>
          </cell>
          <cell r="AA101">
            <v>60</v>
          </cell>
          <cell r="AB101">
            <v>82</v>
          </cell>
          <cell r="AC101" t="str">
            <v>中等</v>
          </cell>
          <cell r="AD101">
            <v>75</v>
          </cell>
          <cell r="AE101" t="str">
            <v>中等</v>
          </cell>
          <cell r="AF101">
            <v>87</v>
          </cell>
          <cell r="AG101">
            <v>87</v>
          </cell>
          <cell r="AH101">
            <v>92</v>
          </cell>
          <cell r="AI101" t="str">
            <v>良好</v>
          </cell>
          <cell r="AJ101" t="str">
            <v>良好</v>
          </cell>
          <cell r="AK101">
            <v>79</v>
          </cell>
          <cell r="AL101">
            <v>94</v>
          </cell>
          <cell r="AM101">
            <v>92</v>
          </cell>
          <cell r="AN101">
            <v>0</v>
          </cell>
          <cell r="AO101" t="str">
            <v/>
          </cell>
        </row>
        <row r="102">
          <cell r="A102">
            <v>20200310020</v>
          </cell>
          <cell r="B102" t="str">
            <v>林荣刚</v>
          </cell>
          <cell r="C102" t="str">
            <v>全日制2020软件技术3班</v>
          </cell>
          <cell r="D102">
            <v>95</v>
          </cell>
          <cell r="E102">
            <v>69</v>
          </cell>
          <cell r="F102">
            <v>67</v>
          </cell>
          <cell r="G102">
            <v>71</v>
          </cell>
          <cell r="H102">
            <v>85</v>
          </cell>
          <cell r="I102">
            <v>90</v>
          </cell>
          <cell r="J102">
            <v>75</v>
          </cell>
          <cell r="K102">
            <v>80</v>
          </cell>
          <cell r="L102">
            <v>78</v>
          </cell>
          <cell r="M102">
            <v>82</v>
          </cell>
          <cell r="N102">
            <v>100</v>
          </cell>
          <cell r="O102">
            <v>100</v>
          </cell>
          <cell r="P102">
            <v>84</v>
          </cell>
          <cell r="Q102">
            <v>100</v>
          </cell>
          <cell r="R102" t="str">
            <v>良好</v>
          </cell>
          <cell r="S102" t="str">
            <v>良好</v>
          </cell>
          <cell r="T102">
            <v>75</v>
          </cell>
          <cell r="U102">
            <v>81</v>
          </cell>
          <cell r="V102">
            <v>89</v>
          </cell>
          <cell r="W102" t="str">
            <v>优秀</v>
          </cell>
          <cell r="X102">
            <v>95</v>
          </cell>
          <cell r="Y102">
            <v>87</v>
          </cell>
          <cell r="Z102">
            <v>75</v>
          </cell>
          <cell r="AA102">
            <v>71</v>
          </cell>
          <cell r="AB102">
            <v>87</v>
          </cell>
          <cell r="AC102" t="str">
            <v>及格</v>
          </cell>
          <cell r="AD102">
            <v>80</v>
          </cell>
          <cell r="AE102" t="str">
            <v>及格</v>
          </cell>
          <cell r="AF102">
            <v>94</v>
          </cell>
          <cell r="AG102">
            <v>90</v>
          </cell>
          <cell r="AH102">
            <v>90</v>
          </cell>
          <cell r="AI102" t="str">
            <v>良好</v>
          </cell>
          <cell r="AJ102" t="str">
            <v>良好</v>
          </cell>
          <cell r="AK102">
            <v>81</v>
          </cell>
          <cell r="AL102">
            <v>0</v>
          </cell>
          <cell r="AM102">
            <v>91</v>
          </cell>
          <cell r="AN102">
            <v>1</v>
          </cell>
          <cell r="AO102" t="str">
            <v>预就业实习</v>
          </cell>
        </row>
        <row r="103">
          <cell r="A103">
            <v>20200310023</v>
          </cell>
          <cell r="B103" t="str">
            <v>刘桂云</v>
          </cell>
          <cell r="C103" t="str">
            <v>全日制2020软件技术3班</v>
          </cell>
          <cell r="D103">
            <v>95</v>
          </cell>
          <cell r="E103">
            <v>80</v>
          </cell>
          <cell r="F103">
            <v>66</v>
          </cell>
          <cell r="G103">
            <v>70</v>
          </cell>
          <cell r="H103">
            <v>82</v>
          </cell>
          <cell r="I103">
            <v>77</v>
          </cell>
          <cell r="J103">
            <v>89</v>
          </cell>
          <cell r="K103">
            <v>78</v>
          </cell>
          <cell r="L103">
            <v>84</v>
          </cell>
          <cell r="M103">
            <v>70</v>
          </cell>
          <cell r="N103">
            <v>94</v>
          </cell>
          <cell r="O103">
            <v>98</v>
          </cell>
          <cell r="P103">
            <v>83</v>
          </cell>
          <cell r="Q103">
            <v>99</v>
          </cell>
          <cell r="R103" t="str">
            <v>良好</v>
          </cell>
          <cell r="S103" t="str">
            <v>良好</v>
          </cell>
          <cell r="T103">
            <v>75</v>
          </cell>
          <cell r="U103">
            <v>82</v>
          </cell>
          <cell r="V103">
            <v>89</v>
          </cell>
          <cell r="W103" t="str">
            <v>及格</v>
          </cell>
          <cell r="X103">
            <v>88</v>
          </cell>
          <cell r="Y103">
            <v>75</v>
          </cell>
          <cell r="Z103">
            <v>60</v>
          </cell>
          <cell r="AA103">
            <v>63</v>
          </cell>
          <cell r="AB103">
            <v>73</v>
          </cell>
          <cell r="AC103" t="str">
            <v>及格</v>
          </cell>
          <cell r="AD103">
            <v>69</v>
          </cell>
          <cell r="AE103" t="str">
            <v>及格</v>
          </cell>
          <cell r="AF103">
            <v>92</v>
          </cell>
          <cell r="AG103">
            <v>75</v>
          </cell>
          <cell r="AH103">
            <v>90</v>
          </cell>
          <cell r="AI103" t="str">
            <v>良好</v>
          </cell>
          <cell r="AJ103" t="str">
            <v>良好</v>
          </cell>
          <cell r="AK103">
            <v>61</v>
          </cell>
          <cell r="AL103">
            <v>93</v>
          </cell>
          <cell r="AM103">
            <v>91</v>
          </cell>
          <cell r="AN103">
            <v>0</v>
          </cell>
          <cell r="AO103" t="str">
            <v/>
          </cell>
        </row>
        <row r="104">
          <cell r="A104">
            <v>20200310026</v>
          </cell>
          <cell r="B104" t="str">
            <v>卢元航</v>
          </cell>
          <cell r="C104" t="str">
            <v>全日制2020软件技术3班</v>
          </cell>
          <cell r="D104">
            <v>95</v>
          </cell>
          <cell r="E104">
            <v>76</v>
          </cell>
          <cell r="F104">
            <v>67</v>
          </cell>
          <cell r="G104">
            <v>70</v>
          </cell>
          <cell r="H104">
            <v>84</v>
          </cell>
          <cell r="I104">
            <v>79</v>
          </cell>
          <cell r="J104">
            <v>89</v>
          </cell>
          <cell r="K104">
            <v>84</v>
          </cell>
          <cell r="L104">
            <v>87</v>
          </cell>
          <cell r="M104">
            <v>67</v>
          </cell>
          <cell r="N104">
            <v>94</v>
          </cell>
          <cell r="O104">
            <v>74</v>
          </cell>
          <cell r="P104">
            <v>87</v>
          </cell>
          <cell r="Q104">
            <v>100</v>
          </cell>
          <cell r="R104" t="str">
            <v>良好</v>
          </cell>
          <cell r="S104" t="str">
            <v>良好</v>
          </cell>
          <cell r="T104">
            <v>75</v>
          </cell>
          <cell r="U104">
            <v>68</v>
          </cell>
          <cell r="V104">
            <v>78</v>
          </cell>
          <cell r="W104" t="str">
            <v>良好</v>
          </cell>
          <cell r="X104">
            <v>91</v>
          </cell>
          <cell r="Y104">
            <v>77</v>
          </cell>
          <cell r="Z104">
            <v>75</v>
          </cell>
          <cell r="AA104">
            <v>65</v>
          </cell>
          <cell r="AB104">
            <v>89</v>
          </cell>
          <cell r="AC104" t="str">
            <v>中等</v>
          </cell>
          <cell r="AD104">
            <v>75</v>
          </cell>
          <cell r="AE104" t="str">
            <v>中等</v>
          </cell>
          <cell r="AF104">
            <v>82</v>
          </cell>
          <cell r="AG104">
            <v>94</v>
          </cell>
          <cell r="AH104">
            <v>90</v>
          </cell>
          <cell r="AI104" t="str">
            <v>良好</v>
          </cell>
          <cell r="AJ104" t="str">
            <v>良好</v>
          </cell>
          <cell r="AK104">
            <v>68</v>
          </cell>
          <cell r="AL104">
            <v>92</v>
          </cell>
          <cell r="AM104">
            <v>88</v>
          </cell>
          <cell r="AN104">
            <v>0</v>
          </cell>
          <cell r="AO104" t="str">
            <v/>
          </cell>
        </row>
        <row r="105">
          <cell r="A105">
            <v>20200310030</v>
          </cell>
          <cell r="B105" t="str">
            <v>吕明源</v>
          </cell>
          <cell r="C105" t="str">
            <v>全日制2020软件技术3班</v>
          </cell>
          <cell r="D105">
            <v>95</v>
          </cell>
          <cell r="E105">
            <v>72</v>
          </cell>
          <cell r="F105">
            <v>68</v>
          </cell>
          <cell r="G105">
            <v>76</v>
          </cell>
          <cell r="H105">
            <v>87</v>
          </cell>
          <cell r="I105">
            <v>79</v>
          </cell>
          <cell r="J105">
            <v>83</v>
          </cell>
          <cell r="K105">
            <v>80</v>
          </cell>
          <cell r="L105">
            <v>79</v>
          </cell>
          <cell r="M105">
            <v>76</v>
          </cell>
          <cell r="N105">
            <v>92</v>
          </cell>
          <cell r="O105">
            <v>94</v>
          </cell>
          <cell r="P105">
            <v>87</v>
          </cell>
          <cell r="Q105">
            <v>95</v>
          </cell>
          <cell r="R105" t="str">
            <v>良好</v>
          </cell>
          <cell r="S105" t="str">
            <v>良好</v>
          </cell>
          <cell r="T105">
            <v>75</v>
          </cell>
          <cell r="U105">
            <v>77</v>
          </cell>
          <cell r="V105">
            <v>89</v>
          </cell>
          <cell r="W105" t="str">
            <v>及格</v>
          </cell>
          <cell r="X105">
            <v>77</v>
          </cell>
          <cell r="Y105">
            <v>75</v>
          </cell>
          <cell r="Z105">
            <v>78</v>
          </cell>
          <cell r="AA105">
            <v>78</v>
          </cell>
          <cell r="AB105">
            <v>86</v>
          </cell>
          <cell r="AC105" t="str">
            <v>及格</v>
          </cell>
          <cell r="AD105">
            <v>72</v>
          </cell>
          <cell r="AE105" t="str">
            <v>及格</v>
          </cell>
          <cell r="AF105">
            <v>94</v>
          </cell>
          <cell r="AG105">
            <v>78</v>
          </cell>
          <cell r="AH105">
            <v>91</v>
          </cell>
          <cell r="AI105" t="str">
            <v>良好</v>
          </cell>
          <cell r="AJ105" t="str">
            <v>良好</v>
          </cell>
          <cell r="AK105">
            <v>65</v>
          </cell>
          <cell r="AL105">
            <v>96</v>
          </cell>
          <cell r="AM105">
            <v>99</v>
          </cell>
          <cell r="AN105">
            <v>0</v>
          </cell>
          <cell r="AO105" t="str">
            <v/>
          </cell>
        </row>
        <row r="106">
          <cell r="A106">
            <v>20200310032</v>
          </cell>
          <cell r="B106" t="str">
            <v>马有锋</v>
          </cell>
          <cell r="C106" t="str">
            <v>全日制2020软件技术3班</v>
          </cell>
          <cell r="D106">
            <v>95</v>
          </cell>
          <cell r="E106">
            <v>69</v>
          </cell>
          <cell r="F106">
            <v>62</v>
          </cell>
          <cell r="G106">
            <v>72</v>
          </cell>
          <cell r="H106">
            <v>73</v>
          </cell>
          <cell r="I106">
            <v>75</v>
          </cell>
          <cell r="J106">
            <v>87</v>
          </cell>
          <cell r="K106">
            <v>72</v>
          </cell>
          <cell r="L106">
            <v>83</v>
          </cell>
          <cell r="M106">
            <v>60</v>
          </cell>
          <cell r="N106">
            <v>97</v>
          </cell>
          <cell r="O106">
            <v>93</v>
          </cell>
          <cell r="P106">
            <v>81</v>
          </cell>
          <cell r="Q106">
            <v>97</v>
          </cell>
          <cell r="R106" t="str">
            <v>良好</v>
          </cell>
          <cell r="S106" t="str">
            <v>良好</v>
          </cell>
          <cell r="T106">
            <v>75</v>
          </cell>
          <cell r="U106">
            <v>79</v>
          </cell>
          <cell r="V106">
            <v>78</v>
          </cell>
          <cell r="W106" t="str">
            <v>良好</v>
          </cell>
          <cell r="X106">
            <v>75</v>
          </cell>
          <cell r="Y106">
            <v>75</v>
          </cell>
          <cell r="Z106">
            <v>60</v>
          </cell>
          <cell r="AA106">
            <v>62</v>
          </cell>
          <cell r="AB106">
            <v>69</v>
          </cell>
          <cell r="AC106" t="str">
            <v>中等</v>
          </cell>
          <cell r="AD106">
            <v>72</v>
          </cell>
          <cell r="AE106" t="str">
            <v>中等</v>
          </cell>
          <cell r="AF106">
            <v>69</v>
          </cell>
          <cell r="AG106">
            <v>78</v>
          </cell>
          <cell r="AH106">
            <v>91</v>
          </cell>
          <cell r="AI106" t="str">
            <v>良好</v>
          </cell>
          <cell r="AJ106" t="str">
            <v>良好</v>
          </cell>
          <cell r="AK106">
            <v>60</v>
          </cell>
          <cell r="AL106">
            <v>97</v>
          </cell>
          <cell r="AM106">
            <v>99</v>
          </cell>
          <cell r="AN106">
            <v>0</v>
          </cell>
          <cell r="AO106" t="str">
            <v/>
          </cell>
        </row>
        <row r="107">
          <cell r="A107">
            <v>20200310036</v>
          </cell>
          <cell r="B107" t="str">
            <v>申旺</v>
          </cell>
          <cell r="C107" t="str">
            <v>全日制2020软件技术3班</v>
          </cell>
          <cell r="D107">
            <v>95</v>
          </cell>
          <cell r="E107">
            <v>74</v>
          </cell>
          <cell r="F107">
            <v>72</v>
          </cell>
          <cell r="G107">
            <v>76</v>
          </cell>
          <cell r="H107">
            <v>91</v>
          </cell>
          <cell r="I107">
            <v>87</v>
          </cell>
          <cell r="J107">
            <v>87</v>
          </cell>
          <cell r="K107">
            <v>72</v>
          </cell>
          <cell r="L107">
            <v>86</v>
          </cell>
          <cell r="M107">
            <v>88</v>
          </cell>
          <cell r="N107">
            <v>93</v>
          </cell>
          <cell r="O107">
            <v>96</v>
          </cell>
          <cell r="P107">
            <v>92</v>
          </cell>
          <cell r="Q107">
            <v>99</v>
          </cell>
          <cell r="R107" t="str">
            <v>良好</v>
          </cell>
          <cell r="S107" t="str">
            <v>良好</v>
          </cell>
          <cell r="T107">
            <v>75</v>
          </cell>
          <cell r="U107">
            <v>72</v>
          </cell>
          <cell r="V107">
            <v>87</v>
          </cell>
          <cell r="W107" t="str">
            <v>及格</v>
          </cell>
          <cell r="X107">
            <v>87</v>
          </cell>
          <cell r="Y107">
            <v>89</v>
          </cell>
          <cell r="Z107">
            <v>86</v>
          </cell>
          <cell r="AA107">
            <v>87</v>
          </cell>
          <cell r="AB107">
            <v>92</v>
          </cell>
          <cell r="AC107" t="str">
            <v>优秀</v>
          </cell>
          <cell r="AD107">
            <v>92</v>
          </cell>
          <cell r="AE107" t="str">
            <v>优秀</v>
          </cell>
          <cell r="AF107">
            <v>94</v>
          </cell>
          <cell r="AG107">
            <v>94</v>
          </cell>
          <cell r="AH107">
            <v>91</v>
          </cell>
          <cell r="AI107" t="str">
            <v>良好</v>
          </cell>
          <cell r="AJ107" t="str">
            <v>良好</v>
          </cell>
          <cell r="AK107">
            <v>69</v>
          </cell>
          <cell r="AL107">
            <v>97</v>
          </cell>
          <cell r="AM107">
            <v>100</v>
          </cell>
          <cell r="AN107">
            <v>0</v>
          </cell>
          <cell r="AO107" t="str">
            <v/>
          </cell>
        </row>
        <row r="108">
          <cell r="A108">
            <v>20200310037</v>
          </cell>
          <cell r="B108" t="str">
            <v>宋坤倬</v>
          </cell>
          <cell r="C108" t="str">
            <v>全日制2020软件技术3班</v>
          </cell>
          <cell r="D108">
            <v>95</v>
          </cell>
          <cell r="E108">
            <v>87</v>
          </cell>
          <cell r="F108">
            <v>78</v>
          </cell>
          <cell r="G108">
            <v>66</v>
          </cell>
          <cell r="H108">
            <v>83</v>
          </cell>
          <cell r="I108">
            <v>77</v>
          </cell>
          <cell r="J108">
            <v>91</v>
          </cell>
          <cell r="K108">
            <v>87</v>
          </cell>
          <cell r="L108">
            <v>78</v>
          </cell>
          <cell r="M108">
            <v>77</v>
          </cell>
          <cell r="N108">
            <v>97</v>
          </cell>
          <cell r="O108">
            <v>75</v>
          </cell>
          <cell r="P108">
            <v>87</v>
          </cell>
          <cell r="Q108">
            <v>100</v>
          </cell>
          <cell r="R108" t="str">
            <v>良好</v>
          </cell>
          <cell r="S108" t="str">
            <v>良好</v>
          </cell>
          <cell r="T108">
            <v>75</v>
          </cell>
          <cell r="U108">
            <v>78</v>
          </cell>
          <cell r="V108">
            <v>89</v>
          </cell>
          <cell r="W108" t="str">
            <v>良好</v>
          </cell>
          <cell r="X108">
            <v>91</v>
          </cell>
          <cell r="Y108">
            <v>80</v>
          </cell>
          <cell r="Z108">
            <v>69</v>
          </cell>
          <cell r="AA108">
            <v>68</v>
          </cell>
          <cell r="AB108">
            <v>86</v>
          </cell>
          <cell r="AC108" t="str">
            <v>良好</v>
          </cell>
          <cell r="AD108">
            <v>61</v>
          </cell>
          <cell r="AE108" t="str">
            <v>良好</v>
          </cell>
          <cell r="AF108">
            <v>95</v>
          </cell>
          <cell r="AG108">
            <v>86</v>
          </cell>
          <cell r="AH108">
            <v>86</v>
          </cell>
          <cell r="AI108" t="str">
            <v>良好</v>
          </cell>
          <cell r="AJ108" t="str">
            <v>良好</v>
          </cell>
          <cell r="AK108">
            <v>67</v>
          </cell>
          <cell r="AL108">
            <v>99</v>
          </cell>
          <cell r="AM108">
            <v>99</v>
          </cell>
          <cell r="AN108">
            <v>0</v>
          </cell>
          <cell r="AO108" t="str">
            <v/>
          </cell>
        </row>
        <row r="109">
          <cell r="A109">
            <v>20200310039</v>
          </cell>
          <cell r="B109" t="str">
            <v>苏永杰</v>
          </cell>
          <cell r="C109" t="str">
            <v>全日制2020软件技术3班</v>
          </cell>
          <cell r="D109">
            <v>95</v>
          </cell>
          <cell r="E109">
            <v>72</v>
          </cell>
          <cell r="F109">
            <v>68</v>
          </cell>
          <cell r="G109">
            <v>68</v>
          </cell>
          <cell r="H109">
            <v>77</v>
          </cell>
          <cell r="I109">
            <v>72</v>
          </cell>
          <cell r="J109">
            <v>85</v>
          </cell>
          <cell r="K109">
            <v>81</v>
          </cell>
          <cell r="L109">
            <v>84</v>
          </cell>
          <cell r="M109">
            <v>64</v>
          </cell>
          <cell r="N109">
            <v>60</v>
          </cell>
          <cell r="O109">
            <v>100</v>
          </cell>
          <cell r="P109">
            <v>80</v>
          </cell>
          <cell r="Q109">
            <v>60</v>
          </cell>
          <cell r="R109" t="str">
            <v>良好</v>
          </cell>
          <cell r="S109" t="str">
            <v>良好</v>
          </cell>
          <cell r="T109">
            <v>75</v>
          </cell>
          <cell r="U109">
            <v>60</v>
          </cell>
          <cell r="V109">
            <v>81</v>
          </cell>
          <cell r="W109" t="str">
            <v>及格</v>
          </cell>
          <cell r="X109">
            <v>60</v>
          </cell>
          <cell r="Y109">
            <v>68</v>
          </cell>
          <cell r="Z109">
            <v>60</v>
          </cell>
          <cell r="AA109">
            <v>54</v>
          </cell>
          <cell r="AB109">
            <v>70</v>
          </cell>
          <cell r="AC109" t="str">
            <v>及格</v>
          </cell>
          <cell r="AD109">
            <v>64</v>
          </cell>
          <cell r="AE109" t="str">
            <v>及格</v>
          </cell>
          <cell r="AF109">
            <v>85</v>
          </cell>
          <cell r="AG109">
            <v>74</v>
          </cell>
          <cell r="AH109">
            <v>71</v>
          </cell>
          <cell r="AI109" t="str">
            <v>良好</v>
          </cell>
          <cell r="AJ109" t="str">
            <v>中等</v>
          </cell>
          <cell r="AK109">
            <v>62</v>
          </cell>
          <cell r="AL109">
            <v>99</v>
          </cell>
          <cell r="AM109">
            <v>99</v>
          </cell>
          <cell r="AN109">
            <v>1</v>
          </cell>
          <cell r="AO109" t="str">
            <v>数据库技术</v>
          </cell>
        </row>
        <row r="110">
          <cell r="A110">
            <v>20200310041</v>
          </cell>
          <cell r="B110" t="str">
            <v>覃祖乐</v>
          </cell>
          <cell r="C110" t="str">
            <v>全日制2020软件技术3班</v>
          </cell>
          <cell r="D110">
            <v>95</v>
          </cell>
          <cell r="E110">
            <v>71</v>
          </cell>
          <cell r="F110">
            <v>72</v>
          </cell>
          <cell r="G110">
            <v>67</v>
          </cell>
          <cell r="H110">
            <v>70</v>
          </cell>
          <cell r="I110">
            <v>80</v>
          </cell>
          <cell r="J110">
            <v>90</v>
          </cell>
          <cell r="K110">
            <v>87</v>
          </cell>
          <cell r="L110">
            <v>83</v>
          </cell>
          <cell r="M110">
            <v>45</v>
          </cell>
          <cell r="N110">
            <v>93</v>
          </cell>
          <cell r="O110">
            <v>95</v>
          </cell>
          <cell r="P110">
            <v>80</v>
          </cell>
          <cell r="Q110">
            <v>93</v>
          </cell>
          <cell r="R110" t="str">
            <v>良好</v>
          </cell>
          <cell r="S110" t="str">
            <v>良好</v>
          </cell>
          <cell r="T110">
            <v>75</v>
          </cell>
          <cell r="U110">
            <v>74</v>
          </cell>
          <cell r="V110">
            <v>77</v>
          </cell>
          <cell r="W110" t="str">
            <v>及格</v>
          </cell>
          <cell r="X110">
            <v>92</v>
          </cell>
          <cell r="Y110">
            <v>64</v>
          </cell>
          <cell r="Z110">
            <v>60</v>
          </cell>
          <cell r="AA110" t="str">
            <v>中等</v>
          </cell>
          <cell r="AB110">
            <v>75</v>
          </cell>
          <cell r="AC110" t="str">
            <v>及格</v>
          </cell>
          <cell r="AD110">
            <v>66</v>
          </cell>
          <cell r="AE110" t="str">
            <v>及格</v>
          </cell>
          <cell r="AF110">
            <v>65</v>
          </cell>
          <cell r="AG110">
            <v>67</v>
          </cell>
          <cell r="AH110">
            <v>89</v>
          </cell>
          <cell r="AI110" t="str">
            <v>良好</v>
          </cell>
          <cell r="AJ110" t="str">
            <v>良好</v>
          </cell>
          <cell r="AK110">
            <v>61</v>
          </cell>
          <cell r="AL110">
            <v>0</v>
          </cell>
          <cell r="AM110">
            <v>0</v>
          </cell>
          <cell r="AN110">
            <v>3</v>
          </cell>
          <cell r="AO110" t="str">
            <v>高级语言程序设计预就业实习职业素养实习与劳动教育</v>
          </cell>
        </row>
        <row r="111">
          <cell r="A111">
            <v>20200310042</v>
          </cell>
          <cell r="B111" t="str">
            <v>唐永杰</v>
          </cell>
          <cell r="C111" t="str">
            <v>全日制2020软件技术3班</v>
          </cell>
          <cell r="D111">
            <v>95</v>
          </cell>
          <cell r="E111">
            <v>83</v>
          </cell>
          <cell r="F111">
            <v>78</v>
          </cell>
          <cell r="G111">
            <v>70</v>
          </cell>
          <cell r="H111">
            <v>86</v>
          </cell>
          <cell r="I111">
            <v>81</v>
          </cell>
          <cell r="J111">
            <v>82</v>
          </cell>
          <cell r="K111">
            <v>87</v>
          </cell>
          <cell r="L111">
            <v>80</v>
          </cell>
          <cell r="M111">
            <v>79</v>
          </cell>
          <cell r="N111">
            <v>97</v>
          </cell>
          <cell r="O111">
            <v>97</v>
          </cell>
          <cell r="P111">
            <v>81</v>
          </cell>
          <cell r="Q111">
            <v>98</v>
          </cell>
          <cell r="R111" t="str">
            <v>良好</v>
          </cell>
          <cell r="S111" t="str">
            <v>良好</v>
          </cell>
          <cell r="T111">
            <v>75</v>
          </cell>
          <cell r="U111">
            <v>82</v>
          </cell>
          <cell r="V111">
            <v>79</v>
          </cell>
          <cell r="W111" t="str">
            <v>及格</v>
          </cell>
          <cell r="X111">
            <v>81</v>
          </cell>
          <cell r="Y111">
            <v>73</v>
          </cell>
          <cell r="Z111">
            <v>60</v>
          </cell>
          <cell r="AA111">
            <v>60</v>
          </cell>
          <cell r="AB111">
            <v>89</v>
          </cell>
          <cell r="AC111" t="str">
            <v>及格</v>
          </cell>
          <cell r="AD111">
            <v>70</v>
          </cell>
          <cell r="AE111" t="str">
            <v>及格</v>
          </cell>
          <cell r="AF111">
            <v>71</v>
          </cell>
          <cell r="AG111">
            <v>87</v>
          </cell>
          <cell r="AH111">
            <v>90</v>
          </cell>
          <cell r="AI111" t="str">
            <v>良好</v>
          </cell>
          <cell r="AJ111" t="str">
            <v>良好</v>
          </cell>
          <cell r="AK111">
            <v>70</v>
          </cell>
          <cell r="AL111">
            <v>95</v>
          </cell>
          <cell r="AM111">
            <v>99</v>
          </cell>
          <cell r="AN111">
            <v>0</v>
          </cell>
          <cell r="AO111" t="str">
            <v/>
          </cell>
        </row>
        <row r="112">
          <cell r="A112">
            <v>20200310048</v>
          </cell>
          <cell r="B112" t="str">
            <v>韦德阳</v>
          </cell>
          <cell r="C112" t="str">
            <v>全日制2020软件技术3班</v>
          </cell>
          <cell r="D112">
            <v>95</v>
          </cell>
          <cell r="E112">
            <v>75</v>
          </cell>
          <cell r="F112">
            <v>66</v>
          </cell>
          <cell r="G112">
            <v>76</v>
          </cell>
          <cell r="H112">
            <v>80</v>
          </cell>
          <cell r="I112">
            <v>90</v>
          </cell>
          <cell r="J112">
            <v>82</v>
          </cell>
          <cell r="K112">
            <v>63</v>
          </cell>
          <cell r="L112">
            <v>87</v>
          </cell>
          <cell r="M112">
            <v>79</v>
          </cell>
          <cell r="N112">
            <v>95</v>
          </cell>
          <cell r="O112">
            <v>94</v>
          </cell>
          <cell r="P112">
            <v>60</v>
          </cell>
          <cell r="Q112">
            <v>100</v>
          </cell>
          <cell r="R112" t="str">
            <v>良好</v>
          </cell>
          <cell r="S112" t="str">
            <v>良好</v>
          </cell>
          <cell r="T112">
            <v>75</v>
          </cell>
          <cell r="U112">
            <v>79</v>
          </cell>
          <cell r="V112">
            <v>81</v>
          </cell>
          <cell r="W112" t="str">
            <v>及格</v>
          </cell>
          <cell r="X112">
            <v>86</v>
          </cell>
          <cell r="Y112">
            <v>84</v>
          </cell>
          <cell r="Z112">
            <v>73</v>
          </cell>
          <cell r="AA112">
            <v>74</v>
          </cell>
          <cell r="AB112">
            <v>89</v>
          </cell>
          <cell r="AC112" t="str">
            <v>良好</v>
          </cell>
          <cell r="AD112">
            <v>86</v>
          </cell>
          <cell r="AE112" t="str">
            <v>及格</v>
          </cell>
          <cell r="AF112">
            <v>94</v>
          </cell>
          <cell r="AG112">
            <v>96</v>
          </cell>
          <cell r="AH112">
            <v>92</v>
          </cell>
          <cell r="AI112" t="str">
            <v>良好</v>
          </cell>
          <cell r="AJ112" t="str">
            <v>良好</v>
          </cell>
          <cell r="AK112">
            <v>66</v>
          </cell>
          <cell r="AL112">
            <v>97</v>
          </cell>
          <cell r="AM112">
            <v>99</v>
          </cell>
          <cell r="AN112">
            <v>0</v>
          </cell>
          <cell r="AO112" t="str">
            <v/>
          </cell>
        </row>
        <row r="113">
          <cell r="A113">
            <v>20200310049</v>
          </cell>
          <cell r="B113" t="str">
            <v>韦建安</v>
          </cell>
          <cell r="C113" t="str">
            <v>全日制2020软件技术3班</v>
          </cell>
          <cell r="D113">
            <v>95</v>
          </cell>
          <cell r="E113">
            <v>70</v>
          </cell>
          <cell r="F113">
            <v>69</v>
          </cell>
          <cell r="G113">
            <v>64</v>
          </cell>
          <cell r="H113">
            <v>83</v>
          </cell>
          <cell r="I113">
            <v>85</v>
          </cell>
          <cell r="J113">
            <v>89</v>
          </cell>
          <cell r="K113">
            <v>79</v>
          </cell>
          <cell r="L113">
            <v>86</v>
          </cell>
          <cell r="M113">
            <v>73</v>
          </cell>
          <cell r="N113">
            <v>96</v>
          </cell>
          <cell r="O113">
            <v>98</v>
          </cell>
          <cell r="P113">
            <v>84</v>
          </cell>
          <cell r="Q113">
            <v>99</v>
          </cell>
          <cell r="R113" t="str">
            <v>良好</v>
          </cell>
          <cell r="S113" t="str">
            <v>良好</v>
          </cell>
          <cell r="T113">
            <v>75</v>
          </cell>
          <cell r="U113">
            <v>75</v>
          </cell>
          <cell r="V113">
            <v>81</v>
          </cell>
          <cell r="W113" t="str">
            <v>良好</v>
          </cell>
          <cell r="X113">
            <v>93</v>
          </cell>
          <cell r="Y113">
            <v>75</v>
          </cell>
          <cell r="Z113">
            <v>60</v>
          </cell>
          <cell r="AA113">
            <v>60</v>
          </cell>
          <cell r="AB113">
            <v>73</v>
          </cell>
          <cell r="AC113" t="str">
            <v>及格</v>
          </cell>
          <cell r="AD113">
            <v>67</v>
          </cell>
          <cell r="AE113" t="str">
            <v>及格</v>
          </cell>
          <cell r="AF113">
            <v>92</v>
          </cell>
          <cell r="AG113">
            <v>83</v>
          </cell>
          <cell r="AH113">
            <v>91</v>
          </cell>
          <cell r="AI113" t="str">
            <v>良好</v>
          </cell>
          <cell r="AJ113" t="str">
            <v>良好</v>
          </cell>
          <cell r="AK113">
            <v>71</v>
          </cell>
          <cell r="AL113">
            <v>0</v>
          </cell>
          <cell r="AM113">
            <v>0</v>
          </cell>
          <cell r="AN113">
            <v>2</v>
          </cell>
          <cell r="AO113" t="str">
            <v>预就业实习职业素养实习与劳动教育</v>
          </cell>
        </row>
        <row r="114">
          <cell r="A114">
            <v>20200310051</v>
          </cell>
          <cell r="B114" t="str">
            <v>韦小小</v>
          </cell>
          <cell r="C114" t="str">
            <v>全日制2020软件技术3班</v>
          </cell>
          <cell r="D114">
            <v>95</v>
          </cell>
          <cell r="E114">
            <v>77</v>
          </cell>
          <cell r="F114">
            <v>74</v>
          </cell>
          <cell r="G114">
            <v>71</v>
          </cell>
          <cell r="H114">
            <v>85</v>
          </cell>
          <cell r="I114">
            <v>84</v>
          </cell>
          <cell r="J114">
            <v>84</v>
          </cell>
          <cell r="K114">
            <v>83</v>
          </cell>
          <cell r="L114">
            <v>78</v>
          </cell>
          <cell r="M114">
            <v>66</v>
          </cell>
          <cell r="N114">
            <v>73</v>
          </cell>
          <cell r="O114">
            <v>99</v>
          </cell>
          <cell r="P114">
            <v>93</v>
          </cell>
          <cell r="Q114">
            <v>95</v>
          </cell>
          <cell r="R114" t="str">
            <v>良好</v>
          </cell>
          <cell r="S114" t="str">
            <v>良好</v>
          </cell>
          <cell r="T114">
            <v>75</v>
          </cell>
          <cell r="U114">
            <v>83</v>
          </cell>
          <cell r="V114">
            <v>79</v>
          </cell>
          <cell r="W114" t="str">
            <v>及格</v>
          </cell>
          <cell r="X114">
            <v>96</v>
          </cell>
          <cell r="Y114">
            <v>79</v>
          </cell>
          <cell r="Z114">
            <v>60</v>
          </cell>
          <cell r="AA114">
            <v>60</v>
          </cell>
          <cell r="AB114">
            <v>81</v>
          </cell>
          <cell r="AC114" t="str">
            <v>及格</v>
          </cell>
          <cell r="AD114">
            <v>71</v>
          </cell>
          <cell r="AE114" t="str">
            <v>及格</v>
          </cell>
          <cell r="AF114">
            <v>87</v>
          </cell>
          <cell r="AG114">
            <v>81</v>
          </cell>
          <cell r="AH114">
            <v>92</v>
          </cell>
          <cell r="AI114" t="str">
            <v>良好</v>
          </cell>
          <cell r="AJ114" t="str">
            <v>良好</v>
          </cell>
          <cell r="AK114">
            <v>67</v>
          </cell>
          <cell r="AL114">
            <v>98</v>
          </cell>
          <cell r="AM114">
            <v>99</v>
          </cell>
          <cell r="AN114">
            <v>0</v>
          </cell>
          <cell r="AO114" t="str">
            <v/>
          </cell>
        </row>
        <row r="115">
          <cell r="A115">
            <v>20200310052</v>
          </cell>
          <cell r="B115" t="str">
            <v>伍振宇</v>
          </cell>
          <cell r="C115" t="str">
            <v>全日制2020软件技术3班</v>
          </cell>
          <cell r="D115">
            <v>95</v>
          </cell>
          <cell r="E115">
            <v>78</v>
          </cell>
          <cell r="F115">
            <v>66</v>
          </cell>
          <cell r="G115">
            <v>75</v>
          </cell>
          <cell r="H115">
            <v>80</v>
          </cell>
          <cell r="I115">
            <v>83</v>
          </cell>
          <cell r="J115">
            <v>81</v>
          </cell>
          <cell r="K115">
            <v>78</v>
          </cell>
          <cell r="L115">
            <v>85</v>
          </cell>
          <cell r="M115">
            <v>80</v>
          </cell>
          <cell r="N115">
            <v>94</v>
          </cell>
          <cell r="O115">
            <v>96</v>
          </cell>
          <cell r="P115">
            <v>90</v>
          </cell>
          <cell r="Q115">
            <v>97</v>
          </cell>
          <cell r="R115" t="str">
            <v>良好</v>
          </cell>
          <cell r="S115" t="str">
            <v>良好</v>
          </cell>
          <cell r="T115">
            <v>75</v>
          </cell>
          <cell r="U115">
            <v>80</v>
          </cell>
          <cell r="V115">
            <v>85</v>
          </cell>
          <cell r="W115" t="str">
            <v>及格</v>
          </cell>
          <cell r="X115">
            <v>79</v>
          </cell>
          <cell r="Y115">
            <v>83</v>
          </cell>
          <cell r="Z115">
            <v>64</v>
          </cell>
          <cell r="AA115">
            <v>72</v>
          </cell>
          <cell r="AB115">
            <v>82</v>
          </cell>
          <cell r="AC115" t="str">
            <v>良好</v>
          </cell>
          <cell r="AD115">
            <v>62</v>
          </cell>
          <cell r="AE115" t="str">
            <v>良好</v>
          </cell>
          <cell r="AF115">
            <v>83</v>
          </cell>
          <cell r="AG115">
            <v>91</v>
          </cell>
          <cell r="AH115">
            <v>91</v>
          </cell>
          <cell r="AI115" t="str">
            <v>良好</v>
          </cell>
          <cell r="AJ115" t="str">
            <v>良好</v>
          </cell>
          <cell r="AK115">
            <v>64</v>
          </cell>
          <cell r="AL115">
            <v>100</v>
          </cell>
          <cell r="AM115">
            <v>99</v>
          </cell>
          <cell r="AN115">
            <v>0</v>
          </cell>
          <cell r="AO115" t="str">
            <v/>
          </cell>
        </row>
        <row r="116">
          <cell r="A116">
            <v>20200310054</v>
          </cell>
          <cell r="B116" t="str">
            <v>杨丞浦</v>
          </cell>
          <cell r="C116" t="str">
            <v>全日制2020软件技术3班</v>
          </cell>
          <cell r="D116">
            <v>95</v>
          </cell>
          <cell r="E116">
            <v>80</v>
          </cell>
          <cell r="F116">
            <v>75</v>
          </cell>
          <cell r="G116">
            <v>78</v>
          </cell>
          <cell r="H116">
            <v>86</v>
          </cell>
          <cell r="I116">
            <v>83</v>
          </cell>
          <cell r="J116">
            <v>92</v>
          </cell>
          <cell r="K116">
            <v>87</v>
          </cell>
          <cell r="L116">
            <v>87</v>
          </cell>
          <cell r="M116">
            <v>77</v>
          </cell>
          <cell r="N116">
            <v>94</v>
          </cell>
          <cell r="O116">
            <v>96</v>
          </cell>
          <cell r="P116">
            <v>83</v>
          </cell>
          <cell r="Q116">
            <v>98</v>
          </cell>
          <cell r="R116" t="str">
            <v>良好</v>
          </cell>
          <cell r="S116" t="str">
            <v>良好</v>
          </cell>
          <cell r="T116">
            <v>75</v>
          </cell>
          <cell r="U116">
            <v>66</v>
          </cell>
          <cell r="V116">
            <v>83</v>
          </cell>
          <cell r="W116" t="str">
            <v>良好</v>
          </cell>
          <cell r="X116">
            <v>60</v>
          </cell>
          <cell r="Y116">
            <v>80</v>
          </cell>
          <cell r="Z116">
            <v>70</v>
          </cell>
          <cell r="AA116">
            <v>67</v>
          </cell>
          <cell r="AB116">
            <v>87</v>
          </cell>
          <cell r="AC116">
            <v>81</v>
          </cell>
          <cell r="AD116">
            <v>71</v>
          </cell>
          <cell r="AE116" t="str">
            <v>中等</v>
          </cell>
          <cell r="AF116">
            <v>94</v>
          </cell>
          <cell r="AG116">
            <v>82</v>
          </cell>
          <cell r="AH116">
            <v>89</v>
          </cell>
          <cell r="AI116" t="str">
            <v>良好</v>
          </cell>
          <cell r="AJ116" t="str">
            <v>良好</v>
          </cell>
          <cell r="AK116">
            <v>63</v>
          </cell>
          <cell r="AL116">
            <v>98</v>
          </cell>
          <cell r="AM116">
            <v>99</v>
          </cell>
          <cell r="AN116">
            <v>0</v>
          </cell>
          <cell r="AO116" t="str">
            <v/>
          </cell>
        </row>
        <row r="117">
          <cell r="A117">
            <v>20200310055</v>
          </cell>
          <cell r="B117" t="str">
            <v>杨回松</v>
          </cell>
          <cell r="C117" t="str">
            <v>全日制2020软件技术3班</v>
          </cell>
          <cell r="D117">
            <v>95</v>
          </cell>
          <cell r="E117">
            <v>73</v>
          </cell>
          <cell r="F117">
            <v>71</v>
          </cell>
          <cell r="G117">
            <v>71</v>
          </cell>
          <cell r="H117">
            <v>85</v>
          </cell>
          <cell r="I117">
            <v>82</v>
          </cell>
          <cell r="J117">
            <v>84</v>
          </cell>
          <cell r="K117">
            <v>76</v>
          </cell>
          <cell r="L117">
            <v>88</v>
          </cell>
          <cell r="M117">
            <v>84</v>
          </cell>
          <cell r="N117">
            <v>92</v>
          </cell>
          <cell r="O117">
            <v>98</v>
          </cell>
          <cell r="P117">
            <v>85</v>
          </cell>
          <cell r="Q117">
            <v>75</v>
          </cell>
          <cell r="R117" t="str">
            <v>良好</v>
          </cell>
          <cell r="S117" t="str">
            <v>良好</v>
          </cell>
          <cell r="T117">
            <v>75</v>
          </cell>
          <cell r="U117">
            <v>70</v>
          </cell>
          <cell r="V117">
            <v>80</v>
          </cell>
          <cell r="W117" t="str">
            <v>及格</v>
          </cell>
          <cell r="X117">
            <v>92</v>
          </cell>
          <cell r="Y117">
            <v>82</v>
          </cell>
          <cell r="Z117">
            <v>61</v>
          </cell>
          <cell r="AA117">
            <v>76</v>
          </cell>
          <cell r="AB117">
            <v>85</v>
          </cell>
          <cell r="AC117" t="str">
            <v>及格</v>
          </cell>
          <cell r="AD117">
            <v>70</v>
          </cell>
          <cell r="AE117" t="str">
            <v>及格</v>
          </cell>
          <cell r="AF117">
            <v>92</v>
          </cell>
          <cell r="AG117">
            <v>77</v>
          </cell>
          <cell r="AH117">
            <v>91</v>
          </cell>
          <cell r="AI117" t="str">
            <v>良好</v>
          </cell>
          <cell r="AJ117" t="str">
            <v>良好</v>
          </cell>
          <cell r="AK117">
            <v>75</v>
          </cell>
          <cell r="AL117">
            <v>81</v>
          </cell>
          <cell r="AM117">
            <v>69</v>
          </cell>
          <cell r="AN117">
            <v>0</v>
          </cell>
          <cell r="AO117" t="str">
            <v/>
          </cell>
        </row>
        <row r="118">
          <cell r="A118">
            <v>20200310059</v>
          </cell>
          <cell r="B118" t="str">
            <v>张豪</v>
          </cell>
          <cell r="C118" t="str">
            <v>全日制2020软件技术3班</v>
          </cell>
          <cell r="D118">
            <v>95</v>
          </cell>
          <cell r="E118">
            <v>84</v>
          </cell>
          <cell r="F118">
            <v>72</v>
          </cell>
          <cell r="G118">
            <v>73</v>
          </cell>
          <cell r="H118">
            <v>80</v>
          </cell>
          <cell r="I118">
            <v>78</v>
          </cell>
          <cell r="J118">
            <v>91</v>
          </cell>
          <cell r="K118">
            <v>88</v>
          </cell>
          <cell r="L118">
            <v>88</v>
          </cell>
          <cell r="M118">
            <v>64</v>
          </cell>
          <cell r="N118">
            <v>88</v>
          </cell>
          <cell r="O118">
            <v>90</v>
          </cell>
          <cell r="P118">
            <v>62</v>
          </cell>
          <cell r="Q118">
            <v>96</v>
          </cell>
          <cell r="R118" t="str">
            <v>良好</v>
          </cell>
          <cell r="S118" t="str">
            <v>良好</v>
          </cell>
          <cell r="T118">
            <v>75</v>
          </cell>
          <cell r="U118">
            <v>77</v>
          </cell>
          <cell r="V118">
            <v>82</v>
          </cell>
          <cell r="W118" t="str">
            <v>及格</v>
          </cell>
          <cell r="X118">
            <v>60</v>
          </cell>
          <cell r="Y118">
            <v>79</v>
          </cell>
          <cell r="Z118">
            <v>70</v>
          </cell>
          <cell r="AA118">
            <v>63</v>
          </cell>
          <cell r="AB118">
            <v>70</v>
          </cell>
          <cell r="AC118">
            <v>74</v>
          </cell>
          <cell r="AD118">
            <v>60</v>
          </cell>
          <cell r="AE118" t="str">
            <v>中等</v>
          </cell>
          <cell r="AF118">
            <v>94</v>
          </cell>
          <cell r="AG118">
            <v>77</v>
          </cell>
          <cell r="AH118">
            <v>71</v>
          </cell>
          <cell r="AI118" t="str">
            <v>良好</v>
          </cell>
          <cell r="AJ118" t="str">
            <v>良好</v>
          </cell>
          <cell r="AK118">
            <v>66</v>
          </cell>
          <cell r="AL118">
            <v>80</v>
          </cell>
          <cell r="AM118">
            <v>60</v>
          </cell>
          <cell r="AN118">
            <v>0</v>
          </cell>
          <cell r="AO118" t="str">
            <v/>
          </cell>
        </row>
        <row r="119">
          <cell r="A119">
            <v>20200310060</v>
          </cell>
          <cell r="B119" t="str">
            <v>赵圣君</v>
          </cell>
          <cell r="C119" t="str">
            <v>全日制2020软件技术3班</v>
          </cell>
          <cell r="D119">
            <v>95</v>
          </cell>
          <cell r="E119">
            <v>74</v>
          </cell>
          <cell r="F119">
            <v>70</v>
          </cell>
          <cell r="G119">
            <v>70</v>
          </cell>
          <cell r="H119">
            <v>85</v>
          </cell>
          <cell r="I119">
            <v>79</v>
          </cell>
          <cell r="J119">
            <v>88</v>
          </cell>
          <cell r="K119">
            <v>83</v>
          </cell>
          <cell r="L119">
            <v>84</v>
          </cell>
          <cell r="M119">
            <v>66</v>
          </cell>
          <cell r="N119">
            <v>93</v>
          </cell>
          <cell r="O119">
            <v>91</v>
          </cell>
          <cell r="P119">
            <v>84</v>
          </cell>
          <cell r="Q119">
            <v>97</v>
          </cell>
          <cell r="R119" t="str">
            <v>良好</v>
          </cell>
          <cell r="S119" t="str">
            <v>良好</v>
          </cell>
          <cell r="T119">
            <v>75</v>
          </cell>
          <cell r="U119">
            <v>79</v>
          </cell>
          <cell r="V119">
            <v>79</v>
          </cell>
          <cell r="W119" t="str">
            <v>及格</v>
          </cell>
          <cell r="X119">
            <v>65</v>
          </cell>
          <cell r="Y119">
            <v>72</v>
          </cell>
          <cell r="Z119">
            <v>60</v>
          </cell>
          <cell r="AA119">
            <v>60</v>
          </cell>
          <cell r="AB119">
            <v>83</v>
          </cell>
          <cell r="AC119" t="str">
            <v>及格</v>
          </cell>
          <cell r="AD119">
            <v>73</v>
          </cell>
          <cell r="AE119" t="str">
            <v>及格</v>
          </cell>
          <cell r="AF119">
            <v>94</v>
          </cell>
          <cell r="AG119">
            <v>81</v>
          </cell>
          <cell r="AH119">
            <v>89</v>
          </cell>
          <cell r="AI119" t="str">
            <v>良好</v>
          </cell>
          <cell r="AJ119" t="str">
            <v>良好</v>
          </cell>
          <cell r="AK119">
            <v>70</v>
          </cell>
          <cell r="AL119">
            <v>90</v>
          </cell>
          <cell r="AM119">
            <v>88</v>
          </cell>
          <cell r="AN119">
            <v>0</v>
          </cell>
          <cell r="AO119" t="str">
            <v/>
          </cell>
        </row>
        <row r="120">
          <cell r="A120">
            <v>20200310064</v>
          </cell>
          <cell r="B120" t="str">
            <v>陈薇</v>
          </cell>
          <cell r="C120" t="str">
            <v>全日制2020软件技术3班</v>
          </cell>
          <cell r="D120">
            <v>95</v>
          </cell>
          <cell r="E120">
            <v>80</v>
          </cell>
          <cell r="F120">
            <v>73</v>
          </cell>
          <cell r="G120">
            <v>72</v>
          </cell>
          <cell r="H120">
            <v>82</v>
          </cell>
          <cell r="I120">
            <v>79</v>
          </cell>
          <cell r="J120">
            <v>84</v>
          </cell>
          <cell r="K120">
            <v>93</v>
          </cell>
          <cell r="L120">
            <v>80</v>
          </cell>
          <cell r="M120">
            <v>67</v>
          </cell>
          <cell r="N120">
            <v>93</v>
          </cell>
          <cell r="O120">
            <v>97</v>
          </cell>
          <cell r="P120">
            <v>81</v>
          </cell>
          <cell r="Q120">
            <v>94</v>
          </cell>
          <cell r="R120" t="str">
            <v>良好</v>
          </cell>
          <cell r="S120" t="str">
            <v>良好</v>
          </cell>
          <cell r="T120">
            <v>75</v>
          </cell>
          <cell r="U120">
            <v>83</v>
          </cell>
          <cell r="V120">
            <v>92</v>
          </cell>
          <cell r="W120" t="str">
            <v>及格</v>
          </cell>
          <cell r="X120">
            <v>95</v>
          </cell>
          <cell r="Y120">
            <v>78</v>
          </cell>
          <cell r="Z120">
            <v>67</v>
          </cell>
          <cell r="AA120">
            <v>60</v>
          </cell>
          <cell r="AB120">
            <v>85</v>
          </cell>
          <cell r="AC120" t="str">
            <v>及格</v>
          </cell>
          <cell r="AD120">
            <v>74</v>
          </cell>
          <cell r="AE120" t="str">
            <v>及格</v>
          </cell>
          <cell r="AF120">
            <v>88</v>
          </cell>
          <cell r="AG120">
            <v>90</v>
          </cell>
          <cell r="AH120">
            <v>92</v>
          </cell>
          <cell r="AI120" t="str">
            <v>良好</v>
          </cell>
          <cell r="AJ120" t="str">
            <v>良好</v>
          </cell>
          <cell r="AK120">
            <v>67</v>
          </cell>
          <cell r="AL120">
            <v>97</v>
          </cell>
          <cell r="AM120">
            <v>99</v>
          </cell>
          <cell r="AN120">
            <v>0</v>
          </cell>
          <cell r="AO120" t="str">
            <v/>
          </cell>
        </row>
        <row r="121">
          <cell r="A121">
            <v>20200310065</v>
          </cell>
          <cell r="B121" t="str">
            <v>陈相羽</v>
          </cell>
          <cell r="C121" t="str">
            <v>全日制2020软件技术3班</v>
          </cell>
          <cell r="D121">
            <v>95</v>
          </cell>
          <cell r="E121">
            <v>72</v>
          </cell>
          <cell r="F121">
            <v>72</v>
          </cell>
          <cell r="G121">
            <v>70</v>
          </cell>
          <cell r="H121">
            <v>88</v>
          </cell>
          <cell r="I121">
            <v>80</v>
          </cell>
          <cell r="J121">
            <v>87</v>
          </cell>
          <cell r="K121">
            <v>68</v>
          </cell>
          <cell r="L121">
            <v>87</v>
          </cell>
          <cell r="M121">
            <v>82</v>
          </cell>
          <cell r="N121">
            <v>100</v>
          </cell>
          <cell r="O121">
            <v>95</v>
          </cell>
          <cell r="P121">
            <v>64</v>
          </cell>
          <cell r="Q121">
            <v>75</v>
          </cell>
          <cell r="R121" t="str">
            <v>良好</v>
          </cell>
          <cell r="S121" t="str">
            <v>良好</v>
          </cell>
          <cell r="T121">
            <v>75</v>
          </cell>
          <cell r="U121">
            <v>85</v>
          </cell>
          <cell r="V121">
            <v>91</v>
          </cell>
          <cell r="W121" t="str">
            <v>及格</v>
          </cell>
          <cell r="X121">
            <v>94</v>
          </cell>
          <cell r="Y121">
            <v>84</v>
          </cell>
          <cell r="Z121">
            <v>67</v>
          </cell>
          <cell r="AA121">
            <v>60</v>
          </cell>
          <cell r="AB121">
            <v>87</v>
          </cell>
          <cell r="AC121" t="str">
            <v>良好</v>
          </cell>
          <cell r="AD121">
            <v>70</v>
          </cell>
          <cell r="AE121" t="str">
            <v>良好</v>
          </cell>
          <cell r="AF121">
            <v>88</v>
          </cell>
          <cell r="AG121">
            <v>90</v>
          </cell>
          <cell r="AH121">
            <v>90</v>
          </cell>
          <cell r="AI121" t="str">
            <v>良好</v>
          </cell>
          <cell r="AJ121" t="str">
            <v>良好</v>
          </cell>
          <cell r="AK121">
            <v>71</v>
          </cell>
          <cell r="AL121">
            <v>94</v>
          </cell>
          <cell r="AM121">
            <v>87</v>
          </cell>
          <cell r="AN121">
            <v>0</v>
          </cell>
          <cell r="AO121" t="str">
            <v/>
          </cell>
        </row>
        <row r="122">
          <cell r="A122">
            <v>20200310068</v>
          </cell>
          <cell r="B122" t="str">
            <v>黄德福</v>
          </cell>
          <cell r="C122" t="str">
            <v>全日制2020软件技术3班</v>
          </cell>
          <cell r="D122">
            <v>95</v>
          </cell>
          <cell r="E122">
            <v>82</v>
          </cell>
          <cell r="F122">
            <v>74</v>
          </cell>
          <cell r="G122">
            <v>78</v>
          </cell>
          <cell r="H122">
            <v>83</v>
          </cell>
          <cell r="I122">
            <v>77</v>
          </cell>
          <cell r="J122">
            <v>88</v>
          </cell>
          <cell r="K122">
            <v>71</v>
          </cell>
          <cell r="L122">
            <v>87</v>
          </cell>
          <cell r="M122">
            <v>95</v>
          </cell>
          <cell r="N122">
            <v>100</v>
          </cell>
          <cell r="O122">
            <v>100</v>
          </cell>
          <cell r="P122">
            <v>85</v>
          </cell>
          <cell r="Q122">
            <v>97</v>
          </cell>
          <cell r="R122" t="str">
            <v>良好</v>
          </cell>
          <cell r="S122" t="str">
            <v>良好</v>
          </cell>
          <cell r="T122">
            <v>75</v>
          </cell>
          <cell r="U122">
            <v>84</v>
          </cell>
          <cell r="V122">
            <v>85</v>
          </cell>
          <cell r="W122" t="str">
            <v>良好</v>
          </cell>
          <cell r="X122">
            <v>99</v>
          </cell>
          <cell r="Y122">
            <v>86</v>
          </cell>
          <cell r="Z122">
            <v>82</v>
          </cell>
          <cell r="AA122">
            <v>84</v>
          </cell>
          <cell r="AB122">
            <v>100</v>
          </cell>
          <cell r="AC122" t="str">
            <v>良好</v>
          </cell>
          <cell r="AD122">
            <v>90</v>
          </cell>
          <cell r="AE122" t="str">
            <v>良好</v>
          </cell>
          <cell r="AF122">
            <v>83</v>
          </cell>
          <cell r="AG122">
            <v>89</v>
          </cell>
          <cell r="AH122">
            <v>90</v>
          </cell>
          <cell r="AI122" t="str">
            <v>良好</v>
          </cell>
          <cell r="AJ122" t="str">
            <v>良好</v>
          </cell>
          <cell r="AK122">
            <v>66</v>
          </cell>
          <cell r="AL122">
            <v>94</v>
          </cell>
          <cell r="AM122">
            <v>89</v>
          </cell>
          <cell r="AN122">
            <v>0</v>
          </cell>
          <cell r="AO122" t="str">
            <v/>
          </cell>
        </row>
        <row r="123">
          <cell r="A123">
            <v>20200310071</v>
          </cell>
          <cell r="B123" t="str">
            <v>黄卓明</v>
          </cell>
          <cell r="C123" t="str">
            <v>全日制2020软件技术3班</v>
          </cell>
          <cell r="D123">
            <v>95</v>
          </cell>
          <cell r="E123">
            <v>80</v>
          </cell>
          <cell r="F123">
            <v>71</v>
          </cell>
          <cell r="G123">
            <v>76</v>
          </cell>
          <cell r="H123">
            <v>79</v>
          </cell>
          <cell r="I123">
            <v>80</v>
          </cell>
          <cell r="J123">
            <v>82</v>
          </cell>
          <cell r="K123">
            <v>78</v>
          </cell>
          <cell r="L123">
            <v>84</v>
          </cell>
          <cell r="M123">
            <v>70</v>
          </cell>
          <cell r="N123">
            <v>92</v>
          </cell>
          <cell r="O123">
            <v>73</v>
          </cell>
          <cell r="P123">
            <v>82</v>
          </cell>
          <cell r="Q123">
            <v>98</v>
          </cell>
          <cell r="R123" t="str">
            <v>良好</v>
          </cell>
          <cell r="S123" t="str">
            <v>良好</v>
          </cell>
          <cell r="T123">
            <v>75</v>
          </cell>
          <cell r="U123">
            <v>68</v>
          </cell>
          <cell r="V123">
            <v>91</v>
          </cell>
          <cell r="W123" t="str">
            <v>及格</v>
          </cell>
          <cell r="X123">
            <v>89</v>
          </cell>
          <cell r="Y123">
            <v>75</v>
          </cell>
          <cell r="Z123">
            <v>68</v>
          </cell>
          <cell r="AA123">
            <v>66</v>
          </cell>
          <cell r="AB123">
            <v>75</v>
          </cell>
          <cell r="AC123" t="str">
            <v>中等</v>
          </cell>
          <cell r="AD123">
            <v>71</v>
          </cell>
          <cell r="AE123" t="str">
            <v>中等</v>
          </cell>
          <cell r="AF123">
            <v>82</v>
          </cell>
          <cell r="AG123">
            <v>78</v>
          </cell>
          <cell r="AH123">
            <v>91</v>
          </cell>
          <cell r="AI123" t="str">
            <v>良好</v>
          </cell>
          <cell r="AJ123" t="str">
            <v>良好</v>
          </cell>
          <cell r="AK123">
            <v>63</v>
          </cell>
          <cell r="AL123">
            <v>98</v>
          </cell>
          <cell r="AM123">
            <v>99</v>
          </cell>
          <cell r="AN123">
            <v>0</v>
          </cell>
          <cell r="AO123" t="str">
            <v/>
          </cell>
        </row>
        <row r="124">
          <cell r="A124">
            <v>20200310072</v>
          </cell>
          <cell r="B124" t="str">
            <v>孔维航</v>
          </cell>
          <cell r="C124" t="str">
            <v>全日制2020软件技术3班</v>
          </cell>
          <cell r="D124">
            <v>95</v>
          </cell>
          <cell r="E124">
            <v>74</v>
          </cell>
          <cell r="F124">
            <v>69</v>
          </cell>
          <cell r="G124">
            <v>67</v>
          </cell>
          <cell r="H124">
            <v>78</v>
          </cell>
          <cell r="I124">
            <v>81</v>
          </cell>
          <cell r="J124">
            <v>84</v>
          </cell>
          <cell r="K124">
            <v>91</v>
          </cell>
          <cell r="L124">
            <v>83</v>
          </cell>
          <cell r="M124">
            <v>60</v>
          </cell>
          <cell r="N124">
            <v>91</v>
          </cell>
          <cell r="O124">
            <v>97</v>
          </cell>
          <cell r="P124">
            <v>82</v>
          </cell>
          <cell r="Q124">
            <v>99</v>
          </cell>
          <cell r="R124" t="str">
            <v>良好</v>
          </cell>
          <cell r="S124" t="str">
            <v>良好</v>
          </cell>
          <cell r="T124">
            <v>75</v>
          </cell>
          <cell r="U124">
            <v>85</v>
          </cell>
          <cell r="V124">
            <v>91</v>
          </cell>
          <cell r="W124" t="str">
            <v>及格</v>
          </cell>
          <cell r="X124">
            <v>89</v>
          </cell>
          <cell r="Y124">
            <v>67</v>
          </cell>
          <cell r="Z124">
            <v>60</v>
          </cell>
          <cell r="AA124">
            <v>62</v>
          </cell>
          <cell r="AB124">
            <v>73</v>
          </cell>
          <cell r="AC124" t="str">
            <v>中等</v>
          </cell>
          <cell r="AD124">
            <v>61</v>
          </cell>
          <cell r="AE124" t="str">
            <v>中等</v>
          </cell>
          <cell r="AF124">
            <v>64</v>
          </cell>
          <cell r="AG124">
            <v>94</v>
          </cell>
          <cell r="AH124">
            <v>84</v>
          </cell>
          <cell r="AI124" t="str">
            <v>良好</v>
          </cell>
          <cell r="AJ124" t="str">
            <v>良好</v>
          </cell>
          <cell r="AK124">
            <v>59</v>
          </cell>
          <cell r="AL124">
            <v>90</v>
          </cell>
          <cell r="AM124">
            <v>88</v>
          </cell>
          <cell r="AN124">
            <v>1</v>
          </cell>
          <cell r="AO124" t="str">
            <v>毛泽东思想和中国特色社会主义理论体系概论</v>
          </cell>
        </row>
        <row r="125">
          <cell r="A125">
            <v>20200310076</v>
          </cell>
          <cell r="B125" t="str">
            <v>刘付少辉</v>
          </cell>
          <cell r="C125" t="str">
            <v>全日制2020软件技术3班</v>
          </cell>
          <cell r="D125">
            <v>95</v>
          </cell>
          <cell r="E125">
            <v>77</v>
          </cell>
          <cell r="F125">
            <v>65</v>
          </cell>
          <cell r="G125">
            <v>73</v>
          </cell>
          <cell r="H125">
            <v>85</v>
          </cell>
          <cell r="I125">
            <v>85</v>
          </cell>
          <cell r="J125">
            <v>91</v>
          </cell>
          <cell r="K125">
            <v>83</v>
          </cell>
          <cell r="L125">
            <v>86</v>
          </cell>
          <cell r="M125">
            <v>80</v>
          </cell>
          <cell r="N125">
            <v>97</v>
          </cell>
          <cell r="O125">
            <v>99</v>
          </cell>
          <cell r="P125">
            <v>83</v>
          </cell>
          <cell r="Q125">
            <v>100</v>
          </cell>
          <cell r="R125" t="str">
            <v>良好</v>
          </cell>
          <cell r="S125" t="str">
            <v>良好</v>
          </cell>
          <cell r="T125">
            <v>75</v>
          </cell>
          <cell r="U125">
            <v>69</v>
          </cell>
          <cell r="V125">
            <v>91</v>
          </cell>
          <cell r="W125" t="str">
            <v>及格</v>
          </cell>
          <cell r="X125">
            <v>98</v>
          </cell>
          <cell r="Y125">
            <v>85</v>
          </cell>
          <cell r="Z125">
            <v>89</v>
          </cell>
          <cell r="AA125">
            <v>74</v>
          </cell>
          <cell r="AB125">
            <v>95</v>
          </cell>
          <cell r="AC125" t="str">
            <v>良好</v>
          </cell>
          <cell r="AD125">
            <v>77</v>
          </cell>
          <cell r="AE125" t="str">
            <v>良好</v>
          </cell>
          <cell r="AF125">
            <v>95</v>
          </cell>
          <cell r="AG125">
            <v>99</v>
          </cell>
          <cell r="AH125">
            <v>91</v>
          </cell>
          <cell r="AI125" t="str">
            <v>良好</v>
          </cell>
          <cell r="AJ125" t="str">
            <v>良好</v>
          </cell>
          <cell r="AK125">
            <v>77</v>
          </cell>
          <cell r="AL125">
            <v>100</v>
          </cell>
          <cell r="AM125">
            <v>99</v>
          </cell>
          <cell r="AN125">
            <v>0</v>
          </cell>
          <cell r="AO125" t="str">
            <v/>
          </cell>
        </row>
        <row r="126">
          <cell r="A126">
            <v>20200310079</v>
          </cell>
          <cell r="B126" t="str">
            <v>宁林</v>
          </cell>
          <cell r="C126" t="str">
            <v>全日制2020软件技术3班</v>
          </cell>
          <cell r="D126">
            <v>95</v>
          </cell>
          <cell r="E126">
            <v>77</v>
          </cell>
          <cell r="F126">
            <v>66</v>
          </cell>
          <cell r="G126">
            <v>66</v>
          </cell>
          <cell r="H126">
            <v>85</v>
          </cell>
          <cell r="I126">
            <v>80</v>
          </cell>
          <cell r="J126">
            <v>80</v>
          </cell>
          <cell r="K126">
            <v>83</v>
          </cell>
          <cell r="L126">
            <v>78</v>
          </cell>
          <cell r="M126">
            <v>80</v>
          </cell>
          <cell r="N126">
            <v>99</v>
          </cell>
          <cell r="O126">
            <v>73</v>
          </cell>
          <cell r="P126">
            <v>88</v>
          </cell>
          <cell r="Q126">
            <v>99</v>
          </cell>
          <cell r="R126" t="str">
            <v>良好</v>
          </cell>
          <cell r="S126" t="str">
            <v>良好</v>
          </cell>
          <cell r="T126">
            <v>75</v>
          </cell>
          <cell r="U126">
            <v>80</v>
          </cell>
          <cell r="V126">
            <v>82</v>
          </cell>
          <cell r="W126" t="str">
            <v>及格</v>
          </cell>
          <cell r="X126">
            <v>96</v>
          </cell>
          <cell r="Y126">
            <v>72</v>
          </cell>
          <cell r="Z126">
            <v>60</v>
          </cell>
          <cell r="AA126">
            <v>70</v>
          </cell>
          <cell r="AB126">
            <v>93</v>
          </cell>
          <cell r="AC126" t="str">
            <v>良好</v>
          </cell>
          <cell r="AD126">
            <v>65</v>
          </cell>
          <cell r="AE126" t="str">
            <v>良好</v>
          </cell>
          <cell r="AF126">
            <v>94</v>
          </cell>
          <cell r="AG126">
            <v>97</v>
          </cell>
          <cell r="AH126">
            <v>89</v>
          </cell>
          <cell r="AI126" t="str">
            <v>良好</v>
          </cell>
          <cell r="AJ126" t="str">
            <v>良好</v>
          </cell>
          <cell r="AK126">
            <v>76</v>
          </cell>
          <cell r="AL126">
            <v>87</v>
          </cell>
          <cell r="AM126">
            <v>78</v>
          </cell>
          <cell r="AN126">
            <v>0</v>
          </cell>
          <cell r="AO126" t="str">
            <v/>
          </cell>
        </row>
        <row r="127">
          <cell r="A127">
            <v>20200310085</v>
          </cell>
          <cell r="B127" t="str">
            <v>唐鑫</v>
          </cell>
          <cell r="C127" t="str">
            <v>全日制2020软件技术3班</v>
          </cell>
          <cell r="D127">
            <v>95</v>
          </cell>
          <cell r="E127">
            <v>74</v>
          </cell>
          <cell r="F127">
            <v>64</v>
          </cell>
          <cell r="G127">
            <v>74</v>
          </cell>
          <cell r="H127">
            <v>81</v>
          </cell>
          <cell r="I127">
            <v>79</v>
          </cell>
          <cell r="J127">
            <v>80</v>
          </cell>
          <cell r="K127">
            <v>87</v>
          </cell>
          <cell r="L127">
            <v>84</v>
          </cell>
          <cell r="M127">
            <v>68</v>
          </cell>
          <cell r="N127">
            <v>98</v>
          </cell>
          <cell r="O127">
            <v>98</v>
          </cell>
          <cell r="P127">
            <v>84</v>
          </cell>
          <cell r="Q127">
            <v>98</v>
          </cell>
          <cell r="R127" t="str">
            <v>良好</v>
          </cell>
          <cell r="S127" t="str">
            <v>良好</v>
          </cell>
          <cell r="T127">
            <v>75</v>
          </cell>
          <cell r="U127">
            <v>64</v>
          </cell>
          <cell r="V127">
            <v>81</v>
          </cell>
          <cell r="W127" t="str">
            <v>及格</v>
          </cell>
          <cell r="X127">
            <v>98</v>
          </cell>
          <cell r="Y127">
            <v>73</v>
          </cell>
          <cell r="Z127">
            <v>60</v>
          </cell>
          <cell r="AA127">
            <v>60</v>
          </cell>
          <cell r="AB127">
            <v>77</v>
          </cell>
          <cell r="AC127" t="str">
            <v>及格</v>
          </cell>
          <cell r="AD127">
            <v>73</v>
          </cell>
          <cell r="AE127" t="str">
            <v>及格</v>
          </cell>
          <cell r="AF127">
            <v>81</v>
          </cell>
          <cell r="AG127">
            <v>71</v>
          </cell>
          <cell r="AH127">
            <v>92</v>
          </cell>
          <cell r="AI127" t="str">
            <v>良好</v>
          </cell>
          <cell r="AJ127" t="str">
            <v>良好</v>
          </cell>
          <cell r="AK127">
            <v>68</v>
          </cell>
          <cell r="AL127">
            <v>94</v>
          </cell>
          <cell r="AM127">
            <v>95</v>
          </cell>
          <cell r="AN127">
            <v>0</v>
          </cell>
          <cell r="AO127" t="str">
            <v/>
          </cell>
        </row>
        <row r="128">
          <cell r="A128">
            <v>20200310086</v>
          </cell>
          <cell r="B128" t="str">
            <v>陶鸿</v>
          </cell>
          <cell r="C128" t="str">
            <v>全日制2020软件技术3班</v>
          </cell>
          <cell r="D128">
            <v>95</v>
          </cell>
          <cell r="E128">
            <v>64</v>
          </cell>
          <cell r="F128">
            <v>70</v>
          </cell>
          <cell r="G128">
            <v>82</v>
          </cell>
          <cell r="H128">
            <v>85</v>
          </cell>
          <cell r="I128">
            <v>81</v>
          </cell>
          <cell r="J128">
            <v>65</v>
          </cell>
          <cell r="K128">
            <v>85</v>
          </cell>
          <cell r="L128">
            <v>86</v>
          </cell>
          <cell r="M128">
            <v>77</v>
          </cell>
          <cell r="N128">
            <v>94</v>
          </cell>
          <cell r="O128">
            <v>99</v>
          </cell>
          <cell r="P128">
            <v>82</v>
          </cell>
          <cell r="Q128">
            <v>75</v>
          </cell>
          <cell r="R128" t="str">
            <v>良好</v>
          </cell>
          <cell r="S128" t="str">
            <v>良好</v>
          </cell>
          <cell r="T128">
            <v>75</v>
          </cell>
          <cell r="U128">
            <v>81</v>
          </cell>
          <cell r="V128">
            <v>85</v>
          </cell>
          <cell r="W128" t="str">
            <v>及格</v>
          </cell>
          <cell r="X128">
            <v>85</v>
          </cell>
          <cell r="Y128">
            <v>73</v>
          </cell>
          <cell r="Z128">
            <v>60</v>
          </cell>
          <cell r="AA128">
            <v>72</v>
          </cell>
          <cell r="AB128">
            <v>73</v>
          </cell>
          <cell r="AC128" t="str">
            <v>及格</v>
          </cell>
          <cell r="AD128">
            <v>63</v>
          </cell>
          <cell r="AE128" t="str">
            <v>及格</v>
          </cell>
          <cell r="AF128">
            <v>28</v>
          </cell>
          <cell r="AG128">
            <v>92</v>
          </cell>
          <cell r="AH128">
            <v>69</v>
          </cell>
          <cell r="AI128" t="str">
            <v>良好</v>
          </cell>
          <cell r="AJ128" t="str">
            <v>良好</v>
          </cell>
          <cell r="AK128">
            <v>73</v>
          </cell>
          <cell r="AL128">
            <v>85</v>
          </cell>
          <cell r="AM128">
            <v>85</v>
          </cell>
          <cell r="AN128">
            <v>1</v>
          </cell>
          <cell r="AO128" t="str">
            <v>职业发展与就业指导</v>
          </cell>
        </row>
        <row r="129">
          <cell r="A129">
            <v>20200310142</v>
          </cell>
          <cell r="B129" t="str">
            <v>肖文吉</v>
          </cell>
          <cell r="C129" t="str">
            <v>全日制2020软件技术3班</v>
          </cell>
          <cell r="D129">
            <v>95</v>
          </cell>
          <cell r="E129">
            <v>81</v>
          </cell>
          <cell r="F129">
            <v>77</v>
          </cell>
          <cell r="G129">
            <v>79</v>
          </cell>
          <cell r="H129">
            <v>88</v>
          </cell>
          <cell r="I129">
            <v>84</v>
          </cell>
          <cell r="J129">
            <v>65</v>
          </cell>
          <cell r="K129" t="str">
            <v>免修(伤病)</v>
          </cell>
          <cell r="L129">
            <v>84</v>
          </cell>
          <cell r="M129">
            <v>79</v>
          </cell>
          <cell r="N129">
            <v>96</v>
          </cell>
          <cell r="O129">
            <v>100</v>
          </cell>
          <cell r="P129">
            <v>86</v>
          </cell>
          <cell r="Q129">
            <v>100</v>
          </cell>
          <cell r="R129" t="str">
            <v>良好</v>
          </cell>
          <cell r="S129" t="str">
            <v>良好</v>
          </cell>
          <cell r="T129">
            <v>75</v>
          </cell>
          <cell r="U129">
            <v>86</v>
          </cell>
          <cell r="V129">
            <v>90</v>
          </cell>
          <cell r="W129" t="str">
            <v>良好</v>
          </cell>
          <cell r="X129">
            <v>98</v>
          </cell>
          <cell r="Y129">
            <v>84</v>
          </cell>
          <cell r="Z129">
            <v>81</v>
          </cell>
          <cell r="AA129">
            <v>72</v>
          </cell>
          <cell r="AB129">
            <v>87</v>
          </cell>
          <cell r="AC129" t="str">
            <v>良好</v>
          </cell>
          <cell r="AD129">
            <v>77</v>
          </cell>
          <cell r="AE129" t="str">
            <v>良好</v>
          </cell>
          <cell r="AF129">
            <v>81</v>
          </cell>
          <cell r="AG129">
            <v>99</v>
          </cell>
          <cell r="AH129">
            <v>90</v>
          </cell>
          <cell r="AI129" t="str">
            <v>良好</v>
          </cell>
          <cell r="AJ129" t="str">
            <v>良好</v>
          </cell>
          <cell r="AK129">
            <v>83</v>
          </cell>
          <cell r="AL129">
            <v>100</v>
          </cell>
          <cell r="AM129">
            <v>100</v>
          </cell>
          <cell r="AN129">
            <v>0</v>
          </cell>
          <cell r="AO129" t="str">
            <v/>
          </cell>
        </row>
        <row r="130">
          <cell r="A130">
            <v>20200310145</v>
          </cell>
          <cell r="B130" t="str">
            <v>张运波</v>
          </cell>
          <cell r="C130" t="str">
            <v>全日制2020软件技术3班</v>
          </cell>
          <cell r="D130">
            <v>95</v>
          </cell>
          <cell r="E130">
            <v>86</v>
          </cell>
          <cell r="F130">
            <v>75</v>
          </cell>
          <cell r="G130">
            <v>73</v>
          </cell>
          <cell r="H130">
            <v>88</v>
          </cell>
          <cell r="I130">
            <v>79</v>
          </cell>
          <cell r="J130">
            <v>78</v>
          </cell>
          <cell r="K130">
            <v>87</v>
          </cell>
          <cell r="L130">
            <v>86</v>
          </cell>
          <cell r="M130">
            <v>74</v>
          </cell>
          <cell r="N130">
            <v>92</v>
          </cell>
          <cell r="O130">
            <v>94</v>
          </cell>
          <cell r="P130">
            <v>81</v>
          </cell>
          <cell r="Q130">
            <v>100</v>
          </cell>
          <cell r="R130" t="str">
            <v>良好</v>
          </cell>
          <cell r="S130" t="str">
            <v>良好</v>
          </cell>
          <cell r="T130">
            <v>75</v>
          </cell>
          <cell r="U130">
            <v>70</v>
          </cell>
          <cell r="V130">
            <v>79</v>
          </cell>
          <cell r="W130" t="str">
            <v>及格</v>
          </cell>
          <cell r="X130">
            <v>99</v>
          </cell>
          <cell r="Y130">
            <v>82</v>
          </cell>
          <cell r="Z130">
            <v>66</v>
          </cell>
          <cell r="AA130">
            <v>66</v>
          </cell>
          <cell r="AB130">
            <v>76</v>
          </cell>
          <cell r="AC130" t="str">
            <v>及格</v>
          </cell>
          <cell r="AD130">
            <v>72</v>
          </cell>
          <cell r="AE130" t="str">
            <v>及格</v>
          </cell>
          <cell r="AF130">
            <v>86</v>
          </cell>
          <cell r="AG130">
            <v>89</v>
          </cell>
          <cell r="AH130">
            <v>91</v>
          </cell>
          <cell r="AI130" t="str">
            <v>良好</v>
          </cell>
          <cell r="AJ130" t="str">
            <v>中等</v>
          </cell>
          <cell r="AK130">
            <v>75</v>
          </cell>
          <cell r="AL130">
            <v>95</v>
          </cell>
          <cell r="AM130">
            <v>100</v>
          </cell>
          <cell r="AN130">
            <v>0</v>
          </cell>
          <cell r="AO130" t="str">
            <v/>
          </cell>
        </row>
      </sheetData>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订单"/>
    </sheetNames>
    <sheetDataSet>
      <sheetData sheetId="0" refreshError="1">
        <row r="1">
          <cell r="E1" t="str">
            <v>学号</v>
          </cell>
          <cell r="F1" t="str">
            <v>辅导员</v>
          </cell>
          <cell r="G1" t="str">
            <v>诚信分</v>
          </cell>
          <cell r="H1" t="str">
            <v>活动分</v>
          </cell>
          <cell r="I1" t="str">
            <v>年级</v>
          </cell>
        </row>
        <row r="2">
          <cell r="E2">
            <v>20200205153</v>
          </cell>
          <cell r="F2" t="str">
            <v>何吉安</v>
          </cell>
          <cell r="G2">
            <v>3510</v>
          </cell>
          <cell r="H2">
            <v>254</v>
          </cell>
          <cell r="I2">
            <v>2020</v>
          </cell>
        </row>
        <row r="3">
          <cell r="E3">
            <v>20200316041</v>
          </cell>
          <cell r="F3" t="str">
            <v>何吉安</v>
          </cell>
          <cell r="G3">
            <v>2790</v>
          </cell>
          <cell r="H3">
            <v>210</v>
          </cell>
          <cell r="I3">
            <v>2020</v>
          </cell>
        </row>
        <row r="4">
          <cell r="E4">
            <v>20200317002</v>
          </cell>
          <cell r="F4" t="str">
            <v>何吉安</v>
          </cell>
          <cell r="G4">
            <v>2900</v>
          </cell>
          <cell r="H4">
            <v>203</v>
          </cell>
          <cell r="I4">
            <v>2020</v>
          </cell>
        </row>
        <row r="5">
          <cell r="E5">
            <v>20200317004</v>
          </cell>
          <cell r="F5" t="str">
            <v>何吉安</v>
          </cell>
          <cell r="G5">
            <v>2630</v>
          </cell>
          <cell r="H5">
            <v>169</v>
          </cell>
          <cell r="I5">
            <v>2020</v>
          </cell>
        </row>
        <row r="6">
          <cell r="E6">
            <v>20200317005</v>
          </cell>
          <cell r="F6" t="str">
            <v>何吉安</v>
          </cell>
          <cell r="G6">
            <v>2200</v>
          </cell>
          <cell r="H6">
            <v>204</v>
          </cell>
          <cell r="I6">
            <v>2020</v>
          </cell>
        </row>
        <row r="7">
          <cell r="E7">
            <v>20200317007</v>
          </cell>
          <cell r="F7" t="str">
            <v>何吉安</v>
          </cell>
          <cell r="G7">
            <v>2480</v>
          </cell>
          <cell r="H7">
            <v>276</v>
          </cell>
          <cell r="I7">
            <v>2020</v>
          </cell>
        </row>
        <row r="8">
          <cell r="E8">
            <v>20200317011</v>
          </cell>
          <cell r="F8" t="str">
            <v>何吉安</v>
          </cell>
          <cell r="G8">
            <v>2890</v>
          </cell>
          <cell r="H8">
            <v>207</v>
          </cell>
          <cell r="I8">
            <v>2020</v>
          </cell>
        </row>
        <row r="9">
          <cell r="E9">
            <v>20200317013</v>
          </cell>
          <cell r="F9" t="str">
            <v>何吉安</v>
          </cell>
          <cell r="G9">
            <v>2670</v>
          </cell>
          <cell r="H9">
            <v>184</v>
          </cell>
          <cell r="I9">
            <v>2020</v>
          </cell>
        </row>
        <row r="10">
          <cell r="E10">
            <v>20200317014</v>
          </cell>
          <cell r="F10" t="str">
            <v>何吉安</v>
          </cell>
          <cell r="G10">
            <v>3930</v>
          </cell>
          <cell r="H10">
            <v>391</v>
          </cell>
          <cell r="I10">
            <v>2020</v>
          </cell>
        </row>
        <row r="11">
          <cell r="E11">
            <v>20200317018</v>
          </cell>
          <cell r="F11" t="str">
            <v>何吉安</v>
          </cell>
          <cell r="G11">
            <v>5720</v>
          </cell>
          <cell r="H11">
            <v>711</v>
          </cell>
          <cell r="I11">
            <v>2020</v>
          </cell>
        </row>
        <row r="12">
          <cell r="E12">
            <v>20200317020</v>
          </cell>
          <cell r="F12" t="str">
            <v>何吉安</v>
          </cell>
          <cell r="G12">
            <v>3510</v>
          </cell>
          <cell r="H12">
            <v>336</v>
          </cell>
          <cell r="I12">
            <v>2020</v>
          </cell>
        </row>
        <row r="13">
          <cell r="E13">
            <v>20200317022</v>
          </cell>
          <cell r="F13" t="str">
            <v>何吉安</v>
          </cell>
          <cell r="G13">
            <v>4330</v>
          </cell>
          <cell r="H13">
            <v>314</v>
          </cell>
          <cell r="I13">
            <v>2020</v>
          </cell>
        </row>
        <row r="14">
          <cell r="E14">
            <v>20200317023</v>
          </cell>
          <cell r="F14" t="str">
            <v>何吉安</v>
          </cell>
          <cell r="G14">
            <v>1900</v>
          </cell>
          <cell r="H14">
            <v>371</v>
          </cell>
          <cell r="I14">
            <v>2020</v>
          </cell>
        </row>
        <row r="15">
          <cell r="E15">
            <v>20200317027</v>
          </cell>
          <cell r="F15" t="str">
            <v>何吉安</v>
          </cell>
          <cell r="G15">
            <v>2860</v>
          </cell>
          <cell r="H15">
            <v>297</v>
          </cell>
          <cell r="I15">
            <v>2020</v>
          </cell>
        </row>
        <row r="16">
          <cell r="E16">
            <v>20200317028</v>
          </cell>
          <cell r="F16" t="str">
            <v>何吉安</v>
          </cell>
          <cell r="G16">
            <v>2670</v>
          </cell>
          <cell r="H16">
            <v>175</v>
          </cell>
          <cell r="I16">
            <v>2020</v>
          </cell>
        </row>
        <row r="17">
          <cell r="E17">
            <v>20200317030</v>
          </cell>
          <cell r="F17" t="str">
            <v>何吉安</v>
          </cell>
          <cell r="G17">
            <v>3100</v>
          </cell>
          <cell r="H17">
            <v>257</v>
          </cell>
          <cell r="I17">
            <v>2020</v>
          </cell>
        </row>
        <row r="18">
          <cell r="E18">
            <v>20200317033</v>
          </cell>
          <cell r="F18" t="str">
            <v>何吉安</v>
          </cell>
          <cell r="G18">
            <v>3360</v>
          </cell>
          <cell r="H18">
            <v>285</v>
          </cell>
          <cell r="I18">
            <v>2020</v>
          </cell>
        </row>
        <row r="19">
          <cell r="E19">
            <v>20200317034</v>
          </cell>
          <cell r="F19" t="str">
            <v>何吉安</v>
          </cell>
          <cell r="G19">
            <v>2850</v>
          </cell>
          <cell r="H19">
            <v>210</v>
          </cell>
          <cell r="I19">
            <v>2020</v>
          </cell>
        </row>
        <row r="20">
          <cell r="E20">
            <v>20200317036</v>
          </cell>
          <cell r="F20" t="str">
            <v>何吉安</v>
          </cell>
          <cell r="G20">
            <v>3870</v>
          </cell>
          <cell r="H20">
            <v>386</v>
          </cell>
          <cell r="I20">
            <v>2020</v>
          </cell>
        </row>
        <row r="21">
          <cell r="E21">
            <v>20200317041</v>
          </cell>
          <cell r="F21" t="str">
            <v>何吉安</v>
          </cell>
          <cell r="G21">
            <v>3980</v>
          </cell>
          <cell r="H21">
            <v>232</v>
          </cell>
          <cell r="I21">
            <v>2020</v>
          </cell>
        </row>
        <row r="22">
          <cell r="E22">
            <v>20200317043</v>
          </cell>
          <cell r="F22" t="str">
            <v>何吉安</v>
          </cell>
          <cell r="G22">
            <v>2670</v>
          </cell>
          <cell r="H22">
            <v>235</v>
          </cell>
          <cell r="I22">
            <v>2020</v>
          </cell>
        </row>
        <row r="23">
          <cell r="E23">
            <v>20200317045</v>
          </cell>
          <cell r="F23" t="str">
            <v>何吉安</v>
          </cell>
          <cell r="G23">
            <v>2350</v>
          </cell>
          <cell r="H23">
            <v>287</v>
          </cell>
          <cell r="I23">
            <v>2020</v>
          </cell>
        </row>
        <row r="24">
          <cell r="E24">
            <v>20200317046</v>
          </cell>
          <cell r="F24" t="str">
            <v>何吉安</v>
          </cell>
          <cell r="G24">
            <v>3310</v>
          </cell>
          <cell r="H24">
            <v>540</v>
          </cell>
          <cell r="I24">
            <v>2020</v>
          </cell>
        </row>
        <row r="25">
          <cell r="E25">
            <v>20200317048</v>
          </cell>
          <cell r="F25" t="str">
            <v>何吉安</v>
          </cell>
          <cell r="G25">
            <v>3830</v>
          </cell>
          <cell r="H25">
            <v>230</v>
          </cell>
          <cell r="I25">
            <v>2020</v>
          </cell>
        </row>
        <row r="26">
          <cell r="E26">
            <v>20200317053</v>
          </cell>
          <cell r="F26" t="str">
            <v>何吉安</v>
          </cell>
          <cell r="G26">
            <v>3060</v>
          </cell>
          <cell r="H26">
            <v>280</v>
          </cell>
          <cell r="I26">
            <v>2020</v>
          </cell>
        </row>
        <row r="27">
          <cell r="E27">
            <v>20200317054</v>
          </cell>
          <cell r="F27" t="str">
            <v>何吉安</v>
          </cell>
          <cell r="G27">
            <v>3480</v>
          </cell>
          <cell r="H27">
            <v>249</v>
          </cell>
          <cell r="I27">
            <v>2020</v>
          </cell>
        </row>
        <row r="28">
          <cell r="E28">
            <v>20200317056</v>
          </cell>
          <cell r="F28" t="str">
            <v>何吉安</v>
          </cell>
          <cell r="G28">
            <v>3680</v>
          </cell>
          <cell r="H28">
            <v>258</v>
          </cell>
          <cell r="I28">
            <v>2020</v>
          </cell>
        </row>
        <row r="29">
          <cell r="E29">
            <v>20200317058</v>
          </cell>
          <cell r="F29" t="str">
            <v>何吉安</v>
          </cell>
          <cell r="G29">
            <v>2940</v>
          </cell>
          <cell r="H29">
            <v>170</v>
          </cell>
          <cell r="I29">
            <v>2020</v>
          </cell>
        </row>
        <row r="30">
          <cell r="E30">
            <v>20200317061</v>
          </cell>
          <cell r="F30" t="str">
            <v>何吉安</v>
          </cell>
          <cell r="G30">
            <v>3360</v>
          </cell>
          <cell r="H30">
            <v>243</v>
          </cell>
          <cell r="I30">
            <v>2020</v>
          </cell>
        </row>
        <row r="31">
          <cell r="E31">
            <v>20200317063</v>
          </cell>
          <cell r="F31" t="str">
            <v>何吉安</v>
          </cell>
          <cell r="G31">
            <v>3570</v>
          </cell>
          <cell r="H31">
            <v>352</v>
          </cell>
          <cell r="I31">
            <v>2020</v>
          </cell>
        </row>
        <row r="32">
          <cell r="E32">
            <v>20200317064</v>
          </cell>
          <cell r="F32" t="str">
            <v>何吉安</v>
          </cell>
          <cell r="G32">
            <v>3060</v>
          </cell>
          <cell r="H32">
            <v>200</v>
          </cell>
          <cell r="I32">
            <v>2020</v>
          </cell>
        </row>
        <row r="33">
          <cell r="E33">
            <v>20200317066</v>
          </cell>
          <cell r="F33" t="str">
            <v>何吉安</v>
          </cell>
          <cell r="G33">
            <v>3120</v>
          </cell>
          <cell r="H33">
            <v>236</v>
          </cell>
          <cell r="I33">
            <v>2020</v>
          </cell>
        </row>
        <row r="34">
          <cell r="E34">
            <v>20200317068</v>
          </cell>
          <cell r="F34" t="str">
            <v>何吉安</v>
          </cell>
          <cell r="G34">
            <v>2540</v>
          </cell>
          <cell r="H34">
            <v>241</v>
          </cell>
          <cell r="I34">
            <v>2020</v>
          </cell>
        </row>
        <row r="35">
          <cell r="E35">
            <v>20200317073</v>
          </cell>
          <cell r="F35" t="str">
            <v>何吉安</v>
          </cell>
          <cell r="G35">
            <v>3040</v>
          </cell>
          <cell r="H35">
            <v>337</v>
          </cell>
          <cell r="I35">
            <v>2020</v>
          </cell>
        </row>
        <row r="36">
          <cell r="E36">
            <v>20200317076</v>
          </cell>
          <cell r="F36" t="str">
            <v>何吉安</v>
          </cell>
          <cell r="G36">
            <v>4410</v>
          </cell>
          <cell r="H36">
            <v>884</v>
          </cell>
          <cell r="I36">
            <v>2020</v>
          </cell>
        </row>
        <row r="37">
          <cell r="E37">
            <v>20200317078</v>
          </cell>
          <cell r="F37" t="str">
            <v>何吉安</v>
          </cell>
          <cell r="G37">
            <v>3660</v>
          </cell>
          <cell r="H37">
            <v>245</v>
          </cell>
          <cell r="I37">
            <v>2020</v>
          </cell>
        </row>
        <row r="38">
          <cell r="E38">
            <v>20200317079</v>
          </cell>
          <cell r="F38" t="str">
            <v>何吉安</v>
          </cell>
          <cell r="G38">
            <v>3310</v>
          </cell>
          <cell r="H38">
            <v>302</v>
          </cell>
          <cell r="I38">
            <v>2020</v>
          </cell>
        </row>
        <row r="39">
          <cell r="E39">
            <v>20200317082</v>
          </cell>
          <cell r="F39" t="str">
            <v>何吉安</v>
          </cell>
          <cell r="G39">
            <v>3690</v>
          </cell>
          <cell r="H39">
            <v>247</v>
          </cell>
          <cell r="I39">
            <v>2020</v>
          </cell>
        </row>
        <row r="40">
          <cell r="E40">
            <v>20200317085</v>
          </cell>
          <cell r="F40" t="str">
            <v>何吉安</v>
          </cell>
          <cell r="G40">
            <v>4030</v>
          </cell>
          <cell r="H40">
            <v>301</v>
          </cell>
          <cell r="I40">
            <v>2020</v>
          </cell>
        </row>
        <row r="41">
          <cell r="E41">
            <v>20200317086</v>
          </cell>
          <cell r="F41" t="str">
            <v>何吉安</v>
          </cell>
          <cell r="G41">
            <v>2730</v>
          </cell>
          <cell r="H41">
            <v>249</v>
          </cell>
          <cell r="I41">
            <v>2020</v>
          </cell>
        </row>
        <row r="42">
          <cell r="E42">
            <v>20200317088</v>
          </cell>
          <cell r="F42" t="str">
            <v>何吉安</v>
          </cell>
          <cell r="G42">
            <v>1390</v>
          </cell>
          <cell r="H42">
            <v>173</v>
          </cell>
          <cell r="I42">
            <v>2020</v>
          </cell>
        </row>
        <row r="43">
          <cell r="E43">
            <v>20200317089</v>
          </cell>
          <cell r="F43" t="str">
            <v>何吉安</v>
          </cell>
          <cell r="G43">
            <v>2890</v>
          </cell>
          <cell r="H43">
            <v>222</v>
          </cell>
          <cell r="I43">
            <v>2020</v>
          </cell>
        </row>
        <row r="44">
          <cell r="E44">
            <v>20200317091</v>
          </cell>
          <cell r="F44" t="str">
            <v>何吉安</v>
          </cell>
          <cell r="G44">
            <v>3050</v>
          </cell>
          <cell r="H44">
            <v>240</v>
          </cell>
          <cell r="I44">
            <v>2020</v>
          </cell>
        </row>
        <row r="45">
          <cell r="E45">
            <v>20180317083</v>
          </cell>
          <cell r="F45" t="str">
            <v>何吉安</v>
          </cell>
          <cell r="G45">
            <v>3370</v>
          </cell>
          <cell r="H45">
            <v>206</v>
          </cell>
          <cell r="I45">
            <v>2020</v>
          </cell>
        </row>
        <row r="46">
          <cell r="E46">
            <v>20180605017</v>
          </cell>
          <cell r="F46" t="str">
            <v>何吉安</v>
          </cell>
          <cell r="G46">
            <v>3390</v>
          </cell>
          <cell r="H46">
            <v>259</v>
          </cell>
          <cell r="I46">
            <v>2020</v>
          </cell>
        </row>
        <row r="47">
          <cell r="E47">
            <v>20200101104</v>
          </cell>
          <cell r="F47" t="str">
            <v>何吉安</v>
          </cell>
          <cell r="G47">
            <v>2920</v>
          </cell>
          <cell r="H47">
            <v>394</v>
          </cell>
          <cell r="I47">
            <v>2020</v>
          </cell>
        </row>
        <row r="48">
          <cell r="E48">
            <v>20200103112</v>
          </cell>
          <cell r="F48" t="str">
            <v>何吉安</v>
          </cell>
          <cell r="G48">
            <v>1880</v>
          </cell>
          <cell r="H48">
            <v>160</v>
          </cell>
          <cell r="I48">
            <v>2020</v>
          </cell>
        </row>
        <row r="49">
          <cell r="E49">
            <v>20200314068</v>
          </cell>
          <cell r="F49" t="str">
            <v>何吉安</v>
          </cell>
          <cell r="G49">
            <v>3580</v>
          </cell>
          <cell r="H49">
            <v>296</v>
          </cell>
          <cell r="I49">
            <v>2020</v>
          </cell>
        </row>
        <row r="50">
          <cell r="E50">
            <v>20200317001</v>
          </cell>
          <cell r="F50" t="str">
            <v>何吉安</v>
          </cell>
          <cell r="G50">
            <v>2500</v>
          </cell>
          <cell r="H50">
            <v>214</v>
          </cell>
          <cell r="I50">
            <v>2020</v>
          </cell>
        </row>
        <row r="51">
          <cell r="E51">
            <v>20200317003</v>
          </cell>
          <cell r="F51" t="str">
            <v>何吉安</v>
          </cell>
          <cell r="G51">
            <v>2800</v>
          </cell>
          <cell r="H51">
            <v>302</v>
          </cell>
          <cell r="I51">
            <v>2020</v>
          </cell>
        </row>
        <row r="52">
          <cell r="E52">
            <v>20200317008</v>
          </cell>
          <cell r="F52" t="str">
            <v>何吉安</v>
          </cell>
          <cell r="G52">
            <v>2710</v>
          </cell>
          <cell r="H52">
            <v>189</v>
          </cell>
          <cell r="I52">
            <v>2020</v>
          </cell>
        </row>
        <row r="53">
          <cell r="E53">
            <v>20200317009</v>
          </cell>
          <cell r="F53" t="str">
            <v>何吉安</v>
          </cell>
          <cell r="G53">
            <v>2500</v>
          </cell>
          <cell r="H53">
            <v>227</v>
          </cell>
          <cell r="I53">
            <v>2020</v>
          </cell>
        </row>
        <row r="54">
          <cell r="E54">
            <v>20200317010</v>
          </cell>
          <cell r="F54" t="str">
            <v>何吉安</v>
          </cell>
          <cell r="G54">
            <v>1800</v>
          </cell>
          <cell r="H54">
            <v>173</v>
          </cell>
          <cell r="I54">
            <v>2020</v>
          </cell>
        </row>
        <row r="55">
          <cell r="E55">
            <v>20200317015</v>
          </cell>
          <cell r="F55" t="str">
            <v>何吉安</v>
          </cell>
          <cell r="G55">
            <v>1720</v>
          </cell>
          <cell r="H55">
            <v>181</v>
          </cell>
          <cell r="I55">
            <v>2020</v>
          </cell>
        </row>
        <row r="56">
          <cell r="E56">
            <v>20200317016</v>
          </cell>
          <cell r="F56" t="str">
            <v>何吉安</v>
          </cell>
          <cell r="G56">
            <v>2670</v>
          </cell>
          <cell r="H56">
            <v>297</v>
          </cell>
          <cell r="I56">
            <v>2020</v>
          </cell>
        </row>
        <row r="57">
          <cell r="E57">
            <v>20200317017</v>
          </cell>
          <cell r="F57" t="str">
            <v>何吉安</v>
          </cell>
          <cell r="G57">
            <v>1550</v>
          </cell>
          <cell r="H57">
            <v>122</v>
          </cell>
          <cell r="I57">
            <v>2020</v>
          </cell>
        </row>
        <row r="58">
          <cell r="E58">
            <v>20200317021</v>
          </cell>
          <cell r="F58" t="str">
            <v>何吉安</v>
          </cell>
          <cell r="G58">
            <v>2360</v>
          </cell>
          <cell r="H58">
            <v>198</v>
          </cell>
          <cell r="I58">
            <v>2020</v>
          </cell>
        </row>
        <row r="59">
          <cell r="E59">
            <v>20200317024</v>
          </cell>
          <cell r="F59" t="str">
            <v>何吉安</v>
          </cell>
          <cell r="G59">
            <v>2350</v>
          </cell>
          <cell r="H59">
            <v>356</v>
          </cell>
          <cell r="I59">
            <v>2020</v>
          </cell>
        </row>
        <row r="60">
          <cell r="E60">
            <v>20200317025</v>
          </cell>
          <cell r="F60" t="str">
            <v>何吉安</v>
          </cell>
          <cell r="G60">
            <v>3510</v>
          </cell>
          <cell r="H60">
            <v>241</v>
          </cell>
          <cell r="I60">
            <v>2020</v>
          </cell>
        </row>
        <row r="61">
          <cell r="E61">
            <v>20200317029</v>
          </cell>
          <cell r="F61" t="str">
            <v>何吉安</v>
          </cell>
          <cell r="G61">
            <v>3920</v>
          </cell>
          <cell r="H61">
            <v>277</v>
          </cell>
          <cell r="I61">
            <v>2020</v>
          </cell>
        </row>
        <row r="62">
          <cell r="E62">
            <v>20200317032</v>
          </cell>
          <cell r="F62" t="str">
            <v>何吉安</v>
          </cell>
          <cell r="G62">
            <v>2880</v>
          </cell>
          <cell r="H62">
            <v>231</v>
          </cell>
          <cell r="I62">
            <v>2020</v>
          </cell>
        </row>
        <row r="63">
          <cell r="E63">
            <v>20200317035</v>
          </cell>
          <cell r="F63" t="str">
            <v>何吉安</v>
          </cell>
          <cell r="G63">
            <v>3630</v>
          </cell>
          <cell r="H63">
            <v>485</v>
          </cell>
          <cell r="I63">
            <v>2020</v>
          </cell>
        </row>
        <row r="64">
          <cell r="E64">
            <v>20200317037</v>
          </cell>
          <cell r="F64" t="str">
            <v>何吉安</v>
          </cell>
          <cell r="G64">
            <v>2550</v>
          </cell>
          <cell r="H64">
            <v>296</v>
          </cell>
          <cell r="I64">
            <v>2020</v>
          </cell>
        </row>
        <row r="65">
          <cell r="E65">
            <v>20200317039</v>
          </cell>
          <cell r="F65" t="str">
            <v>何吉安</v>
          </cell>
          <cell r="G65">
            <v>3010</v>
          </cell>
          <cell r="H65">
            <v>265</v>
          </cell>
          <cell r="I65">
            <v>2020</v>
          </cell>
        </row>
        <row r="66">
          <cell r="E66">
            <v>20200317040</v>
          </cell>
          <cell r="F66" t="str">
            <v>何吉安</v>
          </cell>
          <cell r="G66">
            <v>2080</v>
          </cell>
          <cell r="H66">
            <v>194</v>
          </cell>
          <cell r="I66">
            <v>2020</v>
          </cell>
        </row>
        <row r="67">
          <cell r="E67">
            <v>20200317042</v>
          </cell>
          <cell r="F67" t="str">
            <v>何吉安</v>
          </cell>
          <cell r="G67">
            <v>3000</v>
          </cell>
          <cell r="H67">
            <v>323</v>
          </cell>
          <cell r="I67">
            <v>2020</v>
          </cell>
        </row>
        <row r="68">
          <cell r="E68">
            <v>20200317047</v>
          </cell>
          <cell r="F68" t="str">
            <v>何吉安</v>
          </cell>
          <cell r="G68">
            <v>1590</v>
          </cell>
          <cell r="H68">
            <v>161</v>
          </cell>
          <cell r="I68">
            <v>2020</v>
          </cell>
        </row>
        <row r="69">
          <cell r="E69">
            <v>20200317049</v>
          </cell>
          <cell r="F69" t="str">
            <v>何吉安</v>
          </cell>
          <cell r="G69">
            <v>2480</v>
          </cell>
          <cell r="H69">
            <v>205</v>
          </cell>
          <cell r="I69">
            <v>2020</v>
          </cell>
        </row>
        <row r="70">
          <cell r="E70">
            <v>20200317050</v>
          </cell>
          <cell r="F70" t="str">
            <v>何吉安</v>
          </cell>
          <cell r="G70">
            <v>2860</v>
          </cell>
          <cell r="H70">
            <v>247</v>
          </cell>
          <cell r="I70">
            <v>2020</v>
          </cell>
        </row>
        <row r="71">
          <cell r="E71">
            <v>20200317051</v>
          </cell>
          <cell r="F71" t="str">
            <v>何吉安</v>
          </cell>
          <cell r="G71">
            <v>3130</v>
          </cell>
          <cell r="H71">
            <v>460</v>
          </cell>
          <cell r="I71">
            <v>2020</v>
          </cell>
        </row>
        <row r="72">
          <cell r="E72">
            <v>20200317052</v>
          </cell>
          <cell r="F72" t="str">
            <v>何吉安</v>
          </cell>
          <cell r="G72">
            <v>1680</v>
          </cell>
          <cell r="H72">
            <v>130</v>
          </cell>
          <cell r="I72">
            <v>2020</v>
          </cell>
        </row>
        <row r="73">
          <cell r="E73">
            <v>20200317055</v>
          </cell>
          <cell r="F73" t="str">
            <v>何吉安</v>
          </cell>
          <cell r="G73">
            <v>2280</v>
          </cell>
          <cell r="H73">
            <v>167</v>
          </cell>
          <cell r="I73">
            <v>2020</v>
          </cell>
        </row>
        <row r="74">
          <cell r="E74">
            <v>20200317059</v>
          </cell>
          <cell r="F74" t="str">
            <v>何吉安</v>
          </cell>
          <cell r="G74">
            <v>2840</v>
          </cell>
          <cell r="H74">
            <v>321</v>
          </cell>
          <cell r="I74">
            <v>2020</v>
          </cell>
        </row>
        <row r="75">
          <cell r="E75">
            <v>20200317060</v>
          </cell>
          <cell r="F75" t="str">
            <v>何吉安</v>
          </cell>
          <cell r="G75">
            <v>3690</v>
          </cell>
          <cell r="H75">
            <v>259</v>
          </cell>
          <cell r="I75">
            <v>2020</v>
          </cell>
        </row>
        <row r="76">
          <cell r="E76">
            <v>20200317067</v>
          </cell>
          <cell r="F76" t="str">
            <v>何吉安</v>
          </cell>
          <cell r="G76">
            <v>2440</v>
          </cell>
          <cell r="H76">
            <v>205</v>
          </cell>
          <cell r="I76">
            <v>2020</v>
          </cell>
        </row>
        <row r="77">
          <cell r="E77">
            <v>20200317069</v>
          </cell>
          <cell r="F77" t="str">
            <v>何吉安</v>
          </cell>
          <cell r="G77">
            <v>2910</v>
          </cell>
          <cell r="H77">
            <v>282</v>
          </cell>
          <cell r="I77">
            <v>2020</v>
          </cell>
        </row>
        <row r="78">
          <cell r="E78">
            <v>20200317070</v>
          </cell>
          <cell r="F78" t="str">
            <v>何吉安</v>
          </cell>
          <cell r="G78">
            <v>2950</v>
          </cell>
          <cell r="H78">
            <v>374</v>
          </cell>
          <cell r="I78">
            <v>2020</v>
          </cell>
        </row>
        <row r="79">
          <cell r="E79">
            <v>20200317071</v>
          </cell>
          <cell r="F79" t="str">
            <v>何吉安</v>
          </cell>
          <cell r="G79">
            <v>3230</v>
          </cell>
          <cell r="H79">
            <v>280</v>
          </cell>
          <cell r="I79">
            <v>2020</v>
          </cell>
        </row>
        <row r="80">
          <cell r="E80">
            <v>20200317080</v>
          </cell>
          <cell r="F80" t="str">
            <v>何吉安</v>
          </cell>
          <cell r="G80">
            <v>2540</v>
          </cell>
          <cell r="H80">
            <v>270</v>
          </cell>
          <cell r="I80">
            <v>2020</v>
          </cell>
        </row>
        <row r="81">
          <cell r="E81">
            <v>20200317081</v>
          </cell>
          <cell r="F81" t="str">
            <v>何吉安</v>
          </cell>
          <cell r="G81">
            <v>3470</v>
          </cell>
          <cell r="H81">
            <v>487</v>
          </cell>
          <cell r="I81">
            <v>2020</v>
          </cell>
        </row>
        <row r="82">
          <cell r="E82">
            <v>20200317083</v>
          </cell>
          <cell r="F82" t="str">
            <v>何吉安</v>
          </cell>
          <cell r="G82">
            <v>30</v>
          </cell>
          <cell r="H82">
            <v>120</v>
          </cell>
          <cell r="I82">
            <v>2020</v>
          </cell>
        </row>
        <row r="83">
          <cell r="E83">
            <v>20200317084</v>
          </cell>
          <cell r="F83" t="str">
            <v>何吉安</v>
          </cell>
          <cell r="G83">
            <v>2950</v>
          </cell>
          <cell r="H83">
            <v>337</v>
          </cell>
          <cell r="I83">
            <v>2020</v>
          </cell>
        </row>
        <row r="84">
          <cell r="E84">
            <v>20200317087</v>
          </cell>
          <cell r="F84" t="str">
            <v>何吉安</v>
          </cell>
          <cell r="G84">
            <v>2400</v>
          </cell>
          <cell r="H84">
            <v>230</v>
          </cell>
          <cell r="I84">
            <v>2020</v>
          </cell>
        </row>
        <row r="85">
          <cell r="E85">
            <v>20200317090</v>
          </cell>
          <cell r="F85" t="str">
            <v>何吉安</v>
          </cell>
          <cell r="G85">
            <v>190</v>
          </cell>
          <cell r="H85">
            <v>159</v>
          </cell>
          <cell r="I85">
            <v>2020</v>
          </cell>
        </row>
        <row r="86">
          <cell r="E86">
            <v>20200201901</v>
          </cell>
          <cell r="F86" t="str">
            <v>何吉安</v>
          </cell>
          <cell r="G86">
            <v>1800</v>
          </cell>
          <cell r="H86">
            <v>0</v>
          </cell>
          <cell r="I86">
            <v>2020</v>
          </cell>
        </row>
        <row r="87">
          <cell r="E87">
            <v>20200306901</v>
          </cell>
          <cell r="F87" t="str">
            <v>何吉安</v>
          </cell>
          <cell r="G87">
            <v>1800</v>
          </cell>
          <cell r="H87">
            <v>0</v>
          </cell>
          <cell r="I87">
            <v>2020</v>
          </cell>
        </row>
        <row r="88">
          <cell r="E88">
            <v>20200306902</v>
          </cell>
          <cell r="F88" t="str">
            <v>何吉安</v>
          </cell>
          <cell r="G88">
            <v>1800</v>
          </cell>
          <cell r="H88">
            <v>0</v>
          </cell>
          <cell r="I88">
            <v>2020</v>
          </cell>
        </row>
        <row r="89">
          <cell r="E89">
            <v>20200306904</v>
          </cell>
          <cell r="F89" t="str">
            <v>何吉安</v>
          </cell>
          <cell r="G89">
            <v>1800</v>
          </cell>
          <cell r="H89">
            <v>0</v>
          </cell>
          <cell r="I89">
            <v>2020</v>
          </cell>
        </row>
        <row r="90">
          <cell r="E90">
            <v>20200306905</v>
          </cell>
          <cell r="F90" t="str">
            <v>何吉安</v>
          </cell>
          <cell r="G90">
            <v>1800</v>
          </cell>
          <cell r="H90">
            <v>0</v>
          </cell>
          <cell r="I90">
            <v>2020</v>
          </cell>
        </row>
        <row r="91">
          <cell r="E91">
            <v>20200306907</v>
          </cell>
          <cell r="F91" t="str">
            <v>何吉安</v>
          </cell>
          <cell r="G91">
            <v>1800</v>
          </cell>
          <cell r="H91">
            <v>0</v>
          </cell>
          <cell r="I91">
            <v>2020</v>
          </cell>
        </row>
        <row r="92">
          <cell r="E92">
            <v>20200306914</v>
          </cell>
          <cell r="F92" t="str">
            <v>何吉安</v>
          </cell>
          <cell r="G92">
            <v>1800</v>
          </cell>
          <cell r="H92">
            <v>0</v>
          </cell>
          <cell r="I92">
            <v>2020</v>
          </cell>
        </row>
        <row r="93">
          <cell r="E93">
            <v>20200306916</v>
          </cell>
          <cell r="F93" t="str">
            <v>何吉安</v>
          </cell>
          <cell r="G93">
            <v>1800</v>
          </cell>
          <cell r="H93">
            <v>0</v>
          </cell>
          <cell r="I93">
            <v>2020</v>
          </cell>
        </row>
        <row r="94">
          <cell r="E94">
            <v>20200109821</v>
          </cell>
          <cell r="F94" t="str">
            <v>何吉安</v>
          </cell>
          <cell r="G94">
            <v>2180</v>
          </cell>
          <cell r="H94">
            <v>272</v>
          </cell>
          <cell r="I94">
            <v>2020</v>
          </cell>
        </row>
        <row r="95">
          <cell r="E95">
            <v>20200109849</v>
          </cell>
          <cell r="F95" t="str">
            <v>何吉安</v>
          </cell>
          <cell r="G95">
            <v>2550</v>
          </cell>
          <cell r="H95">
            <v>254</v>
          </cell>
          <cell r="I95">
            <v>2020</v>
          </cell>
        </row>
        <row r="96">
          <cell r="E96">
            <v>20200109857</v>
          </cell>
          <cell r="F96" t="str">
            <v>何吉安</v>
          </cell>
          <cell r="G96">
            <v>1990</v>
          </cell>
          <cell r="H96">
            <v>225</v>
          </cell>
          <cell r="I96">
            <v>2020</v>
          </cell>
        </row>
        <row r="97">
          <cell r="E97">
            <v>20200109869</v>
          </cell>
          <cell r="F97" t="str">
            <v>何吉安</v>
          </cell>
          <cell r="G97">
            <v>2040</v>
          </cell>
          <cell r="H97">
            <v>228</v>
          </cell>
          <cell r="I97">
            <v>2020</v>
          </cell>
        </row>
        <row r="98">
          <cell r="E98">
            <v>20200201803</v>
          </cell>
          <cell r="F98" t="str">
            <v>何吉安</v>
          </cell>
          <cell r="G98">
            <v>2200</v>
          </cell>
          <cell r="H98">
            <v>249</v>
          </cell>
          <cell r="I98">
            <v>2020</v>
          </cell>
        </row>
        <row r="99">
          <cell r="E99">
            <v>20200306801</v>
          </cell>
          <cell r="F99" t="str">
            <v>何吉安</v>
          </cell>
          <cell r="G99">
            <v>1860</v>
          </cell>
          <cell r="H99">
            <v>225</v>
          </cell>
          <cell r="I99">
            <v>2020</v>
          </cell>
        </row>
        <row r="100">
          <cell r="E100">
            <v>20200306802</v>
          </cell>
          <cell r="F100" t="str">
            <v>何吉安</v>
          </cell>
          <cell r="G100">
            <v>2250</v>
          </cell>
          <cell r="H100">
            <v>252</v>
          </cell>
          <cell r="I100">
            <v>2020</v>
          </cell>
        </row>
        <row r="101">
          <cell r="E101">
            <v>20200306805</v>
          </cell>
          <cell r="F101" t="str">
            <v>何吉安</v>
          </cell>
          <cell r="G101">
            <v>1920</v>
          </cell>
          <cell r="H101">
            <v>228</v>
          </cell>
          <cell r="I101">
            <v>2020</v>
          </cell>
        </row>
        <row r="102">
          <cell r="E102">
            <v>20200306806</v>
          </cell>
          <cell r="F102" t="str">
            <v>何吉安</v>
          </cell>
          <cell r="G102">
            <v>2740</v>
          </cell>
          <cell r="H102">
            <v>287</v>
          </cell>
          <cell r="I102">
            <v>2020</v>
          </cell>
        </row>
        <row r="103">
          <cell r="E103">
            <v>20200306807</v>
          </cell>
          <cell r="F103" t="str">
            <v>何吉安</v>
          </cell>
          <cell r="G103">
            <v>2690</v>
          </cell>
          <cell r="H103">
            <v>234</v>
          </cell>
          <cell r="I103">
            <v>2020</v>
          </cell>
        </row>
        <row r="104">
          <cell r="E104">
            <v>20200306808</v>
          </cell>
          <cell r="F104" t="str">
            <v>何吉安</v>
          </cell>
          <cell r="G104">
            <v>1940</v>
          </cell>
          <cell r="H104">
            <v>228</v>
          </cell>
          <cell r="I104">
            <v>2020</v>
          </cell>
        </row>
        <row r="105">
          <cell r="E105">
            <v>20200306809</v>
          </cell>
          <cell r="F105" t="str">
            <v>何吉安</v>
          </cell>
          <cell r="G105">
            <v>2080</v>
          </cell>
          <cell r="H105">
            <v>248</v>
          </cell>
          <cell r="I105">
            <v>2020</v>
          </cell>
        </row>
        <row r="106">
          <cell r="E106">
            <v>20200306810</v>
          </cell>
          <cell r="F106" t="str">
            <v>何吉安</v>
          </cell>
          <cell r="G106">
            <v>2450</v>
          </cell>
          <cell r="H106">
            <v>252</v>
          </cell>
          <cell r="I106">
            <v>2020</v>
          </cell>
        </row>
        <row r="107">
          <cell r="E107">
            <v>20200306811</v>
          </cell>
          <cell r="F107" t="str">
            <v>何吉安</v>
          </cell>
          <cell r="G107">
            <v>2480</v>
          </cell>
          <cell r="H107">
            <v>266</v>
          </cell>
          <cell r="I107">
            <v>2020</v>
          </cell>
        </row>
        <row r="108">
          <cell r="E108">
            <v>20200306813</v>
          </cell>
          <cell r="F108" t="str">
            <v>何吉安</v>
          </cell>
          <cell r="G108">
            <v>2130</v>
          </cell>
          <cell r="H108">
            <v>249</v>
          </cell>
          <cell r="I108">
            <v>2020</v>
          </cell>
        </row>
        <row r="109">
          <cell r="E109">
            <v>20200306814</v>
          </cell>
          <cell r="F109" t="str">
            <v>何吉安</v>
          </cell>
          <cell r="G109">
            <v>2140</v>
          </cell>
          <cell r="H109">
            <v>231</v>
          </cell>
          <cell r="I109">
            <v>2020</v>
          </cell>
        </row>
        <row r="110">
          <cell r="E110">
            <v>20200306815</v>
          </cell>
          <cell r="F110" t="str">
            <v>何吉安</v>
          </cell>
          <cell r="G110">
            <v>2750</v>
          </cell>
          <cell r="H110">
            <v>248</v>
          </cell>
          <cell r="I110">
            <v>2020</v>
          </cell>
        </row>
        <row r="111">
          <cell r="E111">
            <v>20200306818</v>
          </cell>
          <cell r="F111" t="str">
            <v>何吉安</v>
          </cell>
          <cell r="G111">
            <v>2210</v>
          </cell>
          <cell r="H111">
            <v>252</v>
          </cell>
          <cell r="I111">
            <v>2020</v>
          </cell>
        </row>
        <row r="112">
          <cell r="E112">
            <v>20200306820</v>
          </cell>
          <cell r="F112" t="str">
            <v>何吉安</v>
          </cell>
          <cell r="G112">
            <v>1870</v>
          </cell>
          <cell r="H112">
            <v>252</v>
          </cell>
          <cell r="I112">
            <v>2020</v>
          </cell>
        </row>
        <row r="113">
          <cell r="E113">
            <v>20200306821</v>
          </cell>
          <cell r="F113" t="str">
            <v>何吉安</v>
          </cell>
          <cell r="G113">
            <v>2010</v>
          </cell>
          <cell r="H113">
            <v>252</v>
          </cell>
          <cell r="I113">
            <v>2020</v>
          </cell>
        </row>
        <row r="114">
          <cell r="E114">
            <v>20200306822</v>
          </cell>
          <cell r="F114" t="str">
            <v>何吉安</v>
          </cell>
          <cell r="G114">
            <v>2010</v>
          </cell>
          <cell r="H114">
            <v>249</v>
          </cell>
          <cell r="I114">
            <v>2020</v>
          </cell>
        </row>
        <row r="115">
          <cell r="E115">
            <v>20200306825</v>
          </cell>
          <cell r="F115" t="str">
            <v>何吉安</v>
          </cell>
          <cell r="G115">
            <v>1800</v>
          </cell>
          <cell r="H115">
            <v>248</v>
          </cell>
          <cell r="I115">
            <v>2020</v>
          </cell>
        </row>
        <row r="116">
          <cell r="E116">
            <v>20200306826</v>
          </cell>
          <cell r="F116" t="str">
            <v>何吉安</v>
          </cell>
          <cell r="G116">
            <v>1800</v>
          </cell>
          <cell r="H116">
            <v>228</v>
          </cell>
          <cell r="I116">
            <v>2020</v>
          </cell>
        </row>
        <row r="117">
          <cell r="E117">
            <v>20200306827</v>
          </cell>
          <cell r="F117" t="str">
            <v>何吉安</v>
          </cell>
          <cell r="G117">
            <v>2050</v>
          </cell>
          <cell r="H117">
            <v>225</v>
          </cell>
          <cell r="I117">
            <v>2020</v>
          </cell>
        </row>
        <row r="118">
          <cell r="E118">
            <v>20200306828</v>
          </cell>
          <cell r="F118" t="str">
            <v>何吉安</v>
          </cell>
          <cell r="G118">
            <v>2090</v>
          </cell>
          <cell r="H118">
            <v>252</v>
          </cell>
          <cell r="I118">
            <v>2020</v>
          </cell>
        </row>
        <row r="119">
          <cell r="E119">
            <v>20200306830</v>
          </cell>
          <cell r="F119" t="str">
            <v>何吉安</v>
          </cell>
          <cell r="G119">
            <v>2010</v>
          </cell>
          <cell r="H119">
            <v>246</v>
          </cell>
          <cell r="I119">
            <v>2020</v>
          </cell>
        </row>
        <row r="120">
          <cell r="E120">
            <v>20200306832</v>
          </cell>
          <cell r="F120" t="str">
            <v>何吉安</v>
          </cell>
          <cell r="G120">
            <v>2110</v>
          </cell>
          <cell r="H120">
            <v>249</v>
          </cell>
          <cell r="I120">
            <v>2020</v>
          </cell>
        </row>
        <row r="121">
          <cell r="E121">
            <v>20200306833</v>
          </cell>
          <cell r="F121" t="str">
            <v>何吉安</v>
          </cell>
          <cell r="G121">
            <v>2730</v>
          </cell>
          <cell r="H121">
            <v>269</v>
          </cell>
          <cell r="I121">
            <v>2020</v>
          </cell>
        </row>
        <row r="122">
          <cell r="E122">
            <v>20200306834</v>
          </cell>
          <cell r="F122" t="str">
            <v>何吉安</v>
          </cell>
          <cell r="G122">
            <v>1880</v>
          </cell>
          <cell r="H122">
            <v>225</v>
          </cell>
          <cell r="I122">
            <v>2020</v>
          </cell>
        </row>
        <row r="123">
          <cell r="E123">
            <v>20200306836</v>
          </cell>
          <cell r="F123" t="str">
            <v>何吉安</v>
          </cell>
          <cell r="G123">
            <v>2310</v>
          </cell>
          <cell r="H123">
            <v>246</v>
          </cell>
          <cell r="I123">
            <v>2020</v>
          </cell>
        </row>
        <row r="124">
          <cell r="E124">
            <v>20200306837</v>
          </cell>
          <cell r="F124" t="str">
            <v>何吉安</v>
          </cell>
          <cell r="G124">
            <v>2540</v>
          </cell>
          <cell r="H124">
            <v>234</v>
          </cell>
          <cell r="I124">
            <v>2020</v>
          </cell>
        </row>
        <row r="125">
          <cell r="E125">
            <v>20200306838</v>
          </cell>
          <cell r="F125" t="str">
            <v>何吉安</v>
          </cell>
          <cell r="G125">
            <v>2680</v>
          </cell>
          <cell r="H125">
            <v>234</v>
          </cell>
          <cell r="I125">
            <v>2020</v>
          </cell>
        </row>
        <row r="126">
          <cell r="E126">
            <v>20200306839</v>
          </cell>
          <cell r="F126" t="str">
            <v>何吉安</v>
          </cell>
          <cell r="G126">
            <v>1870</v>
          </cell>
          <cell r="H126">
            <v>266</v>
          </cell>
          <cell r="I126">
            <v>2020</v>
          </cell>
        </row>
        <row r="127">
          <cell r="E127">
            <v>20200306841</v>
          </cell>
          <cell r="F127" t="str">
            <v>何吉安</v>
          </cell>
          <cell r="G127">
            <v>2210</v>
          </cell>
          <cell r="H127">
            <v>234</v>
          </cell>
          <cell r="I127">
            <v>2020</v>
          </cell>
        </row>
        <row r="128">
          <cell r="E128">
            <v>20200306842</v>
          </cell>
          <cell r="F128" t="str">
            <v>何吉安</v>
          </cell>
          <cell r="G128">
            <v>2010</v>
          </cell>
          <cell r="H128">
            <v>252</v>
          </cell>
          <cell r="I128">
            <v>2020</v>
          </cell>
        </row>
        <row r="129">
          <cell r="E129">
            <v>20200306844</v>
          </cell>
          <cell r="F129" t="str">
            <v>何吉安</v>
          </cell>
          <cell r="G129">
            <v>2000</v>
          </cell>
          <cell r="H129">
            <v>225</v>
          </cell>
          <cell r="I129">
            <v>2020</v>
          </cell>
        </row>
        <row r="130">
          <cell r="E130">
            <v>20200306845</v>
          </cell>
          <cell r="F130" t="str">
            <v>何吉安</v>
          </cell>
          <cell r="G130">
            <v>2570</v>
          </cell>
          <cell r="H130">
            <v>252</v>
          </cell>
          <cell r="I130">
            <v>2020</v>
          </cell>
        </row>
        <row r="131">
          <cell r="E131">
            <v>20200306848</v>
          </cell>
          <cell r="F131" t="str">
            <v>何吉安</v>
          </cell>
          <cell r="G131">
            <v>2010</v>
          </cell>
          <cell r="H131">
            <v>249</v>
          </cell>
          <cell r="I131">
            <v>2020</v>
          </cell>
        </row>
        <row r="132">
          <cell r="E132">
            <v>20200306849</v>
          </cell>
          <cell r="F132" t="str">
            <v>何吉安</v>
          </cell>
          <cell r="G132">
            <v>2330</v>
          </cell>
          <cell r="H132">
            <v>252</v>
          </cell>
          <cell r="I132">
            <v>2020</v>
          </cell>
        </row>
        <row r="133">
          <cell r="E133">
            <v>20200306850</v>
          </cell>
          <cell r="F133" t="str">
            <v>何吉安</v>
          </cell>
          <cell r="G133">
            <v>2270</v>
          </cell>
          <cell r="H133">
            <v>266</v>
          </cell>
          <cell r="I133">
            <v>2020</v>
          </cell>
        </row>
        <row r="134">
          <cell r="E134">
            <v>20200306851</v>
          </cell>
          <cell r="F134" t="str">
            <v>何吉安</v>
          </cell>
          <cell r="G134">
            <v>2050</v>
          </cell>
          <cell r="H134">
            <v>231</v>
          </cell>
          <cell r="I134">
            <v>2020</v>
          </cell>
        </row>
        <row r="135">
          <cell r="E135">
            <v>20200306853</v>
          </cell>
          <cell r="F135" t="str">
            <v>何吉安</v>
          </cell>
          <cell r="G135">
            <v>1980</v>
          </cell>
          <cell r="H135">
            <v>269</v>
          </cell>
          <cell r="I135">
            <v>2020</v>
          </cell>
        </row>
        <row r="136">
          <cell r="E136">
            <v>20200306854</v>
          </cell>
          <cell r="F136" t="str">
            <v>何吉安</v>
          </cell>
          <cell r="G136">
            <v>1930</v>
          </cell>
          <cell r="H136">
            <v>251</v>
          </cell>
          <cell r="I136">
            <v>2020</v>
          </cell>
        </row>
        <row r="137">
          <cell r="E137">
            <v>20200306855</v>
          </cell>
          <cell r="F137" t="str">
            <v>何吉安</v>
          </cell>
          <cell r="G137">
            <v>1980</v>
          </cell>
          <cell r="H137">
            <v>272</v>
          </cell>
          <cell r="I137">
            <v>2020</v>
          </cell>
        </row>
        <row r="138">
          <cell r="E138">
            <v>20200306856</v>
          </cell>
          <cell r="F138" t="str">
            <v>何吉安</v>
          </cell>
          <cell r="G138">
            <v>1900</v>
          </cell>
          <cell r="H138">
            <v>225</v>
          </cell>
          <cell r="I138">
            <v>2020</v>
          </cell>
        </row>
        <row r="139">
          <cell r="E139">
            <v>20200306857</v>
          </cell>
          <cell r="F139" t="str">
            <v>何吉安</v>
          </cell>
          <cell r="G139">
            <v>2690</v>
          </cell>
          <cell r="H139">
            <v>272</v>
          </cell>
          <cell r="I139">
            <v>2020</v>
          </cell>
        </row>
        <row r="140">
          <cell r="E140">
            <v>20200306858</v>
          </cell>
          <cell r="F140" t="str">
            <v>何吉安</v>
          </cell>
          <cell r="G140">
            <v>1860</v>
          </cell>
          <cell r="H140">
            <v>263</v>
          </cell>
          <cell r="I140">
            <v>2020</v>
          </cell>
        </row>
        <row r="141">
          <cell r="E141">
            <v>20200306859</v>
          </cell>
          <cell r="F141" t="str">
            <v>何吉安</v>
          </cell>
          <cell r="G141">
            <v>2420</v>
          </cell>
          <cell r="H141">
            <v>243</v>
          </cell>
          <cell r="I141">
            <v>2020</v>
          </cell>
        </row>
        <row r="142">
          <cell r="E142">
            <v>20200306903</v>
          </cell>
          <cell r="F142" t="str">
            <v>何吉安</v>
          </cell>
          <cell r="G142">
            <v>1900</v>
          </cell>
          <cell r="H142">
            <v>252</v>
          </cell>
          <cell r="I142">
            <v>2020</v>
          </cell>
        </row>
        <row r="143">
          <cell r="E143">
            <v>20200306906</v>
          </cell>
          <cell r="F143" t="str">
            <v>何吉安</v>
          </cell>
          <cell r="G143">
            <v>2180</v>
          </cell>
          <cell r="H143">
            <v>228</v>
          </cell>
          <cell r="I143">
            <v>2020</v>
          </cell>
        </row>
        <row r="144">
          <cell r="E144">
            <v>20200306911</v>
          </cell>
          <cell r="F144" t="str">
            <v>何吉安</v>
          </cell>
          <cell r="G144">
            <v>2110</v>
          </cell>
          <cell r="H144">
            <v>245</v>
          </cell>
          <cell r="I144">
            <v>2020</v>
          </cell>
        </row>
        <row r="145">
          <cell r="E145">
            <v>20200306912</v>
          </cell>
          <cell r="F145" t="str">
            <v>何吉安</v>
          </cell>
          <cell r="G145">
            <v>2090</v>
          </cell>
          <cell r="H145">
            <v>231</v>
          </cell>
          <cell r="I145">
            <v>2020</v>
          </cell>
        </row>
        <row r="146">
          <cell r="E146">
            <v>20200306915</v>
          </cell>
          <cell r="F146" t="str">
            <v>何吉安</v>
          </cell>
          <cell r="G146">
            <v>2270</v>
          </cell>
          <cell r="H146">
            <v>257</v>
          </cell>
          <cell r="I146">
            <v>2020</v>
          </cell>
        </row>
        <row r="147">
          <cell r="E147">
            <v>20200318003</v>
          </cell>
          <cell r="F147" t="str">
            <v>何吉安</v>
          </cell>
          <cell r="G147">
            <v>3770</v>
          </cell>
          <cell r="H147">
            <v>546</v>
          </cell>
          <cell r="I147">
            <v>2020</v>
          </cell>
        </row>
        <row r="148">
          <cell r="E148">
            <v>20200318004</v>
          </cell>
          <cell r="F148" t="str">
            <v>何吉安</v>
          </cell>
          <cell r="G148">
            <v>3230</v>
          </cell>
          <cell r="H148">
            <v>324</v>
          </cell>
          <cell r="I148">
            <v>2020</v>
          </cell>
        </row>
        <row r="149">
          <cell r="E149">
            <v>20200318010</v>
          </cell>
          <cell r="F149" t="str">
            <v>何吉安</v>
          </cell>
          <cell r="G149">
            <v>3590</v>
          </cell>
          <cell r="H149">
            <v>536</v>
          </cell>
          <cell r="I149">
            <v>2020</v>
          </cell>
        </row>
        <row r="150">
          <cell r="E150">
            <v>20200318021</v>
          </cell>
          <cell r="F150" t="str">
            <v>何吉安</v>
          </cell>
          <cell r="G150">
            <v>3310</v>
          </cell>
          <cell r="H150">
            <v>307</v>
          </cell>
          <cell r="I150">
            <v>2020</v>
          </cell>
        </row>
        <row r="151">
          <cell r="E151">
            <v>20200318027</v>
          </cell>
          <cell r="F151" t="str">
            <v>何吉安</v>
          </cell>
          <cell r="G151">
            <v>3930</v>
          </cell>
          <cell r="H151">
            <v>405</v>
          </cell>
          <cell r="I151">
            <v>2020</v>
          </cell>
        </row>
        <row r="152">
          <cell r="E152">
            <v>20200318058</v>
          </cell>
          <cell r="F152" t="str">
            <v>何吉安</v>
          </cell>
          <cell r="G152">
            <v>3230</v>
          </cell>
          <cell r="H152">
            <v>236</v>
          </cell>
          <cell r="I152">
            <v>2020</v>
          </cell>
        </row>
        <row r="153">
          <cell r="E153">
            <v>20200318065</v>
          </cell>
          <cell r="F153" t="str">
            <v>何吉安</v>
          </cell>
          <cell r="G153">
            <v>3160</v>
          </cell>
          <cell r="H153">
            <v>283</v>
          </cell>
          <cell r="I153">
            <v>2020</v>
          </cell>
        </row>
        <row r="154">
          <cell r="E154">
            <v>20200318070</v>
          </cell>
          <cell r="F154" t="str">
            <v>何吉安</v>
          </cell>
          <cell r="G154">
            <v>3510</v>
          </cell>
          <cell r="H154">
            <v>288</v>
          </cell>
          <cell r="I154">
            <v>2020</v>
          </cell>
        </row>
        <row r="155">
          <cell r="E155">
            <v>20200318072</v>
          </cell>
          <cell r="F155" t="str">
            <v>何吉安</v>
          </cell>
          <cell r="G155">
            <v>3160</v>
          </cell>
          <cell r="H155">
            <v>199</v>
          </cell>
          <cell r="I155">
            <v>2020</v>
          </cell>
        </row>
        <row r="156">
          <cell r="E156">
            <v>20200318077</v>
          </cell>
          <cell r="F156" t="str">
            <v>何吉安</v>
          </cell>
          <cell r="G156">
            <v>3110</v>
          </cell>
          <cell r="H156">
            <v>193</v>
          </cell>
          <cell r="I156">
            <v>2020</v>
          </cell>
        </row>
        <row r="157">
          <cell r="E157">
            <v>20200318083</v>
          </cell>
          <cell r="F157" t="str">
            <v>何吉安</v>
          </cell>
          <cell r="G157">
            <v>3610</v>
          </cell>
          <cell r="H157">
            <v>495</v>
          </cell>
          <cell r="I157">
            <v>2020</v>
          </cell>
        </row>
        <row r="158">
          <cell r="E158">
            <v>20200318088</v>
          </cell>
          <cell r="F158" t="str">
            <v>何吉安</v>
          </cell>
          <cell r="G158">
            <v>3070</v>
          </cell>
          <cell r="H158">
            <v>248</v>
          </cell>
          <cell r="I158">
            <v>2020</v>
          </cell>
        </row>
        <row r="159">
          <cell r="E159">
            <v>20200318097</v>
          </cell>
          <cell r="F159" t="str">
            <v>何吉安</v>
          </cell>
          <cell r="G159">
            <v>3700</v>
          </cell>
          <cell r="H159">
            <v>398</v>
          </cell>
          <cell r="I159">
            <v>2020</v>
          </cell>
        </row>
        <row r="160">
          <cell r="E160">
            <v>20200318104</v>
          </cell>
          <cell r="F160" t="str">
            <v>何吉安</v>
          </cell>
          <cell r="G160">
            <v>1100</v>
          </cell>
          <cell r="H160">
            <v>145</v>
          </cell>
          <cell r="I160">
            <v>2020</v>
          </cell>
        </row>
        <row r="161">
          <cell r="E161">
            <v>20200318106</v>
          </cell>
          <cell r="F161" t="str">
            <v>何吉安</v>
          </cell>
          <cell r="G161">
            <v>3390</v>
          </cell>
          <cell r="H161">
            <v>242</v>
          </cell>
          <cell r="I161">
            <v>2020</v>
          </cell>
        </row>
        <row r="162">
          <cell r="E162">
            <v>20200318108</v>
          </cell>
          <cell r="F162" t="str">
            <v>何吉安</v>
          </cell>
          <cell r="G162">
            <v>2920</v>
          </cell>
          <cell r="H162">
            <v>210</v>
          </cell>
          <cell r="I162">
            <v>2020</v>
          </cell>
        </row>
        <row r="163">
          <cell r="E163">
            <v>20200318114</v>
          </cell>
          <cell r="F163" t="str">
            <v>何吉安</v>
          </cell>
          <cell r="G163">
            <v>3110</v>
          </cell>
          <cell r="H163">
            <v>225</v>
          </cell>
          <cell r="I163">
            <v>2020</v>
          </cell>
        </row>
        <row r="164">
          <cell r="E164">
            <v>20200318123</v>
          </cell>
          <cell r="F164" t="str">
            <v>何吉安</v>
          </cell>
          <cell r="G164">
            <v>2860</v>
          </cell>
          <cell r="H164">
            <v>247</v>
          </cell>
          <cell r="I164">
            <v>2020</v>
          </cell>
        </row>
        <row r="165">
          <cell r="E165">
            <v>20200318131</v>
          </cell>
          <cell r="F165" t="str">
            <v>何吉安</v>
          </cell>
          <cell r="G165">
            <v>2560</v>
          </cell>
          <cell r="H165">
            <v>199</v>
          </cell>
          <cell r="I165">
            <v>2020</v>
          </cell>
        </row>
        <row r="166">
          <cell r="E166">
            <v>20200318139</v>
          </cell>
          <cell r="F166" t="str">
            <v>何吉安</v>
          </cell>
          <cell r="G166">
            <v>2930</v>
          </cell>
          <cell r="H166">
            <v>164</v>
          </cell>
          <cell r="I166">
            <v>2020</v>
          </cell>
        </row>
        <row r="167">
          <cell r="E167">
            <v>20200318145</v>
          </cell>
          <cell r="F167" t="str">
            <v>何吉安</v>
          </cell>
          <cell r="G167">
            <v>4200</v>
          </cell>
          <cell r="H167">
            <v>365</v>
          </cell>
          <cell r="I167">
            <v>2020</v>
          </cell>
        </row>
        <row r="168">
          <cell r="E168">
            <v>20200318152</v>
          </cell>
          <cell r="F168" t="str">
            <v>何吉安</v>
          </cell>
          <cell r="G168">
            <v>2730</v>
          </cell>
          <cell r="H168">
            <v>193</v>
          </cell>
          <cell r="I168">
            <v>2020</v>
          </cell>
        </row>
        <row r="169">
          <cell r="E169">
            <v>20200318162</v>
          </cell>
          <cell r="F169" t="str">
            <v>何吉安</v>
          </cell>
          <cell r="G169">
            <v>1760</v>
          </cell>
          <cell r="H169">
            <v>136</v>
          </cell>
          <cell r="I169">
            <v>2020</v>
          </cell>
        </row>
        <row r="170">
          <cell r="E170">
            <v>20200318168</v>
          </cell>
          <cell r="F170" t="str">
            <v>何吉安</v>
          </cell>
          <cell r="G170">
            <v>3030</v>
          </cell>
          <cell r="H170">
            <v>229</v>
          </cell>
          <cell r="I170">
            <v>2020</v>
          </cell>
        </row>
        <row r="171">
          <cell r="E171">
            <v>20200318169</v>
          </cell>
          <cell r="F171" t="str">
            <v>何吉安</v>
          </cell>
          <cell r="G171">
            <v>2080</v>
          </cell>
          <cell r="H171">
            <v>184</v>
          </cell>
          <cell r="I171">
            <v>2020</v>
          </cell>
        </row>
        <row r="172">
          <cell r="E172">
            <v>20200318173</v>
          </cell>
          <cell r="F172" t="str">
            <v>何吉安</v>
          </cell>
          <cell r="G172">
            <v>3200</v>
          </cell>
          <cell r="H172">
            <v>277</v>
          </cell>
          <cell r="I172">
            <v>2020</v>
          </cell>
        </row>
        <row r="173">
          <cell r="E173">
            <v>20200318174</v>
          </cell>
          <cell r="F173" t="str">
            <v>何吉安</v>
          </cell>
          <cell r="G173">
            <v>1820</v>
          </cell>
          <cell r="H173">
            <v>144</v>
          </cell>
          <cell r="I173">
            <v>2020</v>
          </cell>
        </row>
        <row r="174">
          <cell r="E174">
            <v>20200318180</v>
          </cell>
          <cell r="F174" t="str">
            <v>何吉安</v>
          </cell>
          <cell r="G174">
            <v>2230</v>
          </cell>
          <cell r="H174">
            <v>205</v>
          </cell>
          <cell r="I174">
            <v>2020</v>
          </cell>
        </row>
        <row r="175">
          <cell r="E175">
            <v>20200318188</v>
          </cell>
          <cell r="F175" t="str">
            <v>何吉安</v>
          </cell>
          <cell r="G175">
            <v>3170</v>
          </cell>
          <cell r="H175">
            <v>208</v>
          </cell>
          <cell r="I175">
            <v>2020</v>
          </cell>
        </row>
        <row r="176">
          <cell r="E176">
            <v>20200318191</v>
          </cell>
          <cell r="F176" t="str">
            <v>何吉安</v>
          </cell>
          <cell r="G176">
            <v>3350</v>
          </cell>
          <cell r="H176">
            <v>202</v>
          </cell>
          <cell r="I176">
            <v>2020</v>
          </cell>
        </row>
        <row r="177">
          <cell r="E177">
            <v>20200318197</v>
          </cell>
          <cell r="F177" t="str">
            <v>何吉安</v>
          </cell>
          <cell r="G177">
            <v>2620</v>
          </cell>
          <cell r="H177">
            <v>218</v>
          </cell>
          <cell r="I177">
            <v>2020</v>
          </cell>
        </row>
        <row r="178">
          <cell r="E178">
            <v>20200318232</v>
          </cell>
          <cell r="F178" t="str">
            <v>何吉安</v>
          </cell>
          <cell r="G178">
            <v>4730</v>
          </cell>
          <cell r="H178">
            <v>386</v>
          </cell>
          <cell r="I178">
            <v>2020</v>
          </cell>
        </row>
        <row r="179">
          <cell r="E179">
            <v>20200318234</v>
          </cell>
          <cell r="F179" t="str">
            <v>何吉安</v>
          </cell>
          <cell r="G179">
            <v>3730</v>
          </cell>
          <cell r="H179">
            <v>491</v>
          </cell>
          <cell r="I179">
            <v>2020</v>
          </cell>
        </row>
        <row r="180">
          <cell r="E180">
            <v>20200318245</v>
          </cell>
          <cell r="F180" t="str">
            <v>何吉安</v>
          </cell>
          <cell r="G180">
            <v>2970</v>
          </cell>
          <cell r="H180">
            <v>276</v>
          </cell>
          <cell r="I180">
            <v>2020</v>
          </cell>
        </row>
        <row r="181">
          <cell r="E181">
            <v>20200318251</v>
          </cell>
          <cell r="F181" t="str">
            <v>何吉安</v>
          </cell>
          <cell r="G181">
            <v>2780</v>
          </cell>
          <cell r="H181">
            <v>199</v>
          </cell>
          <cell r="I181">
            <v>2020</v>
          </cell>
        </row>
        <row r="182">
          <cell r="E182">
            <v>20200318265</v>
          </cell>
          <cell r="F182" t="str">
            <v>何吉安</v>
          </cell>
          <cell r="G182">
            <v>2950</v>
          </cell>
          <cell r="H182">
            <v>188</v>
          </cell>
          <cell r="I182">
            <v>2020</v>
          </cell>
        </row>
        <row r="183">
          <cell r="E183">
            <v>20200318268</v>
          </cell>
          <cell r="F183" t="str">
            <v>何吉安</v>
          </cell>
          <cell r="G183">
            <v>3350</v>
          </cell>
          <cell r="H183">
            <v>324</v>
          </cell>
          <cell r="I183">
            <v>2020</v>
          </cell>
        </row>
        <row r="184">
          <cell r="E184">
            <v>20200318269</v>
          </cell>
          <cell r="F184" t="str">
            <v>何吉安</v>
          </cell>
          <cell r="G184">
            <v>4890</v>
          </cell>
          <cell r="H184">
            <v>540</v>
          </cell>
          <cell r="I184">
            <v>2020</v>
          </cell>
        </row>
        <row r="185">
          <cell r="E185">
            <v>20200318300</v>
          </cell>
          <cell r="F185" t="str">
            <v>何吉安</v>
          </cell>
          <cell r="G185">
            <v>2700</v>
          </cell>
          <cell r="H185">
            <v>220</v>
          </cell>
          <cell r="I185">
            <v>2020</v>
          </cell>
        </row>
        <row r="186">
          <cell r="E186">
            <v>20200318310</v>
          </cell>
          <cell r="F186" t="str">
            <v>何吉安</v>
          </cell>
          <cell r="G186">
            <v>2780</v>
          </cell>
          <cell r="H186">
            <v>290</v>
          </cell>
          <cell r="I186">
            <v>2020</v>
          </cell>
        </row>
        <row r="187">
          <cell r="E187">
            <v>20200318331</v>
          </cell>
          <cell r="F187" t="str">
            <v>何吉安</v>
          </cell>
          <cell r="G187">
            <v>3730</v>
          </cell>
          <cell r="H187">
            <v>472</v>
          </cell>
          <cell r="I187">
            <v>2020</v>
          </cell>
        </row>
        <row r="188">
          <cell r="E188">
            <v>20200406078</v>
          </cell>
          <cell r="F188" t="str">
            <v>何吉安</v>
          </cell>
          <cell r="G188">
            <v>2300</v>
          </cell>
          <cell r="H188">
            <v>187</v>
          </cell>
          <cell r="I188">
            <v>2020</v>
          </cell>
        </row>
        <row r="189">
          <cell r="E189">
            <v>20200102034</v>
          </cell>
          <cell r="F189" t="str">
            <v>何吉安</v>
          </cell>
          <cell r="G189">
            <v>3020</v>
          </cell>
          <cell r="H189">
            <v>231</v>
          </cell>
          <cell r="I189">
            <v>2020</v>
          </cell>
        </row>
        <row r="190">
          <cell r="E190">
            <v>20200105046</v>
          </cell>
          <cell r="F190" t="str">
            <v>何吉安</v>
          </cell>
          <cell r="G190">
            <v>3220</v>
          </cell>
          <cell r="H190">
            <v>198</v>
          </cell>
          <cell r="I190">
            <v>2020</v>
          </cell>
        </row>
        <row r="191">
          <cell r="E191">
            <v>20200202051</v>
          </cell>
          <cell r="F191" t="str">
            <v>何吉安</v>
          </cell>
          <cell r="G191">
            <v>2710</v>
          </cell>
          <cell r="H191">
            <v>242</v>
          </cell>
          <cell r="I191">
            <v>2020</v>
          </cell>
        </row>
        <row r="192">
          <cell r="E192">
            <v>20200304062</v>
          </cell>
          <cell r="F192" t="str">
            <v>何吉安</v>
          </cell>
          <cell r="G192">
            <v>2910</v>
          </cell>
          <cell r="H192">
            <v>186</v>
          </cell>
          <cell r="I192">
            <v>2020</v>
          </cell>
        </row>
        <row r="193">
          <cell r="E193">
            <v>20200308101</v>
          </cell>
          <cell r="F193" t="str">
            <v>何吉安</v>
          </cell>
          <cell r="G193">
            <v>4490</v>
          </cell>
          <cell r="H193">
            <v>433</v>
          </cell>
          <cell r="I193">
            <v>2020</v>
          </cell>
        </row>
        <row r="194">
          <cell r="E194">
            <v>20200318001</v>
          </cell>
          <cell r="F194" t="str">
            <v>何吉安</v>
          </cell>
          <cell r="G194">
            <v>4130</v>
          </cell>
          <cell r="H194">
            <v>295</v>
          </cell>
          <cell r="I194">
            <v>2020</v>
          </cell>
        </row>
        <row r="195">
          <cell r="E195">
            <v>20200318035</v>
          </cell>
          <cell r="F195" t="str">
            <v>何吉安</v>
          </cell>
          <cell r="G195">
            <v>3380</v>
          </cell>
          <cell r="H195">
            <v>193</v>
          </cell>
          <cell r="I195">
            <v>2020</v>
          </cell>
        </row>
        <row r="196">
          <cell r="E196">
            <v>20200318036</v>
          </cell>
          <cell r="F196" t="str">
            <v>何吉安</v>
          </cell>
          <cell r="G196">
            <v>3180</v>
          </cell>
          <cell r="H196">
            <v>193</v>
          </cell>
          <cell r="I196">
            <v>2020</v>
          </cell>
        </row>
        <row r="197">
          <cell r="E197">
            <v>20200318038</v>
          </cell>
          <cell r="F197" t="str">
            <v>何吉安</v>
          </cell>
          <cell r="G197">
            <v>3400</v>
          </cell>
          <cell r="H197">
            <v>145</v>
          </cell>
          <cell r="I197">
            <v>2020</v>
          </cell>
        </row>
        <row r="198">
          <cell r="E198">
            <v>20200318040</v>
          </cell>
          <cell r="F198" t="str">
            <v>何吉安</v>
          </cell>
          <cell r="G198">
            <v>3520</v>
          </cell>
          <cell r="H198">
            <v>230</v>
          </cell>
          <cell r="I198">
            <v>2020</v>
          </cell>
        </row>
        <row r="199">
          <cell r="E199">
            <v>20200318044</v>
          </cell>
          <cell r="F199" t="str">
            <v>何吉安</v>
          </cell>
          <cell r="G199">
            <v>3940</v>
          </cell>
          <cell r="H199">
            <v>427</v>
          </cell>
          <cell r="I199">
            <v>2020</v>
          </cell>
        </row>
        <row r="200">
          <cell r="E200">
            <v>20200318048</v>
          </cell>
          <cell r="F200" t="str">
            <v>何吉安</v>
          </cell>
          <cell r="G200">
            <v>4250</v>
          </cell>
          <cell r="H200">
            <v>319</v>
          </cell>
          <cell r="I200">
            <v>2020</v>
          </cell>
        </row>
        <row r="201">
          <cell r="E201">
            <v>20200318050</v>
          </cell>
          <cell r="F201" t="str">
            <v>何吉安</v>
          </cell>
          <cell r="G201">
            <v>3300</v>
          </cell>
          <cell r="H201">
            <v>162</v>
          </cell>
          <cell r="I201">
            <v>2020</v>
          </cell>
        </row>
        <row r="202">
          <cell r="E202">
            <v>20200318064</v>
          </cell>
          <cell r="F202" t="str">
            <v>何吉安</v>
          </cell>
          <cell r="G202">
            <v>3170</v>
          </cell>
          <cell r="H202">
            <v>184</v>
          </cell>
          <cell r="I202">
            <v>2020</v>
          </cell>
        </row>
        <row r="203">
          <cell r="E203">
            <v>20200318069</v>
          </cell>
          <cell r="F203" t="str">
            <v>何吉安</v>
          </cell>
          <cell r="G203">
            <v>3540</v>
          </cell>
          <cell r="H203">
            <v>285</v>
          </cell>
          <cell r="I203">
            <v>2020</v>
          </cell>
        </row>
        <row r="204">
          <cell r="E204">
            <v>20200318071</v>
          </cell>
          <cell r="F204" t="str">
            <v>何吉安</v>
          </cell>
          <cell r="G204">
            <v>3550</v>
          </cell>
          <cell r="H204">
            <v>291</v>
          </cell>
          <cell r="I204">
            <v>2020</v>
          </cell>
        </row>
        <row r="205">
          <cell r="E205">
            <v>20200318085</v>
          </cell>
          <cell r="F205" t="str">
            <v>何吉安</v>
          </cell>
          <cell r="G205">
            <v>4110</v>
          </cell>
          <cell r="H205">
            <v>259</v>
          </cell>
          <cell r="I205">
            <v>2020</v>
          </cell>
        </row>
        <row r="206">
          <cell r="E206">
            <v>20200318093</v>
          </cell>
          <cell r="F206" t="str">
            <v>何吉安</v>
          </cell>
          <cell r="G206">
            <v>3420</v>
          </cell>
          <cell r="H206">
            <v>301</v>
          </cell>
          <cell r="I206">
            <v>2020</v>
          </cell>
        </row>
        <row r="207">
          <cell r="E207">
            <v>20200318107</v>
          </cell>
          <cell r="F207" t="str">
            <v>何吉安</v>
          </cell>
          <cell r="G207">
            <v>3400</v>
          </cell>
          <cell r="H207">
            <v>180</v>
          </cell>
          <cell r="I207">
            <v>2020</v>
          </cell>
        </row>
        <row r="208">
          <cell r="E208">
            <v>20200318116</v>
          </cell>
          <cell r="F208" t="str">
            <v>何吉安</v>
          </cell>
          <cell r="G208">
            <v>4150</v>
          </cell>
          <cell r="H208">
            <v>352</v>
          </cell>
          <cell r="I208">
            <v>2020</v>
          </cell>
        </row>
        <row r="209">
          <cell r="E209">
            <v>20200318127</v>
          </cell>
          <cell r="F209" t="str">
            <v>何吉安</v>
          </cell>
          <cell r="G209">
            <v>3350</v>
          </cell>
          <cell r="H209">
            <v>157</v>
          </cell>
          <cell r="I209">
            <v>2020</v>
          </cell>
        </row>
        <row r="210">
          <cell r="E210">
            <v>20200318135</v>
          </cell>
          <cell r="F210" t="str">
            <v>何吉安</v>
          </cell>
          <cell r="G210">
            <v>2680</v>
          </cell>
          <cell r="H210">
            <v>177</v>
          </cell>
          <cell r="I210">
            <v>2020</v>
          </cell>
        </row>
        <row r="211">
          <cell r="E211">
            <v>20200318142</v>
          </cell>
          <cell r="F211" t="str">
            <v>何吉安</v>
          </cell>
          <cell r="G211">
            <v>3400</v>
          </cell>
          <cell r="H211">
            <v>164</v>
          </cell>
          <cell r="I211">
            <v>2020</v>
          </cell>
        </row>
        <row r="212">
          <cell r="E212">
            <v>20200318151</v>
          </cell>
          <cell r="F212" t="str">
            <v>何吉安</v>
          </cell>
          <cell r="G212">
            <v>3600</v>
          </cell>
          <cell r="H212">
            <v>341</v>
          </cell>
          <cell r="I212">
            <v>2020</v>
          </cell>
        </row>
        <row r="213">
          <cell r="E213">
            <v>20200318155</v>
          </cell>
          <cell r="F213" t="str">
            <v>何吉安</v>
          </cell>
          <cell r="G213">
            <v>3770</v>
          </cell>
          <cell r="H213">
            <v>203</v>
          </cell>
          <cell r="I213">
            <v>2020</v>
          </cell>
        </row>
        <row r="214">
          <cell r="E214">
            <v>20200318161</v>
          </cell>
          <cell r="F214" t="str">
            <v>何吉安</v>
          </cell>
          <cell r="G214">
            <v>3640</v>
          </cell>
          <cell r="H214">
            <v>279</v>
          </cell>
          <cell r="I214">
            <v>2020</v>
          </cell>
        </row>
        <row r="215">
          <cell r="E215">
            <v>20200318170</v>
          </cell>
          <cell r="F215" t="str">
            <v>何吉安</v>
          </cell>
          <cell r="G215">
            <v>3490</v>
          </cell>
          <cell r="H215">
            <v>192</v>
          </cell>
          <cell r="I215">
            <v>2020</v>
          </cell>
        </row>
        <row r="216">
          <cell r="E216">
            <v>20200318184</v>
          </cell>
          <cell r="F216" t="str">
            <v>何吉安</v>
          </cell>
          <cell r="G216">
            <v>3340</v>
          </cell>
          <cell r="H216">
            <v>299</v>
          </cell>
          <cell r="I216">
            <v>2020</v>
          </cell>
        </row>
        <row r="217">
          <cell r="E217">
            <v>20200318205</v>
          </cell>
          <cell r="F217" t="str">
            <v>何吉安</v>
          </cell>
          <cell r="G217">
            <v>3340</v>
          </cell>
          <cell r="H217">
            <v>238</v>
          </cell>
          <cell r="I217">
            <v>2020</v>
          </cell>
        </row>
        <row r="218">
          <cell r="E218">
            <v>20200318206</v>
          </cell>
          <cell r="F218" t="str">
            <v>何吉安</v>
          </cell>
          <cell r="G218">
            <v>4110</v>
          </cell>
          <cell r="H218">
            <v>479</v>
          </cell>
          <cell r="I218">
            <v>2020</v>
          </cell>
        </row>
        <row r="219">
          <cell r="E219">
            <v>20200318208</v>
          </cell>
          <cell r="F219" t="str">
            <v>何吉安</v>
          </cell>
          <cell r="G219">
            <v>4850</v>
          </cell>
          <cell r="H219">
            <v>901</v>
          </cell>
          <cell r="I219">
            <v>2020</v>
          </cell>
        </row>
        <row r="220">
          <cell r="E220">
            <v>20200318219</v>
          </cell>
          <cell r="F220" t="str">
            <v>何吉安</v>
          </cell>
          <cell r="G220">
            <v>3650</v>
          </cell>
          <cell r="H220">
            <v>207</v>
          </cell>
          <cell r="I220">
            <v>2020</v>
          </cell>
        </row>
        <row r="221">
          <cell r="E221">
            <v>20200318221</v>
          </cell>
          <cell r="F221" t="str">
            <v>何吉安</v>
          </cell>
          <cell r="G221">
            <v>4160</v>
          </cell>
          <cell r="H221">
            <v>251</v>
          </cell>
          <cell r="I221">
            <v>2020</v>
          </cell>
        </row>
        <row r="222">
          <cell r="E222">
            <v>20200318258</v>
          </cell>
          <cell r="F222" t="str">
            <v>何吉安</v>
          </cell>
          <cell r="G222">
            <v>3140</v>
          </cell>
          <cell r="H222">
            <v>199</v>
          </cell>
          <cell r="I222">
            <v>2020</v>
          </cell>
        </row>
        <row r="223">
          <cell r="E223">
            <v>20200318272</v>
          </cell>
          <cell r="F223" t="str">
            <v>何吉安</v>
          </cell>
          <cell r="G223">
            <v>4170</v>
          </cell>
          <cell r="H223">
            <v>392</v>
          </cell>
          <cell r="I223">
            <v>2020</v>
          </cell>
        </row>
        <row r="224">
          <cell r="E224">
            <v>20200318278</v>
          </cell>
          <cell r="F224" t="str">
            <v>何吉安</v>
          </cell>
          <cell r="G224">
            <v>3630</v>
          </cell>
          <cell r="H224">
            <v>279</v>
          </cell>
          <cell r="I224">
            <v>2020</v>
          </cell>
        </row>
        <row r="225">
          <cell r="E225">
            <v>20200318280</v>
          </cell>
          <cell r="F225" t="str">
            <v>何吉安</v>
          </cell>
          <cell r="G225">
            <v>3790</v>
          </cell>
          <cell r="H225">
            <v>376</v>
          </cell>
          <cell r="I225">
            <v>2020</v>
          </cell>
        </row>
        <row r="226">
          <cell r="E226">
            <v>20200318282</v>
          </cell>
          <cell r="F226" t="str">
            <v>何吉安</v>
          </cell>
          <cell r="G226">
            <v>4490</v>
          </cell>
          <cell r="H226">
            <v>429</v>
          </cell>
          <cell r="I226">
            <v>2020</v>
          </cell>
        </row>
        <row r="227">
          <cell r="E227">
            <v>20200318286</v>
          </cell>
          <cell r="F227" t="str">
            <v>何吉安</v>
          </cell>
          <cell r="G227">
            <v>3790</v>
          </cell>
          <cell r="H227">
            <v>332</v>
          </cell>
          <cell r="I227">
            <v>2020</v>
          </cell>
        </row>
        <row r="228">
          <cell r="E228">
            <v>20200318295</v>
          </cell>
          <cell r="F228" t="str">
            <v>何吉安</v>
          </cell>
          <cell r="G228">
            <v>3810</v>
          </cell>
          <cell r="H228">
            <v>220</v>
          </cell>
          <cell r="I228">
            <v>2020</v>
          </cell>
        </row>
        <row r="229">
          <cell r="E229">
            <v>20200318302</v>
          </cell>
          <cell r="F229" t="str">
            <v>何吉安</v>
          </cell>
          <cell r="G229">
            <v>3650</v>
          </cell>
          <cell r="H229">
            <v>185</v>
          </cell>
          <cell r="I229">
            <v>2020</v>
          </cell>
        </row>
        <row r="230">
          <cell r="E230">
            <v>20200318322</v>
          </cell>
          <cell r="F230" t="str">
            <v>何吉安</v>
          </cell>
          <cell r="G230">
            <v>4440</v>
          </cell>
          <cell r="H230">
            <v>229</v>
          </cell>
          <cell r="I230">
            <v>2020</v>
          </cell>
        </row>
        <row r="231">
          <cell r="E231">
            <v>20200318326</v>
          </cell>
          <cell r="F231" t="str">
            <v>何吉安</v>
          </cell>
          <cell r="G231">
            <v>3890</v>
          </cell>
          <cell r="H231">
            <v>222</v>
          </cell>
          <cell r="I231">
            <v>2020</v>
          </cell>
        </row>
        <row r="232">
          <cell r="E232">
            <v>20200609009</v>
          </cell>
          <cell r="F232" t="str">
            <v>何吉安</v>
          </cell>
          <cell r="G232">
            <v>2800</v>
          </cell>
          <cell r="H232">
            <v>212</v>
          </cell>
          <cell r="I232">
            <v>2020</v>
          </cell>
        </row>
        <row r="233">
          <cell r="E233">
            <v>20180309098</v>
          </cell>
          <cell r="F233" t="str">
            <v>何吉安</v>
          </cell>
          <cell r="G233">
            <v>4170</v>
          </cell>
          <cell r="H233">
            <v>235</v>
          </cell>
          <cell r="I233">
            <v>2020</v>
          </cell>
        </row>
        <row r="234">
          <cell r="E234">
            <v>20200104067</v>
          </cell>
          <cell r="F234" t="str">
            <v>何吉安</v>
          </cell>
          <cell r="G234">
            <v>3240</v>
          </cell>
          <cell r="H234">
            <v>158</v>
          </cell>
          <cell r="I234">
            <v>2020</v>
          </cell>
        </row>
        <row r="235">
          <cell r="E235">
            <v>20200112031</v>
          </cell>
          <cell r="F235" t="str">
            <v>何吉安</v>
          </cell>
          <cell r="G235">
            <v>2600</v>
          </cell>
          <cell r="H235">
            <v>152</v>
          </cell>
          <cell r="I235">
            <v>2020</v>
          </cell>
        </row>
        <row r="236">
          <cell r="E236">
            <v>20200306060</v>
          </cell>
          <cell r="F236" t="str">
            <v>何吉安</v>
          </cell>
          <cell r="G236">
            <v>3210</v>
          </cell>
          <cell r="H236">
            <v>324</v>
          </cell>
          <cell r="I236">
            <v>2020</v>
          </cell>
        </row>
        <row r="237">
          <cell r="E237">
            <v>20200310033</v>
          </cell>
          <cell r="F237" t="str">
            <v>何吉安</v>
          </cell>
          <cell r="G237">
            <v>3050</v>
          </cell>
          <cell r="H237">
            <v>237</v>
          </cell>
          <cell r="I237">
            <v>2020</v>
          </cell>
        </row>
        <row r="238">
          <cell r="E238">
            <v>20200318025</v>
          </cell>
          <cell r="F238" t="str">
            <v>何吉安</v>
          </cell>
          <cell r="G238">
            <v>3880</v>
          </cell>
          <cell r="H238">
            <v>368</v>
          </cell>
          <cell r="I238">
            <v>2020</v>
          </cell>
        </row>
        <row r="239">
          <cell r="E239">
            <v>20200318039</v>
          </cell>
          <cell r="F239" t="str">
            <v>何吉安</v>
          </cell>
          <cell r="G239">
            <v>3630</v>
          </cell>
          <cell r="H239">
            <v>233</v>
          </cell>
          <cell r="I239">
            <v>2020</v>
          </cell>
        </row>
        <row r="240">
          <cell r="E240">
            <v>20200318043</v>
          </cell>
          <cell r="F240" t="str">
            <v>何吉安</v>
          </cell>
          <cell r="G240">
            <v>3160</v>
          </cell>
          <cell r="H240">
            <v>241</v>
          </cell>
          <cell r="I240">
            <v>2020</v>
          </cell>
        </row>
        <row r="241">
          <cell r="E241">
            <v>20200318056</v>
          </cell>
          <cell r="F241" t="str">
            <v>何吉安</v>
          </cell>
          <cell r="G241">
            <v>3460</v>
          </cell>
          <cell r="H241">
            <v>337</v>
          </cell>
          <cell r="I241">
            <v>2020</v>
          </cell>
        </row>
        <row r="242">
          <cell r="E242">
            <v>20200318063</v>
          </cell>
          <cell r="F242" t="str">
            <v>何吉安</v>
          </cell>
          <cell r="G242">
            <v>3650</v>
          </cell>
          <cell r="H242">
            <v>198</v>
          </cell>
          <cell r="I242">
            <v>2020</v>
          </cell>
        </row>
        <row r="243">
          <cell r="E243">
            <v>20200318066</v>
          </cell>
          <cell r="F243" t="str">
            <v>何吉安</v>
          </cell>
          <cell r="G243">
            <v>2840</v>
          </cell>
          <cell r="H243">
            <v>153</v>
          </cell>
          <cell r="I243">
            <v>2020</v>
          </cell>
        </row>
        <row r="244">
          <cell r="E244">
            <v>20200318073</v>
          </cell>
          <cell r="F244" t="str">
            <v>何吉安</v>
          </cell>
          <cell r="G244">
            <v>3240</v>
          </cell>
          <cell r="H244">
            <v>263</v>
          </cell>
          <cell r="I244">
            <v>2020</v>
          </cell>
        </row>
        <row r="245">
          <cell r="E245">
            <v>20200318080</v>
          </cell>
          <cell r="F245" t="str">
            <v>何吉安</v>
          </cell>
          <cell r="G245">
            <v>2970</v>
          </cell>
          <cell r="H245">
            <v>251</v>
          </cell>
          <cell r="I245">
            <v>2020</v>
          </cell>
        </row>
        <row r="246">
          <cell r="E246">
            <v>20200318087</v>
          </cell>
          <cell r="F246" t="str">
            <v>何吉安</v>
          </cell>
          <cell r="G246">
            <v>3140</v>
          </cell>
          <cell r="H246">
            <v>296</v>
          </cell>
          <cell r="I246">
            <v>2020</v>
          </cell>
        </row>
        <row r="247">
          <cell r="E247">
            <v>20200318091</v>
          </cell>
          <cell r="F247" t="str">
            <v>何吉安</v>
          </cell>
          <cell r="G247">
            <v>3830</v>
          </cell>
          <cell r="H247">
            <v>399</v>
          </cell>
          <cell r="I247">
            <v>2020</v>
          </cell>
        </row>
        <row r="248">
          <cell r="E248">
            <v>20200318092</v>
          </cell>
          <cell r="F248" t="str">
            <v>何吉安</v>
          </cell>
          <cell r="G248">
            <v>3500</v>
          </cell>
          <cell r="H248">
            <v>331</v>
          </cell>
          <cell r="I248">
            <v>2020</v>
          </cell>
        </row>
        <row r="249">
          <cell r="E249">
            <v>20200318101</v>
          </cell>
          <cell r="F249" t="str">
            <v>何吉安</v>
          </cell>
          <cell r="G249">
            <v>3170</v>
          </cell>
          <cell r="H249">
            <v>254</v>
          </cell>
          <cell r="I249">
            <v>2020</v>
          </cell>
        </row>
        <row r="250">
          <cell r="E250">
            <v>20200318110</v>
          </cell>
          <cell r="F250" t="str">
            <v>何吉安</v>
          </cell>
          <cell r="G250">
            <v>3110</v>
          </cell>
          <cell r="H250">
            <v>289</v>
          </cell>
          <cell r="I250">
            <v>2020</v>
          </cell>
        </row>
        <row r="251">
          <cell r="E251">
            <v>20200318112</v>
          </cell>
          <cell r="F251" t="str">
            <v>何吉安</v>
          </cell>
          <cell r="G251">
            <v>3380</v>
          </cell>
          <cell r="H251">
            <v>221</v>
          </cell>
          <cell r="I251">
            <v>2020</v>
          </cell>
        </row>
        <row r="252">
          <cell r="E252">
            <v>20200318121</v>
          </cell>
          <cell r="F252" t="str">
            <v>何吉安</v>
          </cell>
          <cell r="G252">
            <v>3070</v>
          </cell>
          <cell r="H252">
            <v>276</v>
          </cell>
          <cell r="I252">
            <v>2020</v>
          </cell>
        </row>
        <row r="253">
          <cell r="E253">
            <v>20200318122</v>
          </cell>
          <cell r="F253" t="str">
            <v>何吉安</v>
          </cell>
          <cell r="G253">
            <v>2960</v>
          </cell>
          <cell r="H253">
            <v>232</v>
          </cell>
          <cell r="I253">
            <v>2020</v>
          </cell>
        </row>
        <row r="254">
          <cell r="E254">
            <v>20200318125</v>
          </cell>
          <cell r="F254" t="str">
            <v>何吉安</v>
          </cell>
          <cell r="G254">
            <v>2720</v>
          </cell>
          <cell r="H254">
            <v>202</v>
          </cell>
          <cell r="I254">
            <v>2020</v>
          </cell>
        </row>
        <row r="255">
          <cell r="E255">
            <v>20200318132</v>
          </cell>
          <cell r="F255" t="str">
            <v>何吉安</v>
          </cell>
          <cell r="G255">
            <v>2840</v>
          </cell>
          <cell r="H255">
            <v>257</v>
          </cell>
          <cell r="I255">
            <v>2020</v>
          </cell>
        </row>
        <row r="256">
          <cell r="E256">
            <v>20200318140</v>
          </cell>
          <cell r="F256" t="str">
            <v>何吉安</v>
          </cell>
          <cell r="G256">
            <v>4800</v>
          </cell>
          <cell r="H256">
            <v>455</v>
          </cell>
          <cell r="I256">
            <v>2020</v>
          </cell>
        </row>
        <row r="257">
          <cell r="E257">
            <v>20200318141</v>
          </cell>
          <cell r="F257" t="str">
            <v>何吉安</v>
          </cell>
          <cell r="G257">
            <v>3240</v>
          </cell>
          <cell r="H257">
            <v>228</v>
          </cell>
          <cell r="I257">
            <v>2020</v>
          </cell>
        </row>
        <row r="258">
          <cell r="E258">
            <v>20200318153</v>
          </cell>
          <cell r="F258" t="str">
            <v>何吉安</v>
          </cell>
          <cell r="G258">
            <v>3490</v>
          </cell>
          <cell r="H258">
            <v>247</v>
          </cell>
          <cell r="I258">
            <v>2020</v>
          </cell>
        </row>
        <row r="259">
          <cell r="E259">
            <v>20200318156</v>
          </cell>
          <cell r="F259" t="str">
            <v>何吉安</v>
          </cell>
          <cell r="G259">
            <v>2820</v>
          </cell>
          <cell r="H259">
            <v>247</v>
          </cell>
          <cell r="I259">
            <v>2020</v>
          </cell>
        </row>
        <row r="260">
          <cell r="E260">
            <v>20200318166</v>
          </cell>
          <cell r="F260" t="str">
            <v>何吉安</v>
          </cell>
          <cell r="G260">
            <v>2830</v>
          </cell>
          <cell r="H260">
            <v>233</v>
          </cell>
          <cell r="I260">
            <v>2020</v>
          </cell>
        </row>
        <row r="261">
          <cell r="E261">
            <v>20200318177</v>
          </cell>
          <cell r="F261" t="str">
            <v>何吉安</v>
          </cell>
          <cell r="G261">
            <v>3580</v>
          </cell>
          <cell r="H261">
            <v>194</v>
          </cell>
          <cell r="I261">
            <v>2020</v>
          </cell>
        </row>
        <row r="262">
          <cell r="E262">
            <v>20200318178</v>
          </cell>
          <cell r="F262" t="str">
            <v>何吉安</v>
          </cell>
          <cell r="G262">
            <v>2480</v>
          </cell>
          <cell r="H262">
            <v>103</v>
          </cell>
          <cell r="I262">
            <v>2020</v>
          </cell>
        </row>
        <row r="263">
          <cell r="E263">
            <v>20200318181</v>
          </cell>
          <cell r="F263" t="str">
            <v>何吉安</v>
          </cell>
          <cell r="G263">
            <v>2970</v>
          </cell>
          <cell r="H263">
            <v>266</v>
          </cell>
          <cell r="I263">
            <v>2020</v>
          </cell>
        </row>
        <row r="264">
          <cell r="E264">
            <v>20200318204</v>
          </cell>
          <cell r="F264" t="str">
            <v>何吉安</v>
          </cell>
          <cell r="G264">
            <v>2700</v>
          </cell>
          <cell r="H264">
            <v>175</v>
          </cell>
          <cell r="I264">
            <v>2020</v>
          </cell>
        </row>
        <row r="265">
          <cell r="E265">
            <v>20200318214</v>
          </cell>
          <cell r="F265" t="str">
            <v>何吉安</v>
          </cell>
          <cell r="G265">
            <v>3050</v>
          </cell>
          <cell r="H265">
            <v>260</v>
          </cell>
          <cell r="I265">
            <v>2020</v>
          </cell>
        </row>
        <row r="266">
          <cell r="E266">
            <v>20200318216</v>
          </cell>
          <cell r="F266" t="str">
            <v>何吉安</v>
          </cell>
          <cell r="G266">
            <v>2920</v>
          </cell>
          <cell r="H266">
            <v>196</v>
          </cell>
          <cell r="I266">
            <v>2020</v>
          </cell>
        </row>
        <row r="267">
          <cell r="E267">
            <v>20200318228</v>
          </cell>
          <cell r="F267" t="str">
            <v>何吉安</v>
          </cell>
          <cell r="G267">
            <v>3550</v>
          </cell>
          <cell r="H267">
            <v>256</v>
          </cell>
          <cell r="I267">
            <v>2020</v>
          </cell>
        </row>
        <row r="268">
          <cell r="E268">
            <v>20200318241</v>
          </cell>
          <cell r="F268" t="str">
            <v>何吉安</v>
          </cell>
          <cell r="G268">
            <v>2210</v>
          </cell>
          <cell r="H268">
            <v>280</v>
          </cell>
          <cell r="I268">
            <v>2020</v>
          </cell>
        </row>
        <row r="269">
          <cell r="E269">
            <v>20200318279</v>
          </cell>
          <cell r="F269" t="str">
            <v>何吉安</v>
          </cell>
          <cell r="G269">
            <v>2590</v>
          </cell>
          <cell r="H269">
            <v>249</v>
          </cell>
          <cell r="I269">
            <v>2020</v>
          </cell>
        </row>
        <row r="270">
          <cell r="E270">
            <v>20200318292</v>
          </cell>
          <cell r="F270" t="str">
            <v>何吉安</v>
          </cell>
          <cell r="G270">
            <v>3150</v>
          </cell>
          <cell r="H270">
            <v>193</v>
          </cell>
          <cell r="I270">
            <v>2020</v>
          </cell>
        </row>
        <row r="271">
          <cell r="E271">
            <v>20200318314</v>
          </cell>
          <cell r="F271" t="str">
            <v>何吉安</v>
          </cell>
          <cell r="G271">
            <v>3330</v>
          </cell>
          <cell r="H271">
            <v>224</v>
          </cell>
          <cell r="I271">
            <v>2020</v>
          </cell>
        </row>
        <row r="272">
          <cell r="E272">
            <v>20200318315</v>
          </cell>
          <cell r="F272" t="str">
            <v>何吉安</v>
          </cell>
          <cell r="G272">
            <v>3010</v>
          </cell>
          <cell r="H272">
            <v>179</v>
          </cell>
          <cell r="I272">
            <v>2020</v>
          </cell>
        </row>
        <row r="273">
          <cell r="E273">
            <v>20200318321</v>
          </cell>
          <cell r="F273" t="str">
            <v>何吉安</v>
          </cell>
          <cell r="G273">
            <v>3280</v>
          </cell>
          <cell r="H273">
            <v>236</v>
          </cell>
          <cell r="I273">
            <v>2020</v>
          </cell>
        </row>
        <row r="274">
          <cell r="E274">
            <v>20200318328</v>
          </cell>
          <cell r="F274" t="str">
            <v>何吉安</v>
          </cell>
          <cell r="G274">
            <v>3350</v>
          </cell>
          <cell r="H274">
            <v>346</v>
          </cell>
          <cell r="I274">
            <v>2020</v>
          </cell>
        </row>
        <row r="275">
          <cell r="E275">
            <v>20200318329</v>
          </cell>
          <cell r="F275" t="str">
            <v>何吉安</v>
          </cell>
          <cell r="G275">
            <v>3850</v>
          </cell>
          <cell r="H275">
            <v>269</v>
          </cell>
          <cell r="I275">
            <v>2020</v>
          </cell>
        </row>
        <row r="276">
          <cell r="E276">
            <v>20200406087</v>
          </cell>
          <cell r="F276" t="str">
            <v>何吉安</v>
          </cell>
          <cell r="G276">
            <v>2780</v>
          </cell>
          <cell r="H276">
            <v>193</v>
          </cell>
          <cell r="I276">
            <v>2020</v>
          </cell>
        </row>
        <row r="277">
          <cell r="E277">
            <v>20200603006</v>
          </cell>
          <cell r="F277" t="str">
            <v>何吉安</v>
          </cell>
          <cell r="G277">
            <v>3390</v>
          </cell>
          <cell r="H277">
            <v>298</v>
          </cell>
          <cell r="I277">
            <v>2020</v>
          </cell>
        </row>
        <row r="278">
          <cell r="E278">
            <v>20190308076</v>
          </cell>
          <cell r="F278" t="str">
            <v>黄磊</v>
          </cell>
          <cell r="G278">
            <v>2020</v>
          </cell>
          <cell r="H278">
            <v>293</v>
          </cell>
          <cell r="I278">
            <v>2020</v>
          </cell>
        </row>
        <row r="279">
          <cell r="E279">
            <v>20200107177</v>
          </cell>
          <cell r="F279" t="str">
            <v>黄磊</v>
          </cell>
          <cell r="G279">
            <v>2720</v>
          </cell>
          <cell r="H279">
            <v>271</v>
          </cell>
          <cell r="I279">
            <v>2020</v>
          </cell>
        </row>
        <row r="280">
          <cell r="E280">
            <v>20200202061</v>
          </cell>
          <cell r="F280" t="str">
            <v>黄磊</v>
          </cell>
          <cell r="G280">
            <v>2580</v>
          </cell>
          <cell r="H280">
            <v>265</v>
          </cell>
          <cell r="I280">
            <v>2020</v>
          </cell>
        </row>
        <row r="281">
          <cell r="E281">
            <v>20200207110</v>
          </cell>
          <cell r="F281" t="str">
            <v>黄磊</v>
          </cell>
          <cell r="G281">
            <v>2370</v>
          </cell>
          <cell r="H281">
            <v>261</v>
          </cell>
          <cell r="I281">
            <v>2020</v>
          </cell>
        </row>
        <row r="282">
          <cell r="E282">
            <v>20200308056</v>
          </cell>
          <cell r="F282" t="str">
            <v>黄磊</v>
          </cell>
          <cell r="G282">
            <v>2190</v>
          </cell>
          <cell r="H282">
            <v>237</v>
          </cell>
          <cell r="I282">
            <v>2020</v>
          </cell>
        </row>
        <row r="283">
          <cell r="E283">
            <v>20200308066</v>
          </cell>
          <cell r="F283" t="str">
            <v>黄磊</v>
          </cell>
          <cell r="G283">
            <v>4500</v>
          </cell>
          <cell r="H283">
            <v>509</v>
          </cell>
          <cell r="I283">
            <v>2020</v>
          </cell>
        </row>
        <row r="284">
          <cell r="E284">
            <v>20200308078</v>
          </cell>
          <cell r="F284" t="str">
            <v>黄磊</v>
          </cell>
          <cell r="G284">
            <v>2440</v>
          </cell>
          <cell r="H284">
            <v>306</v>
          </cell>
          <cell r="I284">
            <v>2020</v>
          </cell>
        </row>
        <row r="285">
          <cell r="E285">
            <v>20200308085</v>
          </cell>
          <cell r="F285" t="str">
            <v>黄磊</v>
          </cell>
          <cell r="G285">
            <v>2810</v>
          </cell>
          <cell r="H285">
            <v>255</v>
          </cell>
          <cell r="I285">
            <v>2020</v>
          </cell>
        </row>
        <row r="286">
          <cell r="E286">
            <v>20200308086</v>
          </cell>
          <cell r="F286" t="str">
            <v>黄磊</v>
          </cell>
          <cell r="G286">
            <v>2730</v>
          </cell>
          <cell r="H286">
            <v>288</v>
          </cell>
          <cell r="I286">
            <v>2020</v>
          </cell>
        </row>
        <row r="287">
          <cell r="E287">
            <v>20200308087</v>
          </cell>
          <cell r="F287" t="str">
            <v>黄磊</v>
          </cell>
          <cell r="G287">
            <v>3690</v>
          </cell>
          <cell r="H287">
            <v>527</v>
          </cell>
          <cell r="I287">
            <v>2020</v>
          </cell>
        </row>
        <row r="288">
          <cell r="E288">
            <v>20200308088</v>
          </cell>
          <cell r="F288" t="str">
            <v>黄磊</v>
          </cell>
          <cell r="G288">
            <v>4550</v>
          </cell>
          <cell r="H288">
            <v>619</v>
          </cell>
          <cell r="I288">
            <v>2020</v>
          </cell>
        </row>
        <row r="289">
          <cell r="E289">
            <v>20200308089</v>
          </cell>
          <cell r="F289" t="str">
            <v>黄磊</v>
          </cell>
          <cell r="G289">
            <v>2440</v>
          </cell>
          <cell r="H289">
            <v>285</v>
          </cell>
          <cell r="I289">
            <v>2020</v>
          </cell>
        </row>
        <row r="290">
          <cell r="E290">
            <v>20200308091</v>
          </cell>
          <cell r="F290" t="str">
            <v>黄磊</v>
          </cell>
          <cell r="G290">
            <v>2740</v>
          </cell>
          <cell r="H290">
            <v>351</v>
          </cell>
          <cell r="I290">
            <v>2020</v>
          </cell>
        </row>
        <row r="291">
          <cell r="E291">
            <v>20200308092</v>
          </cell>
          <cell r="F291" t="str">
            <v>黄磊</v>
          </cell>
          <cell r="G291">
            <v>2900</v>
          </cell>
          <cell r="H291">
            <v>316</v>
          </cell>
          <cell r="I291">
            <v>2020</v>
          </cell>
        </row>
        <row r="292">
          <cell r="E292">
            <v>20200308093</v>
          </cell>
          <cell r="F292" t="str">
            <v>黄磊</v>
          </cell>
          <cell r="G292">
            <v>3060</v>
          </cell>
          <cell r="H292">
            <v>282</v>
          </cell>
          <cell r="I292">
            <v>2020</v>
          </cell>
        </row>
        <row r="293">
          <cell r="E293">
            <v>20200308094</v>
          </cell>
          <cell r="F293" t="str">
            <v>黄磊</v>
          </cell>
          <cell r="G293">
            <v>2850</v>
          </cell>
          <cell r="H293">
            <v>333</v>
          </cell>
          <cell r="I293">
            <v>2020</v>
          </cell>
        </row>
        <row r="294">
          <cell r="E294">
            <v>20200308096</v>
          </cell>
          <cell r="F294" t="str">
            <v>黄磊</v>
          </cell>
          <cell r="G294">
            <v>2430</v>
          </cell>
          <cell r="H294">
            <v>221</v>
          </cell>
          <cell r="I294">
            <v>2020</v>
          </cell>
        </row>
        <row r="295">
          <cell r="E295">
            <v>20200308098</v>
          </cell>
          <cell r="F295" t="str">
            <v>黄磊</v>
          </cell>
          <cell r="G295">
            <v>2530</v>
          </cell>
          <cell r="H295">
            <v>254</v>
          </cell>
          <cell r="I295">
            <v>2020</v>
          </cell>
        </row>
        <row r="296">
          <cell r="E296">
            <v>20200308102</v>
          </cell>
          <cell r="F296" t="str">
            <v>黄磊</v>
          </cell>
          <cell r="G296">
            <v>3110</v>
          </cell>
          <cell r="H296">
            <v>437</v>
          </cell>
          <cell r="I296">
            <v>2020</v>
          </cell>
        </row>
        <row r="297">
          <cell r="E297">
            <v>20200308103</v>
          </cell>
          <cell r="F297" t="str">
            <v>黄磊</v>
          </cell>
          <cell r="G297">
            <v>4160</v>
          </cell>
          <cell r="H297">
            <v>530</v>
          </cell>
          <cell r="I297">
            <v>2020</v>
          </cell>
        </row>
        <row r="298">
          <cell r="E298">
            <v>20200308104</v>
          </cell>
          <cell r="F298" t="str">
            <v>黄磊</v>
          </cell>
          <cell r="G298">
            <v>3060</v>
          </cell>
          <cell r="H298">
            <v>337</v>
          </cell>
          <cell r="I298">
            <v>2020</v>
          </cell>
        </row>
        <row r="299">
          <cell r="E299">
            <v>20200308106</v>
          </cell>
          <cell r="F299" t="str">
            <v>黄磊</v>
          </cell>
          <cell r="G299">
            <v>2480</v>
          </cell>
          <cell r="H299">
            <v>236</v>
          </cell>
          <cell r="I299">
            <v>2020</v>
          </cell>
        </row>
        <row r="300">
          <cell r="E300">
            <v>20200308107</v>
          </cell>
          <cell r="F300" t="str">
            <v>黄磊</v>
          </cell>
          <cell r="G300">
            <v>2780</v>
          </cell>
          <cell r="H300">
            <v>398</v>
          </cell>
          <cell r="I300">
            <v>2020</v>
          </cell>
        </row>
        <row r="301">
          <cell r="E301">
            <v>20200308108</v>
          </cell>
          <cell r="F301" t="str">
            <v>黄磊</v>
          </cell>
          <cell r="G301">
            <v>4680</v>
          </cell>
          <cell r="H301">
            <v>422</v>
          </cell>
          <cell r="I301">
            <v>2020</v>
          </cell>
        </row>
        <row r="302">
          <cell r="E302">
            <v>20200308109</v>
          </cell>
          <cell r="F302" t="str">
            <v>黄磊</v>
          </cell>
          <cell r="G302">
            <v>3100</v>
          </cell>
          <cell r="H302">
            <v>388</v>
          </cell>
          <cell r="I302">
            <v>2020</v>
          </cell>
        </row>
        <row r="303">
          <cell r="E303">
            <v>20200308110</v>
          </cell>
          <cell r="F303" t="str">
            <v>黄磊</v>
          </cell>
          <cell r="G303">
            <v>2540</v>
          </cell>
          <cell r="H303">
            <v>329</v>
          </cell>
          <cell r="I303">
            <v>2020</v>
          </cell>
        </row>
        <row r="304">
          <cell r="E304">
            <v>20200308112</v>
          </cell>
          <cell r="F304" t="str">
            <v>黄磊</v>
          </cell>
          <cell r="G304">
            <v>3010</v>
          </cell>
          <cell r="H304">
            <v>270</v>
          </cell>
          <cell r="I304">
            <v>2020</v>
          </cell>
        </row>
        <row r="305">
          <cell r="E305">
            <v>20200308113</v>
          </cell>
          <cell r="F305" t="str">
            <v>黄磊</v>
          </cell>
          <cell r="G305">
            <v>3220</v>
          </cell>
          <cell r="H305">
            <v>457</v>
          </cell>
          <cell r="I305">
            <v>2020</v>
          </cell>
        </row>
        <row r="306">
          <cell r="E306">
            <v>20200308114</v>
          </cell>
          <cell r="F306" t="str">
            <v>黄磊</v>
          </cell>
          <cell r="G306">
            <v>3110</v>
          </cell>
          <cell r="H306">
            <v>381</v>
          </cell>
          <cell r="I306">
            <v>2020</v>
          </cell>
        </row>
        <row r="307">
          <cell r="E307">
            <v>20200308115</v>
          </cell>
          <cell r="F307" t="str">
            <v>黄磊</v>
          </cell>
          <cell r="G307">
            <v>2740</v>
          </cell>
          <cell r="H307">
            <v>327</v>
          </cell>
          <cell r="I307">
            <v>2020</v>
          </cell>
        </row>
        <row r="308">
          <cell r="E308">
            <v>20200308116</v>
          </cell>
          <cell r="F308" t="str">
            <v>黄磊</v>
          </cell>
          <cell r="G308">
            <v>2990</v>
          </cell>
          <cell r="H308">
            <v>323</v>
          </cell>
          <cell r="I308">
            <v>2020</v>
          </cell>
        </row>
        <row r="309">
          <cell r="E309">
            <v>20200308117</v>
          </cell>
          <cell r="F309" t="str">
            <v>黄磊</v>
          </cell>
          <cell r="G309">
            <v>2940</v>
          </cell>
          <cell r="H309">
            <v>403</v>
          </cell>
          <cell r="I309">
            <v>2020</v>
          </cell>
        </row>
        <row r="310">
          <cell r="E310">
            <v>20200308118</v>
          </cell>
          <cell r="F310" t="str">
            <v>黄磊</v>
          </cell>
          <cell r="G310">
            <v>2920</v>
          </cell>
          <cell r="H310">
            <v>309</v>
          </cell>
          <cell r="I310">
            <v>2020</v>
          </cell>
        </row>
        <row r="311">
          <cell r="E311">
            <v>20200308120</v>
          </cell>
          <cell r="F311" t="str">
            <v>黄磊</v>
          </cell>
          <cell r="G311">
            <v>2480</v>
          </cell>
          <cell r="H311">
            <v>153</v>
          </cell>
          <cell r="I311">
            <v>2020</v>
          </cell>
        </row>
        <row r="312">
          <cell r="E312">
            <v>20200308121</v>
          </cell>
          <cell r="F312" t="str">
            <v>黄磊</v>
          </cell>
          <cell r="G312">
            <v>3240</v>
          </cell>
          <cell r="H312">
            <v>619</v>
          </cell>
          <cell r="I312">
            <v>2020</v>
          </cell>
        </row>
        <row r="313">
          <cell r="E313">
            <v>20200308122</v>
          </cell>
          <cell r="F313" t="str">
            <v>黄磊</v>
          </cell>
          <cell r="G313">
            <v>3100</v>
          </cell>
          <cell r="H313">
            <v>320</v>
          </cell>
          <cell r="I313">
            <v>2020</v>
          </cell>
        </row>
        <row r="314">
          <cell r="E314">
            <v>20200308123</v>
          </cell>
          <cell r="F314" t="str">
            <v>黄磊</v>
          </cell>
          <cell r="G314">
            <v>2980</v>
          </cell>
          <cell r="H314">
            <v>385</v>
          </cell>
          <cell r="I314">
            <v>2020</v>
          </cell>
        </row>
        <row r="315">
          <cell r="E315">
            <v>20200308124</v>
          </cell>
          <cell r="F315" t="str">
            <v>黄磊</v>
          </cell>
          <cell r="G315">
            <v>3940</v>
          </cell>
          <cell r="H315">
            <v>530</v>
          </cell>
          <cell r="I315">
            <v>2020</v>
          </cell>
        </row>
        <row r="316">
          <cell r="E316">
            <v>20200308125</v>
          </cell>
          <cell r="F316" t="str">
            <v>黄磊</v>
          </cell>
          <cell r="G316">
            <v>4000</v>
          </cell>
          <cell r="H316">
            <v>521</v>
          </cell>
          <cell r="I316">
            <v>2020</v>
          </cell>
        </row>
        <row r="317">
          <cell r="E317">
            <v>20180308108</v>
          </cell>
          <cell r="F317" t="str">
            <v>黄磊</v>
          </cell>
          <cell r="G317">
            <v>3520</v>
          </cell>
          <cell r="H317">
            <v>271</v>
          </cell>
          <cell r="I317">
            <v>2020</v>
          </cell>
        </row>
        <row r="318">
          <cell r="E318">
            <v>20190308081</v>
          </cell>
          <cell r="F318" t="str">
            <v>黄磊</v>
          </cell>
          <cell r="G318">
            <v>2600</v>
          </cell>
          <cell r="H318">
            <v>173</v>
          </cell>
          <cell r="I318">
            <v>2020</v>
          </cell>
        </row>
        <row r="319">
          <cell r="E319">
            <v>20200202026</v>
          </cell>
          <cell r="F319" t="str">
            <v>黄磊</v>
          </cell>
          <cell r="G319">
            <v>2510</v>
          </cell>
          <cell r="H319">
            <v>276</v>
          </cell>
          <cell r="I319">
            <v>2020</v>
          </cell>
        </row>
        <row r="320">
          <cell r="E320">
            <v>20200202040</v>
          </cell>
          <cell r="F320" t="str">
            <v>黄磊</v>
          </cell>
          <cell r="G320">
            <v>2420</v>
          </cell>
          <cell r="H320">
            <v>245</v>
          </cell>
          <cell r="I320">
            <v>2020</v>
          </cell>
        </row>
        <row r="321">
          <cell r="E321">
            <v>20200302019</v>
          </cell>
          <cell r="F321" t="str">
            <v>黄磊</v>
          </cell>
          <cell r="G321">
            <v>2350</v>
          </cell>
          <cell r="H321">
            <v>215</v>
          </cell>
          <cell r="I321">
            <v>2020</v>
          </cell>
        </row>
        <row r="322">
          <cell r="E322">
            <v>20200302040</v>
          </cell>
          <cell r="F322" t="str">
            <v>黄磊</v>
          </cell>
          <cell r="G322">
            <v>2410</v>
          </cell>
          <cell r="H322">
            <v>225</v>
          </cell>
          <cell r="I322">
            <v>2020</v>
          </cell>
        </row>
        <row r="323">
          <cell r="E323">
            <v>20200308002</v>
          </cell>
          <cell r="F323" t="str">
            <v>黄磊</v>
          </cell>
          <cell r="G323">
            <v>3080</v>
          </cell>
          <cell r="H323">
            <v>302</v>
          </cell>
          <cell r="I323">
            <v>2020</v>
          </cell>
        </row>
        <row r="324">
          <cell r="E324">
            <v>20200308004</v>
          </cell>
          <cell r="F324" t="str">
            <v>黄磊</v>
          </cell>
          <cell r="G324">
            <v>2440</v>
          </cell>
          <cell r="H324">
            <v>216</v>
          </cell>
          <cell r="I324">
            <v>2020</v>
          </cell>
        </row>
        <row r="325">
          <cell r="E325">
            <v>20200308005</v>
          </cell>
          <cell r="F325" t="str">
            <v>黄磊</v>
          </cell>
          <cell r="G325">
            <v>2620</v>
          </cell>
          <cell r="H325">
            <v>342</v>
          </cell>
          <cell r="I325">
            <v>2020</v>
          </cell>
        </row>
        <row r="326">
          <cell r="E326">
            <v>20200308008</v>
          </cell>
          <cell r="F326" t="str">
            <v>黄磊</v>
          </cell>
          <cell r="G326">
            <v>2620</v>
          </cell>
          <cell r="H326">
            <v>310</v>
          </cell>
          <cell r="I326">
            <v>2020</v>
          </cell>
        </row>
        <row r="327">
          <cell r="E327">
            <v>20200308009</v>
          </cell>
          <cell r="F327" t="str">
            <v>黄磊</v>
          </cell>
          <cell r="G327">
            <v>2310</v>
          </cell>
          <cell r="H327">
            <v>202</v>
          </cell>
          <cell r="I327">
            <v>2020</v>
          </cell>
        </row>
        <row r="328">
          <cell r="E328">
            <v>20200308012</v>
          </cell>
          <cell r="F328" t="str">
            <v>黄磊</v>
          </cell>
          <cell r="G328">
            <v>2240</v>
          </cell>
          <cell r="H328">
            <v>210</v>
          </cell>
          <cell r="I328">
            <v>2020</v>
          </cell>
        </row>
        <row r="329">
          <cell r="E329">
            <v>20200308013</v>
          </cell>
          <cell r="F329" t="str">
            <v>黄磊</v>
          </cell>
          <cell r="G329">
            <v>2390</v>
          </cell>
          <cell r="H329">
            <v>210</v>
          </cell>
          <cell r="I329">
            <v>2020</v>
          </cell>
        </row>
        <row r="330">
          <cell r="E330">
            <v>20200308014</v>
          </cell>
          <cell r="F330" t="str">
            <v>黄磊</v>
          </cell>
          <cell r="G330">
            <v>2730</v>
          </cell>
          <cell r="H330">
            <v>349</v>
          </cell>
          <cell r="I330">
            <v>2020</v>
          </cell>
        </row>
        <row r="331">
          <cell r="E331">
            <v>20200308023</v>
          </cell>
          <cell r="F331" t="str">
            <v>黄磊</v>
          </cell>
          <cell r="G331">
            <v>2730</v>
          </cell>
          <cell r="H331">
            <v>315</v>
          </cell>
          <cell r="I331">
            <v>2020</v>
          </cell>
        </row>
        <row r="332">
          <cell r="E332">
            <v>20200308024</v>
          </cell>
          <cell r="F332" t="str">
            <v>黄磊</v>
          </cell>
          <cell r="G332">
            <v>2830</v>
          </cell>
          <cell r="H332">
            <v>383</v>
          </cell>
          <cell r="I332">
            <v>2020</v>
          </cell>
        </row>
        <row r="333">
          <cell r="E333">
            <v>20200308025</v>
          </cell>
          <cell r="F333" t="str">
            <v>黄磊</v>
          </cell>
          <cell r="G333">
            <v>2600</v>
          </cell>
          <cell r="H333">
            <v>224</v>
          </cell>
          <cell r="I333">
            <v>2020</v>
          </cell>
        </row>
        <row r="334">
          <cell r="E334">
            <v>20200308026</v>
          </cell>
          <cell r="F334" t="str">
            <v>黄磊</v>
          </cell>
          <cell r="G334">
            <v>2980</v>
          </cell>
          <cell r="H334">
            <v>326</v>
          </cell>
          <cell r="I334">
            <v>2020</v>
          </cell>
        </row>
        <row r="335">
          <cell r="E335">
            <v>20200308027</v>
          </cell>
          <cell r="F335" t="str">
            <v>黄磊</v>
          </cell>
          <cell r="G335">
            <v>2490</v>
          </cell>
          <cell r="H335">
            <v>280</v>
          </cell>
          <cell r="I335">
            <v>2020</v>
          </cell>
        </row>
        <row r="336">
          <cell r="E336">
            <v>20200308028</v>
          </cell>
          <cell r="F336" t="str">
            <v>黄磊</v>
          </cell>
          <cell r="G336">
            <v>2580</v>
          </cell>
          <cell r="H336">
            <v>305</v>
          </cell>
          <cell r="I336">
            <v>2020</v>
          </cell>
        </row>
        <row r="337">
          <cell r="E337">
            <v>20200308031</v>
          </cell>
          <cell r="F337" t="str">
            <v>黄磊</v>
          </cell>
          <cell r="G337">
            <v>2460</v>
          </cell>
          <cell r="H337">
            <v>206</v>
          </cell>
          <cell r="I337">
            <v>2020</v>
          </cell>
        </row>
        <row r="338">
          <cell r="E338">
            <v>20200308035</v>
          </cell>
          <cell r="F338" t="str">
            <v>黄磊</v>
          </cell>
          <cell r="G338">
            <v>2890</v>
          </cell>
          <cell r="H338">
            <v>318</v>
          </cell>
          <cell r="I338">
            <v>2020</v>
          </cell>
        </row>
        <row r="339">
          <cell r="E339">
            <v>20200308038</v>
          </cell>
          <cell r="F339" t="str">
            <v>黄磊</v>
          </cell>
          <cell r="G339">
            <v>2270</v>
          </cell>
          <cell r="H339">
            <v>130</v>
          </cell>
          <cell r="I339">
            <v>2020</v>
          </cell>
        </row>
        <row r="340">
          <cell r="E340">
            <v>20200308044</v>
          </cell>
          <cell r="F340" t="str">
            <v>黄磊</v>
          </cell>
          <cell r="G340">
            <v>2470</v>
          </cell>
          <cell r="H340">
            <v>342</v>
          </cell>
          <cell r="I340">
            <v>2020</v>
          </cell>
        </row>
        <row r="341">
          <cell r="E341">
            <v>20200308046</v>
          </cell>
          <cell r="F341" t="str">
            <v>黄磊</v>
          </cell>
          <cell r="G341">
            <v>2330</v>
          </cell>
          <cell r="H341">
            <v>244</v>
          </cell>
          <cell r="I341">
            <v>2020</v>
          </cell>
        </row>
        <row r="342">
          <cell r="E342">
            <v>20200308048</v>
          </cell>
          <cell r="F342" t="str">
            <v>黄磊</v>
          </cell>
          <cell r="G342">
            <v>2460</v>
          </cell>
          <cell r="H342">
            <v>210</v>
          </cell>
          <cell r="I342">
            <v>2020</v>
          </cell>
        </row>
        <row r="343">
          <cell r="E343">
            <v>20200308049</v>
          </cell>
          <cell r="F343" t="str">
            <v>黄磊</v>
          </cell>
          <cell r="G343">
            <v>3340</v>
          </cell>
          <cell r="H343">
            <v>220</v>
          </cell>
          <cell r="I343">
            <v>2020</v>
          </cell>
        </row>
        <row r="344">
          <cell r="E344">
            <v>20200308052</v>
          </cell>
          <cell r="F344" t="str">
            <v>黄磊</v>
          </cell>
          <cell r="G344">
            <v>2400</v>
          </cell>
          <cell r="H344">
            <v>152</v>
          </cell>
          <cell r="I344">
            <v>2020</v>
          </cell>
        </row>
        <row r="345">
          <cell r="E345">
            <v>20200308057</v>
          </cell>
          <cell r="F345" t="str">
            <v>黄磊</v>
          </cell>
          <cell r="G345">
            <v>2890</v>
          </cell>
          <cell r="H345">
            <v>393</v>
          </cell>
          <cell r="I345">
            <v>2020</v>
          </cell>
        </row>
        <row r="346">
          <cell r="E346">
            <v>20200308058</v>
          </cell>
          <cell r="F346" t="str">
            <v>黄磊</v>
          </cell>
          <cell r="G346">
            <v>2700</v>
          </cell>
          <cell r="H346">
            <v>291</v>
          </cell>
          <cell r="I346">
            <v>2020</v>
          </cell>
        </row>
        <row r="347">
          <cell r="E347">
            <v>20200308061</v>
          </cell>
          <cell r="F347" t="str">
            <v>黄磊</v>
          </cell>
          <cell r="G347">
            <v>2220</v>
          </cell>
          <cell r="H347">
            <v>358</v>
          </cell>
          <cell r="I347">
            <v>2020</v>
          </cell>
        </row>
        <row r="348">
          <cell r="E348">
            <v>20200308063</v>
          </cell>
          <cell r="F348" t="str">
            <v>黄磊</v>
          </cell>
          <cell r="G348">
            <v>2660</v>
          </cell>
          <cell r="H348">
            <v>228</v>
          </cell>
          <cell r="I348">
            <v>2020</v>
          </cell>
        </row>
        <row r="349">
          <cell r="E349">
            <v>20200308068</v>
          </cell>
          <cell r="F349" t="str">
            <v>黄磊</v>
          </cell>
          <cell r="G349">
            <v>2330</v>
          </cell>
          <cell r="H349">
            <v>151</v>
          </cell>
          <cell r="I349">
            <v>2020</v>
          </cell>
        </row>
        <row r="350">
          <cell r="E350">
            <v>20200308070</v>
          </cell>
          <cell r="F350" t="str">
            <v>黄磊</v>
          </cell>
          <cell r="G350">
            <v>2750</v>
          </cell>
          <cell r="H350">
            <v>280</v>
          </cell>
          <cell r="I350">
            <v>2020</v>
          </cell>
        </row>
        <row r="351">
          <cell r="E351">
            <v>20200308073</v>
          </cell>
          <cell r="F351" t="str">
            <v>黄磊</v>
          </cell>
          <cell r="G351">
            <v>2510</v>
          </cell>
          <cell r="H351">
            <v>252</v>
          </cell>
          <cell r="I351">
            <v>2020</v>
          </cell>
        </row>
        <row r="352">
          <cell r="E352">
            <v>20200308075</v>
          </cell>
          <cell r="F352" t="str">
            <v>黄磊</v>
          </cell>
          <cell r="G352">
            <v>2280</v>
          </cell>
          <cell r="H352">
            <v>173</v>
          </cell>
          <cell r="I352">
            <v>2020</v>
          </cell>
        </row>
        <row r="353">
          <cell r="E353">
            <v>20200308076</v>
          </cell>
          <cell r="F353" t="str">
            <v>黄磊</v>
          </cell>
          <cell r="G353">
            <v>2110</v>
          </cell>
          <cell r="H353">
            <v>190</v>
          </cell>
          <cell r="I353">
            <v>2020</v>
          </cell>
        </row>
        <row r="354">
          <cell r="E354">
            <v>20200308082</v>
          </cell>
          <cell r="F354" t="str">
            <v>黄磊</v>
          </cell>
          <cell r="G354">
            <v>2610</v>
          </cell>
          <cell r="H354">
            <v>222</v>
          </cell>
          <cell r="I354">
            <v>2020</v>
          </cell>
        </row>
        <row r="355">
          <cell r="E355">
            <v>20200318126</v>
          </cell>
          <cell r="F355" t="str">
            <v>黄磊</v>
          </cell>
          <cell r="G355">
            <v>2370</v>
          </cell>
          <cell r="H355">
            <v>171</v>
          </cell>
          <cell r="I355">
            <v>2020</v>
          </cell>
        </row>
        <row r="356">
          <cell r="E356">
            <v>20200402019</v>
          </cell>
          <cell r="F356" t="str">
            <v>黄磊</v>
          </cell>
          <cell r="G356">
            <v>3150</v>
          </cell>
          <cell r="H356">
            <v>299</v>
          </cell>
          <cell r="I356">
            <v>2020</v>
          </cell>
        </row>
        <row r="357">
          <cell r="E357">
            <v>20200503133</v>
          </cell>
          <cell r="F357" t="str">
            <v>黄磊</v>
          </cell>
          <cell r="G357">
            <v>2450</v>
          </cell>
          <cell r="H357">
            <v>291</v>
          </cell>
          <cell r="I357">
            <v>2020</v>
          </cell>
        </row>
        <row r="358">
          <cell r="E358">
            <v>20200701066</v>
          </cell>
          <cell r="F358" t="str">
            <v>黄磊</v>
          </cell>
          <cell r="G358">
            <v>2260</v>
          </cell>
          <cell r="H358">
            <v>271</v>
          </cell>
          <cell r="I358">
            <v>2020</v>
          </cell>
        </row>
        <row r="359">
          <cell r="E359">
            <v>20180308040</v>
          </cell>
          <cell r="F359" t="str">
            <v>黄磊</v>
          </cell>
          <cell r="G359">
            <v>3430</v>
          </cell>
          <cell r="H359">
            <v>215</v>
          </cell>
          <cell r="I359">
            <v>2020</v>
          </cell>
        </row>
        <row r="360">
          <cell r="E360">
            <v>20200201094</v>
          </cell>
          <cell r="F360" t="str">
            <v>黄磊</v>
          </cell>
          <cell r="G360">
            <v>2590</v>
          </cell>
          <cell r="H360">
            <v>262</v>
          </cell>
          <cell r="I360">
            <v>2020</v>
          </cell>
        </row>
        <row r="361">
          <cell r="E361">
            <v>20200201102</v>
          </cell>
          <cell r="F361" t="str">
            <v>黄磊</v>
          </cell>
          <cell r="G361">
            <v>2670</v>
          </cell>
          <cell r="H361">
            <v>214</v>
          </cell>
          <cell r="I361">
            <v>2020</v>
          </cell>
        </row>
        <row r="362">
          <cell r="E362">
            <v>20200205011</v>
          </cell>
          <cell r="F362" t="str">
            <v>黄磊</v>
          </cell>
          <cell r="G362">
            <v>2470</v>
          </cell>
          <cell r="H362">
            <v>251</v>
          </cell>
          <cell r="I362">
            <v>2020</v>
          </cell>
        </row>
        <row r="363">
          <cell r="E363">
            <v>20200308003</v>
          </cell>
          <cell r="F363" t="str">
            <v>黄磊</v>
          </cell>
          <cell r="G363">
            <v>2400</v>
          </cell>
          <cell r="H363">
            <v>254</v>
          </cell>
          <cell r="I363">
            <v>2020</v>
          </cell>
        </row>
        <row r="364">
          <cell r="E364">
            <v>20200308006</v>
          </cell>
          <cell r="F364" t="str">
            <v>黄磊</v>
          </cell>
          <cell r="G364">
            <v>2450</v>
          </cell>
          <cell r="H364">
            <v>284</v>
          </cell>
          <cell r="I364">
            <v>2020</v>
          </cell>
        </row>
        <row r="365">
          <cell r="E365">
            <v>20200308007</v>
          </cell>
          <cell r="F365" t="str">
            <v>黄磊</v>
          </cell>
          <cell r="G365">
            <v>2450</v>
          </cell>
          <cell r="H365">
            <v>267</v>
          </cell>
          <cell r="I365">
            <v>2020</v>
          </cell>
        </row>
        <row r="366">
          <cell r="E366">
            <v>20200308010</v>
          </cell>
          <cell r="F366" t="str">
            <v>黄磊</v>
          </cell>
          <cell r="G366">
            <v>2850</v>
          </cell>
          <cell r="H366">
            <v>341</v>
          </cell>
          <cell r="I366">
            <v>2020</v>
          </cell>
        </row>
        <row r="367">
          <cell r="E367">
            <v>20200308016</v>
          </cell>
          <cell r="F367" t="str">
            <v>黄磊</v>
          </cell>
          <cell r="G367">
            <v>2500</v>
          </cell>
          <cell r="H367">
            <v>191</v>
          </cell>
          <cell r="I367">
            <v>2020</v>
          </cell>
        </row>
        <row r="368">
          <cell r="E368">
            <v>20200308018</v>
          </cell>
          <cell r="F368" t="str">
            <v>黄磊</v>
          </cell>
          <cell r="G368">
            <v>2220</v>
          </cell>
          <cell r="H368">
            <v>326</v>
          </cell>
          <cell r="I368">
            <v>2020</v>
          </cell>
        </row>
        <row r="369">
          <cell r="E369">
            <v>20200308019</v>
          </cell>
          <cell r="F369" t="str">
            <v>黄磊</v>
          </cell>
          <cell r="G369">
            <v>3000</v>
          </cell>
          <cell r="H369">
            <v>355</v>
          </cell>
          <cell r="I369">
            <v>2020</v>
          </cell>
        </row>
        <row r="370">
          <cell r="E370">
            <v>20200308020</v>
          </cell>
          <cell r="F370" t="str">
            <v>黄磊</v>
          </cell>
          <cell r="G370">
            <v>2710</v>
          </cell>
          <cell r="H370">
            <v>357</v>
          </cell>
          <cell r="I370">
            <v>2020</v>
          </cell>
        </row>
        <row r="371">
          <cell r="E371">
            <v>20200308021</v>
          </cell>
          <cell r="F371" t="str">
            <v>黄磊</v>
          </cell>
          <cell r="G371">
            <v>2040</v>
          </cell>
          <cell r="H371">
            <v>161</v>
          </cell>
          <cell r="I371">
            <v>2020</v>
          </cell>
        </row>
        <row r="372">
          <cell r="E372">
            <v>20200308029</v>
          </cell>
          <cell r="F372" t="str">
            <v>黄磊</v>
          </cell>
          <cell r="G372">
            <v>2310</v>
          </cell>
          <cell r="H372">
            <v>232</v>
          </cell>
          <cell r="I372">
            <v>2020</v>
          </cell>
        </row>
        <row r="373">
          <cell r="E373">
            <v>20200308032</v>
          </cell>
          <cell r="F373" t="str">
            <v>黄磊</v>
          </cell>
          <cell r="G373">
            <v>2250</v>
          </cell>
          <cell r="H373">
            <v>249</v>
          </cell>
          <cell r="I373">
            <v>2020</v>
          </cell>
        </row>
        <row r="374">
          <cell r="E374">
            <v>20200308033</v>
          </cell>
          <cell r="F374" t="str">
            <v>黄磊</v>
          </cell>
          <cell r="G374">
            <v>3330</v>
          </cell>
          <cell r="H374">
            <v>351</v>
          </cell>
          <cell r="I374">
            <v>2020</v>
          </cell>
        </row>
        <row r="375">
          <cell r="E375">
            <v>20200308036</v>
          </cell>
          <cell r="F375" t="str">
            <v>黄磊</v>
          </cell>
          <cell r="G375">
            <v>2480</v>
          </cell>
          <cell r="H375">
            <v>253</v>
          </cell>
          <cell r="I375">
            <v>2020</v>
          </cell>
        </row>
        <row r="376">
          <cell r="E376">
            <v>20200308037</v>
          </cell>
          <cell r="F376" t="str">
            <v>黄磊</v>
          </cell>
          <cell r="G376">
            <v>2340</v>
          </cell>
          <cell r="H376">
            <v>255</v>
          </cell>
          <cell r="I376">
            <v>2020</v>
          </cell>
        </row>
        <row r="377">
          <cell r="E377">
            <v>20200308040</v>
          </cell>
          <cell r="F377" t="str">
            <v>黄磊</v>
          </cell>
          <cell r="G377">
            <v>2510</v>
          </cell>
          <cell r="H377">
            <v>248</v>
          </cell>
          <cell r="I377">
            <v>2020</v>
          </cell>
        </row>
        <row r="378">
          <cell r="E378">
            <v>20200308042</v>
          </cell>
          <cell r="F378" t="str">
            <v>黄磊</v>
          </cell>
          <cell r="G378">
            <v>2470</v>
          </cell>
          <cell r="H378">
            <v>225</v>
          </cell>
          <cell r="I378">
            <v>2020</v>
          </cell>
        </row>
        <row r="379">
          <cell r="E379">
            <v>20200308045</v>
          </cell>
          <cell r="F379" t="str">
            <v>黄磊</v>
          </cell>
          <cell r="G379">
            <v>2150</v>
          </cell>
          <cell r="H379">
            <v>169</v>
          </cell>
          <cell r="I379">
            <v>2020</v>
          </cell>
        </row>
        <row r="380">
          <cell r="E380">
            <v>20200308047</v>
          </cell>
          <cell r="F380" t="str">
            <v>黄磊</v>
          </cell>
          <cell r="G380">
            <v>2220</v>
          </cell>
          <cell r="H380">
            <v>194</v>
          </cell>
          <cell r="I380">
            <v>2020</v>
          </cell>
        </row>
        <row r="381">
          <cell r="E381">
            <v>20200308050</v>
          </cell>
          <cell r="F381" t="str">
            <v>黄磊</v>
          </cell>
          <cell r="G381">
            <v>2260</v>
          </cell>
          <cell r="H381">
            <v>228</v>
          </cell>
          <cell r="I381">
            <v>2020</v>
          </cell>
        </row>
        <row r="382">
          <cell r="E382">
            <v>20200308053</v>
          </cell>
          <cell r="F382" t="str">
            <v>黄磊</v>
          </cell>
          <cell r="G382">
            <v>2230</v>
          </cell>
          <cell r="H382">
            <v>183</v>
          </cell>
          <cell r="I382">
            <v>2020</v>
          </cell>
        </row>
        <row r="383">
          <cell r="E383">
            <v>20200308055</v>
          </cell>
          <cell r="F383" t="str">
            <v>黄磊</v>
          </cell>
          <cell r="G383">
            <v>2330</v>
          </cell>
          <cell r="H383">
            <v>238</v>
          </cell>
          <cell r="I383">
            <v>2020</v>
          </cell>
        </row>
        <row r="384">
          <cell r="E384">
            <v>20200308059</v>
          </cell>
          <cell r="F384" t="str">
            <v>黄磊</v>
          </cell>
          <cell r="G384">
            <v>1980</v>
          </cell>
          <cell r="H384">
            <v>200</v>
          </cell>
          <cell r="I384">
            <v>2020</v>
          </cell>
        </row>
        <row r="385">
          <cell r="E385">
            <v>20200308062</v>
          </cell>
          <cell r="F385" t="str">
            <v>黄磊</v>
          </cell>
          <cell r="G385">
            <v>2310</v>
          </cell>
          <cell r="H385">
            <v>247</v>
          </cell>
          <cell r="I385">
            <v>2020</v>
          </cell>
        </row>
        <row r="386">
          <cell r="E386">
            <v>20200308064</v>
          </cell>
          <cell r="F386" t="str">
            <v>黄磊</v>
          </cell>
          <cell r="G386">
            <v>2650</v>
          </cell>
          <cell r="H386">
            <v>319</v>
          </cell>
          <cell r="I386">
            <v>2020</v>
          </cell>
        </row>
        <row r="387">
          <cell r="E387">
            <v>20200308065</v>
          </cell>
          <cell r="F387" t="str">
            <v>黄磊</v>
          </cell>
          <cell r="G387">
            <v>3060</v>
          </cell>
          <cell r="H387">
            <v>347</v>
          </cell>
          <cell r="I387">
            <v>2020</v>
          </cell>
        </row>
        <row r="388">
          <cell r="E388">
            <v>20200308069</v>
          </cell>
          <cell r="F388" t="str">
            <v>黄磊</v>
          </cell>
          <cell r="G388">
            <v>3200</v>
          </cell>
          <cell r="H388">
            <v>432</v>
          </cell>
          <cell r="I388">
            <v>2020</v>
          </cell>
        </row>
        <row r="389">
          <cell r="E389">
            <v>20200308071</v>
          </cell>
          <cell r="F389" t="str">
            <v>黄磊</v>
          </cell>
          <cell r="G389">
            <v>2090</v>
          </cell>
          <cell r="H389">
            <v>216</v>
          </cell>
          <cell r="I389">
            <v>2020</v>
          </cell>
        </row>
        <row r="390">
          <cell r="E390">
            <v>20200308074</v>
          </cell>
          <cell r="F390" t="str">
            <v>黄磊</v>
          </cell>
          <cell r="G390">
            <v>2290</v>
          </cell>
          <cell r="H390">
            <v>273</v>
          </cell>
          <cell r="I390">
            <v>2020</v>
          </cell>
        </row>
        <row r="391">
          <cell r="E391">
            <v>20200308077</v>
          </cell>
          <cell r="F391" t="str">
            <v>黄磊</v>
          </cell>
          <cell r="G391">
            <v>2690</v>
          </cell>
          <cell r="H391">
            <v>229</v>
          </cell>
          <cell r="I391">
            <v>2020</v>
          </cell>
        </row>
        <row r="392">
          <cell r="E392">
            <v>20200308079</v>
          </cell>
          <cell r="F392" t="str">
            <v>黄磊</v>
          </cell>
          <cell r="G392">
            <v>3050</v>
          </cell>
          <cell r="H392">
            <v>543</v>
          </cell>
          <cell r="I392">
            <v>2020</v>
          </cell>
        </row>
        <row r="393">
          <cell r="E393">
            <v>20200308081</v>
          </cell>
          <cell r="F393" t="str">
            <v>黄磊</v>
          </cell>
          <cell r="G393">
            <v>2400</v>
          </cell>
          <cell r="H393">
            <v>204</v>
          </cell>
          <cell r="I393">
            <v>2020</v>
          </cell>
        </row>
        <row r="394">
          <cell r="E394">
            <v>20200308083</v>
          </cell>
          <cell r="F394" t="str">
            <v>黄磊</v>
          </cell>
          <cell r="G394">
            <v>2240</v>
          </cell>
          <cell r="H394">
            <v>192</v>
          </cell>
          <cell r="I394">
            <v>2020</v>
          </cell>
        </row>
        <row r="395">
          <cell r="E395">
            <v>20200308084</v>
          </cell>
          <cell r="F395" t="str">
            <v>黄磊</v>
          </cell>
          <cell r="G395">
            <v>2470</v>
          </cell>
          <cell r="H395">
            <v>271</v>
          </cell>
          <cell r="I395">
            <v>2020</v>
          </cell>
        </row>
        <row r="396">
          <cell r="E396">
            <v>20200308090</v>
          </cell>
          <cell r="F396" t="str">
            <v>黄磊</v>
          </cell>
          <cell r="G396">
            <v>1920</v>
          </cell>
          <cell r="H396">
            <v>177</v>
          </cell>
          <cell r="I396">
            <v>2020</v>
          </cell>
        </row>
        <row r="397">
          <cell r="E397">
            <v>20200308097</v>
          </cell>
          <cell r="F397" t="str">
            <v>黄磊</v>
          </cell>
          <cell r="G397">
            <v>2550</v>
          </cell>
          <cell r="H397">
            <v>285</v>
          </cell>
          <cell r="I397">
            <v>2020</v>
          </cell>
        </row>
        <row r="398">
          <cell r="E398">
            <v>20200308111</v>
          </cell>
          <cell r="F398" t="str">
            <v>黄磊</v>
          </cell>
          <cell r="G398">
            <v>2200</v>
          </cell>
          <cell r="H398">
            <v>198</v>
          </cell>
          <cell r="I398">
            <v>2020</v>
          </cell>
        </row>
        <row r="399">
          <cell r="E399">
            <v>20200308119</v>
          </cell>
          <cell r="F399" t="str">
            <v>黄磊</v>
          </cell>
          <cell r="G399">
            <v>2410</v>
          </cell>
          <cell r="H399">
            <v>248</v>
          </cell>
          <cell r="I399">
            <v>2020</v>
          </cell>
        </row>
        <row r="400">
          <cell r="E400">
            <v>20200314059</v>
          </cell>
          <cell r="F400" t="str">
            <v>黄磊</v>
          </cell>
          <cell r="G400">
            <v>2580</v>
          </cell>
          <cell r="H400">
            <v>258</v>
          </cell>
          <cell r="I400">
            <v>2020</v>
          </cell>
        </row>
        <row r="401">
          <cell r="E401">
            <v>20200701035</v>
          </cell>
          <cell r="F401" t="str">
            <v>黄磊</v>
          </cell>
          <cell r="G401">
            <v>2200</v>
          </cell>
          <cell r="H401">
            <v>254</v>
          </cell>
          <cell r="I401">
            <v>2020</v>
          </cell>
        </row>
        <row r="402">
          <cell r="E402">
            <v>20200110025</v>
          </cell>
          <cell r="F402" t="str">
            <v>黄磊</v>
          </cell>
          <cell r="G402">
            <v>2170</v>
          </cell>
          <cell r="H402">
            <v>160</v>
          </cell>
          <cell r="I402">
            <v>2020</v>
          </cell>
        </row>
        <row r="403">
          <cell r="E403">
            <v>20200304072</v>
          </cell>
          <cell r="F403" t="str">
            <v>黄磊</v>
          </cell>
          <cell r="G403">
            <v>2470</v>
          </cell>
          <cell r="H403">
            <v>214</v>
          </cell>
          <cell r="I403">
            <v>2020</v>
          </cell>
        </row>
        <row r="404">
          <cell r="E404">
            <v>20200321001</v>
          </cell>
          <cell r="F404" t="str">
            <v>黄磊</v>
          </cell>
          <cell r="G404">
            <v>2330</v>
          </cell>
          <cell r="H404">
            <v>342</v>
          </cell>
          <cell r="I404">
            <v>2020</v>
          </cell>
        </row>
        <row r="405">
          <cell r="E405">
            <v>20200321002</v>
          </cell>
          <cell r="F405" t="str">
            <v>黄磊</v>
          </cell>
          <cell r="G405">
            <v>2260</v>
          </cell>
          <cell r="H405">
            <v>225</v>
          </cell>
          <cell r="I405">
            <v>2020</v>
          </cell>
        </row>
        <row r="406">
          <cell r="E406">
            <v>20200321003</v>
          </cell>
          <cell r="F406" t="str">
            <v>黄磊</v>
          </cell>
          <cell r="G406">
            <v>2070</v>
          </cell>
          <cell r="H406">
            <v>148</v>
          </cell>
          <cell r="I406">
            <v>2020</v>
          </cell>
        </row>
        <row r="407">
          <cell r="E407">
            <v>20200321004</v>
          </cell>
          <cell r="F407" t="str">
            <v>黄磊</v>
          </cell>
          <cell r="G407">
            <v>1920</v>
          </cell>
          <cell r="H407">
            <v>176</v>
          </cell>
          <cell r="I407">
            <v>2020</v>
          </cell>
        </row>
        <row r="408">
          <cell r="E408">
            <v>20200321005</v>
          </cell>
          <cell r="F408" t="str">
            <v>黄磊</v>
          </cell>
          <cell r="G408">
            <v>2090</v>
          </cell>
          <cell r="H408">
            <v>155</v>
          </cell>
          <cell r="I408">
            <v>2020</v>
          </cell>
        </row>
        <row r="409">
          <cell r="E409">
            <v>20200321007</v>
          </cell>
          <cell r="F409" t="str">
            <v>黄磊</v>
          </cell>
          <cell r="G409">
            <v>2520</v>
          </cell>
          <cell r="H409">
            <v>173</v>
          </cell>
          <cell r="I409">
            <v>2020</v>
          </cell>
        </row>
        <row r="410">
          <cell r="E410">
            <v>20200321009</v>
          </cell>
          <cell r="F410" t="str">
            <v>黄磊</v>
          </cell>
          <cell r="G410">
            <v>2670</v>
          </cell>
          <cell r="H410">
            <v>203</v>
          </cell>
          <cell r="I410">
            <v>2020</v>
          </cell>
        </row>
        <row r="411">
          <cell r="E411">
            <v>20200321010</v>
          </cell>
          <cell r="F411" t="str">
            <v>黄磊</v>
          </cell>
          <cell r="G411">
            <v>2720</v>
          </cell>
          <cell r="H411">
            <v>293</v>
          </cell>
          <cell r="I411">
            <v>2020</v>
          </cell>
        </row>
        <row r="412">
          <cell r="E412">
            <v>20200321011</v>
          </cell>
          <cell r="F412" t="str">
            <v>黄磊</v>
          </cell>
          <cell r="G412">
            <v>2620</v>
          </cell>
          <cell r="H412">
            <v>255</v>
          </cell>
          <cell r="I412">
            <v>2020</v>
          </cell>
        </row>
        <row r="413">
          <cell r="E413">
            <v>20200321013</v>
          </cell>
          <cell r="F413" t="str">
            <v>黄磊</v>
          </cell>
          <cell r="G413">
            <v>2290</v>
          </cell>
          <cell r="H413">
            <v>155</v>
          </cell>
          <cell r="I413">
            <v>2020</v>
          </cell>
        </row>
        <row r="414">
          <cell r="E414">
            <v>20200321014</v>
          </cell>
          <cell r="F414" t="str">
            <v>黄磊</v>
          </cell>
          <cell r="G414">
            <v>2570</v>
          </cell>
          <cell r="H414">
            <v>238</v>
          </cell>
          <cell r="I414">
            <v>2020</v>
          </cell>
        </row>
        <row r="415">
          <cell r="E415">
            <v>20200321015</v>
          </cell>
          <cell r="F415" t="str">
            <v>黄磊</v>
          </cell>
          <cell r="G415">
            <v>2090</v>
          </cell>
          <cell r="H415">
            <v>216</v>
          </cell>
          <cell r="I415">
            <v>2020</v>
          </cell>
        </row>
        <row r="416">
          <cell r="E416">
            <v>20200321016</v>
          </cell>
          <cell r="F416" t="str">
            <v>黄磊</v>
          </cell>
          <cell r="G416">
            <v>3930</v>
          </cell>
          <cell r="H416">
            <v>430</v>
          </cell>
          <cell r="I416">
            <v>2020</v>
          </cell>
        </row>
        <row r="417">
          <cell r="E417">
            <v>20200321017</v>
          </cell>
          <cell r="F417" t="str">
            <v>黄磊</v>
          </cell>
          <cell r="G417">
            <v>2550</v>
          </cell>
          <cell r="H417">
            <v>276</v>
          </cell>
          <cell r="I417">
            <v>2020</v>
          </cell>
        </row>
        <row r="418">
          <cell r="E418">
            <v>20200321018</v>
          </cell>
          <cell r="F418" t="str">
            <v>黄磊</v>
          </cell>
          <cell r="G418">
            <v>2380</v>
          </cell>
          <cell r="H418">
            <v>222</v>
          </cell>
          <cell r="I418">
            <v>2020</v>
          </cell>
        </row>
        <row r="419">
          <cell r="E419">
            <v>20200321019</v>
          </cell>
          <cell r="F419" t="str">
            <v>黄磊</v>
          </cell>
          <cell r="G419">
            <v>1980</v>
          </cell>
          <cell r="H419">
            <v>135</v>
          </cell>
          <cell r="I419">
            <v>2020</v>
          </cell>
        </row>
        <row r="420">
          <cell r="E420">
            <v>20200321020</v>
          </cell>
          <cell r="F420" t="str">
            <v>黄磊</v>
          </cell>
          <cell r="G420">
            <v>2320</v>
          </cell>
          <cell r="H420">
            <v>209</v>
          </cell>
          <cell r="I420">
            <v>2020</v>
          </cell>
        </row>
        <row r="421">
          <cell r="E421">
            <v>20200321021</v>
          </cell>
          <cell r="F421" t="str">
            <v>黄磊</v>
          </cell>
          <cell r="G421">
            <v>2370</v>
          </cell>
          <cell r="H421">
            <v>165</v>
          </cell>
          <cell r="I421">
            <v>2020</v>
          </cell>
        </row>
        <row r="422">
          <cell r="E422">
            <v>20200321022</v>
          </cell>
          <cell r="F422" t="str">
            <v>黄磊</v>
          </cell>
          <cell r="G422">
            <v>2330</v>
          </cell>
          <cell r="H422">
            <v>279</v>
          </cell>
          <cell r="I422">
            <v>2020</v>
          </cell>
        </row>
        <row r="423">
          <cell r="E423">
            <v>20200321023</v>
          </cell>
          <cell r="F423" t="str">
            <v>黄磊</v>
          </cell>
          <cell r="G423">
            <v>2350</v>
          </cell>
          <cell r="H423">
            <v>215</v>
          </cell>
          <cell r="I423">
            <v>2020</v>
          </cell>
        </row>
        <row r="424">
          <cell r="E424">
            <v>20200321024</v>
          </cell>
          <cell r="F424" t="str">
            <v>黄磊</v>
          </cell>
          <cell r="G424">
            <v>2090</v>
          </cell>
          <cell r="H424">
            <v>180</v>
          </cell>
          <cell r="I424">
            <v>2020</v>
          </cell>
        </row>
        <row r="425">
          <cell r="E425">
            <v>20200321025</v>
          </cell>
          <cell r="F425" t="str">
            <v>黄磊</v>
          </cell>
          <cell r="G425">
            <v>2040</v>
          </cell>
          <cell r="H425">
            <v>176</v>
          </cell>
          <cell r="I425">
            <v>2020</v>
          </cell>
        </row>
        <row r="426">
          <cell r="E426">
            <v>20200321026</v>
          </cell>
          <cell r="F426" t="str">
            <v>黄磊</v>
          </cell>
          <cell r="G426">
            <v>2580</v>
          </cell>
          <cell r="H426">
            <v>310</v>
          </cell>
          <cell r="I426">
            <v>2020</v>
          </cell>
        </row>
        <row r="427">
          <cell r="E427">
            <v>20200321027</v>
          </cell>
          <cell r="F427" t="str">
            <v>黄磊</v>
          </cell>
          <cell r="G427">
            <v>2760</v>
          </cell>
          <cell r="H427">
            <v>389</v>
          </cell>
          <cell r="I427">
            <v>2020</v>
          </cell>
        </row>
        <row r="428">
          <cell r="E428">
            <v>20200321028</v>
          </cell>
          <cell r="F428" t="str">
            <v>黄磊</v>
          </cell>
          <cell r="G428">
            <v>2120</v>
          </cell>
          <cell r="H428">
            <v>181</v>
          </cell>
          <cell r="I428">
            <v>2020</v>
          </cell>
        </row>
        <row r="429">
          <cell r="E429">
            <v>20200321030</v>
          </cell>
          <cell r="F429" t="str">
            <v>黄磊</v>
          </cell>
          <cell r="G429">
            <v>2330</v>
          </cell>
          <cell r="H429">
            <v>187</v>
          </cell>
          <cell r="I429">
            <v>2020</v>
          </cell>
        </row>
        <row r="430">
          <cell r="E430">
            <v>20200321031</v>
          </cell>
          <cell r="F430" t="str">
            <v>黄磊</v>
          </cell>
          <cell r="G430">
            <v>2380</v>
          </cell>
          <cell r="H430">
            <v>252</v>
          </cell>
          <cell r="I430">
            <v>2020</v>
          </cell>
        </row>
        <row r="431">
          <cell r="E431">
            <v>20200321032</v>
          </cell>
          <cell r="F431" t="str">
            <v>黄磊</v>
          </cell>
          <cell r="G431">
            <v>1780</v>
          </cell>
          <cell r="H431">
            <v>67</v>
          </cell>
          <cell r="I431">
            <v>2020</v>
          </cell>
        </row>
        <row r="432">
          <cell r="E432">
            <v>20200321033</v>
          </cell>
          <cell r="F432" t="str">
            <v>黄磊</v>
          </cell>
          <cell r="G432">
            <v>2870</v>
          </cell>
          <cell r="H432">
            <v>262</v>
          </cell>
          <cell r="I432">
            <v>2020</v>
          </cell>
        </row>
        <row r="433">
          <cell r="E433">
            <v>20200321034</v>
          </cell>
          <cell r="F433" t="str">
            <v>黄磊</v>
          </cell>
          <cell r="G433">
            <v>2540</v>
          </cell>
          <cell r="H433">
            <v>136</v>
          </cell>
          <cell r="I433">
            <v>2020</v>
          </cell>
        </row>
        <row r="434">
          <cell r="E434">
            <v>20200321035</v>
          </cell>
          <cell r="F434" t="str">
            <v>黄磊</v>
          </cell>
          <cell r="G434">
            <v>2330</v>
          </cell>
          <cell r="H434">
            <v>177</v>
          </cell>
          <cell r="I434">
            <v>2020</v>
          </cell>
        </row>
        <row r="435">
          <cell r="E435">
            <v>20200321036</v>
          </cell>
          <cell r="F435" t="str">
            <v>黄磊</v>
          </cell>
          <cell r="G435">
            <v>2160</v>
          </cell>
          <cell r="H435">
            <v>288</v>
          </cell>
          <cell r="I435">
            <v>2020</v>
          </cell>
        </row>
        <row r="436">
          <cell r="E436">
            <v>20200321038</v>
          </cell>
          <cell r="F436" t="str">
            <v>黄磊</v>
          </cell>
          <cell r="G436">
            <v>2540</v>
          </cell>
          <cell r="H436">
            <v>217</v>
          </cell>
          <cell r="I436">
            <v>2020</v>
          </cell>
        </row>
        <row r="437">
          <cell r="E437">
            <v>20200321039</v>
          </cell>
          <cell r="F437" t="str">
            <v>黄磊</v>
          </cell>
          <cell r="G437">
            <v>2370</v>
          </cell>
          <cell r="H437">
            <v>323</v>
          </cell>
          <cell r="I437">
            <v>2020</v>
          </cell>
        </row>
        <row r="438">
          <cell r="E438">
            <v>20180304009</v>
          </cell>
          <cell r="F438" t="str">
            <v>黄磊</v>
          </cell>
          <cell r="G438">
            <v>5710</v>
          </cell>
          <cell r="H438">
            <v>553</v>
          </cell>
          <cell r="I438">
            <v>2020</v>
          </cell>
        </row>
        <row r="439">
          <cell r="E439">
            <v>20180315015</v>
          </cell>
          <cell r="F439" t="str">
            <v>黄磊</v>
          </cell>
          <cell r="G439">
            <v>3760</v>
          </cell>
          <cell r="H439">
            <v>263</v>
          </cell>
          <cell r="I439">
            <v>2020</v>
          </cell>
        </row>
        <row r="440">
          <cell r="E440">
            <v>20200304001</v>
          </cell>
          <cell r="F440" t="str">
            <v>黄磊</v>
          </cell>
          <cell r="G440">
            <v>2010</v>
          </cell>
          <cell r="H440">
            <v>212</v>
          </cell>
          <cell r="I440">
            <v>2020</v>
          </cell>
        </row>
        <row r="441">
          <cell r="E441">
            <v>20200304003</v>
          </cell>
          <cell r="F441" t="str">
            <v>黄磊</v>
          </cell>
          <cell r="G441">
            <v>2480</v>
          </cell>
          <cell r="H441">
            <v>265</v>
          </cell>
          <cell r="I441">
            <v>2020</v>
          </cell>
        </row>
        <row r="442">
          <cell r="E442">
            <v>20200304004</v>
          </cell>
          <cell r="F442" t="str">
            <v>黄磊</v>
          </cell>
          <cell r="G442">
            <v>1960</v>
          </cell>
          <cell r="H442">
            <v>206</v>
          </cell>
          <cell r="I442">
            <v>2020</v>
          </cell>
        </row>
        <row r="443">
          <cell r="E443">
            <v>20200304006</v>
          </cell>
          <cell r="F443" t="str">
            <v>黄磊</v>
          </cell>
          <cell r="G443">
            <v>1990</v>
          </cell>
          <cell r="H443">
            <v>221</v>
          </cell>
          <cell r="I443">
            <v>2020</v>
          </cell>
        </row>
        <row r="444">
          <cell r="E444">
            <v>20200304007</v>
          </cell>
          <cell r="F444" t="str">
            <v>黄磊</v>
          </cell>
          <cell r="G444">
            <v>2950</v>
          </cell>
          <cell r="H444">
            <v>293</v>
          </cell>
          <cell r="I444">
            <v>2020</v>
          </cell>
        </row>
        <row r="445">
          <cell r="E445">
            <v>20200304008</v>
          </cell>
          <cell r="F445" t="str">
            <v>黄磊</v>
          </cell>
          <cell r="G445">
            <v>2780</v>
          </cell>
          <cell r="H445">
            <v>349</v>
          </cell>
          <cell r="I445">
            <v>2020</v>
          </cell>
        </row>
        <row r="446">
          <cell r="E446">
            <v>20200304012</v>
          </cell>
          <cell r="F446" t="str">
            <v>黄磊</v>
          </cell>
          <cell r="G446">
            <v>2350</v>
          </cell>
          <cell r="H446">
            <v>353</v>
          </cell>
          <cell r="I446">
            <v>2020</v>
          </cell>
        </row>
        <row r="447">
          <cell r="E447">
            <v>20200304013</v>
          </cell>
          <cell r="F447" t="str">
            <v>黄磊</v>
          </cell>
          <cell r="G447">
            <v>3140</v>
          </cell>
          <cell r="H447">
            <v>323</v>
          </cell>
          <cell r="I447">
            <v>2020</v>
          </cell>
        </row>
        <row r="448">
          <cell r="E448">
            <v>20200304015</v>
          </cell>
          <cell r="F448" t="str">
            <v>黄磊</v>
          </cell>
          <cell r="G448">
            <v>2240</v>
          </cell>
          <cell r="H448">
            <v>188</v>
          </cell>
          <cell r="I448">
            <v>2020</v>
          </cell>
        </row>
        <row r="449">
          <cell r="E449">
            <v>20200304023</v>
          </cell>
          <cell r="F449" t="str">
            <v>黄磊</v>
          </cell>
          <cell r="G449">
            <v>2450</v>
          </cell>
          <cell r="H449">
            <v>239</v>
          </cell>
          <cell r="I449">
            <v>2020</v>
          </cell>
        </row>
        <row r="450">
          <cell r="E450">
            <v>20200304024</v>
          </cell>
          <cell r="F450" t="str">
            <v>黄磊</v>
          </cell>
          <cell r="G450">
            <v>1860</v>
          </cell>
          <cell r="H450">
            <v>188</v>
          </cell>
          <cell r="I450">
            <v>2020</v>
          </cell>
        </row>
        <row r="451">
          <cell r="E451">
            <v>20200304025</v>
          </cell>
          <cell r="F451" t="str">
            <v>黄磊</v>
          </cell>
          <cell r="G451">
            <v>2360</v>
          </cell>
          <cell r="H451">
            <v>295</v>
          </cell>
          <cell r="I451">
            <v>2020</v>
          </cell>
        </row>
        <row r="452">
          <cell r="E452">
            <v>20200304029</v>
          </cell>
          <cell r="F452" t="str">
            <v>黄磊</v>
          </cell>
          <cell r="G452">
            <v>2040</v>
          </cell>
          <cell r="H452">
            <v>166</v>
          </cell>
          <cell r="I452">
            <v>2020</v>
          </cell>
        </row>
        <row r="453">
          <cell r="E453">
            <v>20200304032</v>
          </cell>
          <cell r="F453" t="str">
            <v>黄磊</v>
          </cell>
          <cell r="G453">
            <v>2190</v>
          </cell>
          <cell r="H453">
            <v>205</v>
          </cell>
          <cell r="I453">
            <v>2020</v>
          </cell>
        </row>
        <row r="454">
          <cell r="E454">
            <v>20200304034</v>
          </cell>
          <cell r="F454" t="str">
            <v>黄磊</v>
          </cell>
          <cell r="G454">
            <v>2090</v>
          </cell>
          <cell r="H454">
            <v>281</v>
          </cell>
          <cell r="I454">
            <v>2020</v>
          </cell>
        </row>
        <row r="455">
          <cell r="E455">
            <v>20200304036</v>
          </cell>
          <cell r="F455" t="str">
            <v>黄磊</v>
          </cell>
          <cell r="G455">
            <v>2460</v>
          </cell>
          <cell r="H455">
            <v>243</v>
          </cell>
          <cell r="I455">
            <v>2020</v>
          </cell>
        </row>
        <row r="456">
          <cell r="E456">
            <v>20200304041</v>
          </cell>
          <cell r="F456" t="str">
            <v>黄磊</v>
          </cell>
          <cell r="G456">
            <v>2000</v>
          </cell>
          <cell r="H456">
            <v>200</v>
          </cell>
          <cell r="I456">
            <v>2020</v>
          </cell>
        </row>
        <row r="457">
          <cell r="E457">
            <v>20200304044</v>
          </cell>
          <cell r="F457" t="str">
            <v>黄磊</v>
          </cell>
          <cell r="G457">
            <v>2080</v>
          </cell>
          <cell r="H457">
            <v>145</v>
          </cell>
          <cell r="I457">
            <v>2020</v>
          </cell>
        </row>
        <row r="458">
          <cell r="E458">
            <v>20200304046</v>
          </cell>
          <cell r="F458" t="str">
            <v>黄磊</v>
          </cell>
          <cell r="G458">
            <v>1910</v>
          </cell>
          <cell r="H458">
            <v>165</v>
          </cell>
          <cell r="I458">
            <v>2020</v>
          </cell>
        </row>
        <row r="459">
          <cell r="E459">
            <v>20200304047</v>
          </cell>
          <cell r="F459" t="str">
            <v>黄磊</v>
          </cell>
          <cell r="G459">
            <v>2040</v>
          </cell>
          <cell r="H459">
            <v>219</v>
          </cell>
          <cell r="I459">
            <v>2020</v>
          </cell>
        </row>
        <row r="460">
          <cell r="E460">
            <v>20200304049</v>
          </cell>
          <cell r="F460" t="str">
            <v>黄磊</v>
          </cell>
          <cell r="G460">
            <v>2810</v>
          </cell>
          <cell r="H460">
            <v>293</v>
          </cell>
          <cell r="I460">
            <v>2020</v>
          </cell>
        </row>
        <row r="461">
          <cell r="E461">
            <v>20200304058</v>
          </cell>
          <cell r="F461" t="str">
            <v>黄磊</v>
          </cell>
          <cell r="G461">
            <v>3190</v>
          </cell>
          <cell r="H461">
            <v>489</v>
          </cell>
          <cell r="I461">
            <v>2020</v>
          </cell>
        </row>
        <row r="462">
          <cell r="E462">
            <v>20200304059</v>
          </cell>
          <cell r="F462" t="str">
            <v>黄磊</v>
          </cell>
          <cell r="G462">
            <v>2800</v>
          </cell>
          <cell r="H462">
            <v>343</v>
          </cell>
          <cell r="I462">
            <v>2020</v>
          </cell>
        </row>
        <row r="463">
          <cell r="E463">
            <v>20200304063</v>
          </cell>
          <cell r="F463" t="str">
            <v>黄磊</v>
          </cell>
          <cell r="G463">
            <v>2420</v>
          </cell>
          <cell r="H463">
            <v>221</v>
          </cell>
          <cell r="I463">
            <v>2020</v>
          </cell>
        </row>
        <row r="464">
          <cell r="E464">
            <v>20200304068</v>
          </cell>
          <cell r="F464" t="str">
            <v>黄磊</v>
          </cell>
          <cell r="G464">
            <v>2330</v>
          </cell>
          <cell r="H464">
            <v>276</v>
          </cell>
          <cell r="I464">
            <v>2020</v>
          </cell>
        </row>
        <row r="465">
          <cell r="E465">
            <v>20200304069</v>
          </cell>
          <cell r="F465" t="str">
            <v>黄磊</v>
          </cell>
          <cell r="G465">
            <v>2390</v>
          </cell>
          <cell r="H465">
            <v>237</v>
          </cell>
          <cell r="I465">
            <v>2020</v>
          </cell>
        </row>
        <row r="466">
          <cell r="E466">
            <v>20200304074</v>
          </cell>
          <cell r="F466" t="str">
            <v>黄磊</v>
          </cell>
          <cell r="G466">
            <v>2100</v>
          </cell>
          <cell r="H466">
            <v>203</v>
          </cell>
          <cell r="I466">
            <v>2020</v>
          </cell>
        </row>
        <row r="467">
          <cell r="E467">
            <v>20200304076</v>
          </cell>
          <cell r="F467" t="str">
            <v>黄磊</v>
          </cell>
          <cell r="G467">
            <v>2240</v>
          </cell>
          <cell r="H467">
            <v>278</v>
          </cell>
          <cell r="I467">
            <v>2020</v>
          </cell>
        </row>
        <row r="468">
          <cell r="E468">
            <v>20200304077</v>
          </cell>
          <cell r="F468" t="str">
            <v>黄磊</v>
          </cell>
          <cell r="G468">
            <v>2010</v>
          </cell>
          <cell r="H468">
            <v>133</v>
          </cell>
          <cell r="I468">
            <v>2020</v>
          </cell>
        </row>
        <row r="469">
          <cell r="E469">
            <v>20200304080</v>
          </cell>
          <cell r="F469" t="str">
            <v>黄磊</v>
          </cell>
          <cell r="G469">
            <v>2340</v>
          </cell>
          <cell r="H469">
            <v>209</v>
          </cell>
          <cell r="I469">
            <v>2020</v>
          </cell>
        </row>
        <row r="470">
          <cell r="E470">
            <v>20200304084</v>
          </cell>
          <cell r="F470" t="str">
            <v>黄磊</v>
          </cell>
          <cell r="G470">
            <v>2660</v>
          </cell>
          <cell r="H470">
            <v>306</v>
          </cell>
          <cell r="I470">
            <v>2020</v>
          </cell>
        </row>
        <row r="471">
          <cell r="E471">
            <v>20200304085</v>
          </cell>
          <cell r="F471" t="str">
            <v>黄磊</v>
          </cell>
          <cell r="G471">
            <v>2500</v>
          </cell>
          <cell r="H471">
            <v>393</v>
          </cell>
          <cell r="I471">
            <v>2020</v>
          </cell>
        </row>
        <row r="472">
          <cell r="E472">
            <v>20200304086</v>
          </cell>
          <cell r="F472" t="str">
            <v>黄磊</v>
          </cell>
          <cell r="G472">
            <v>2360</v>
          </cell>
          <cell r="H472">
            <v>326</v>
          </cell>
          <cell r="I472">
            <v>2020</v>
          </cell>
        </row>
        <row r="473">
          <cell r="E473">
            <v>20200304088</v>
          </cell>
          <cell r="F473" t="str">
            <v>黄磊</v>
          </cell>
          <cell r="G473">
            <v>2850</v>
          </cell>
          <cell r="H473">
            <v>341</v>
          </cell>
          <cell r="I473">
            <v>2020</v>
          </cell>
        </row>
        <row r="474">
          <cell r="E474">
            <v>20200304089</v>
          </cell>
          <cell r="F474" t="str">
            <v>黄磊</v>
          </cell>
          <cell r="G474">
            <v>2850</v>
          </cell>
          <cell r="H474">
            <v>303</v>
          </cell>
          <cell r="I474">
            <v>2020</v>
          </cell>
        </row>
        <row r="475">
          <cell r="E475">
            <v>20200304092</v>
          </cell>
          <cell r="F475" t="str">
            <v>黄磊</v>
          </cell>
          <cell r="G475">
            <v>3050</v>
          </cell>
          <cell r="H475">
            <v>373</v>
          </cell>
          <cell r="I475">
            <v>2020</v>
          </cell>
        </row>
        <row r="476">
          <cell r="E476">
            <v>20200304096</v>
          </cell>
          <cell r="F476" t="str">
            <v>黄磊</v>
          </cell>
          <cell r="G476">
            <v>2010</v>
          </cell>
          <cell r="H476">
            <v>159</v>
          </cell>
          <cell r="I476">
            <v>2020</v>
          </cell>
        </row>
        <row r="477">
          <cell r="E477">
            <v>20200304099</v>
          </cell>
          <cell r="F477" t="str">
            <v>黄磊</v>
          </cell>
          <cell r="G477">
            <v>3480</v>
          </cell>
          <cell r="H477">
            <v>320</v>
          </cell>
          <cell r="I477">
            <v>2020</v>
          </cell>
        </row>
        <row r="478">
          <cell r="E478">
            <v>20200304100</v>
          </cell>
          <cell r="F478" t="str">
            <v>黄磊</v>
          </cell>
          <cell r="G478">
            <v>2190</v>
          </cell>
          <cell r="H478">
            <v>212</v>
          </cell>
          <cell r="I478">
            <v>2020</v>
          </cell>
        </row>
        <row r="479">
          <cell r="E479">
            <v>20200304101</v>
          </cell>
          <cell r="F479" t="str">
            <v>黄磊</v>
          </cell>
          <cell r="G479">
            <v>2490</v>
          </cell>
          <cell r="H479">
            <v>240</v>
          </cell>
          <cell r="I479">
            <v>2020</v>
          </cell>
        </row>
        <row r="480">
          <cell r="E480">
            <v>20180110023</v>
          </cell>
          <cell r="F480" t="str">
            <v>黄磊</v>
          </cell>
          <cell r="G480">
            <v>2910</v>
          </cell>
          <cell r="H480">
            <v>427</v>
          </cell>
          <cell r="I480">
            <v>2020</v>
          </cell>
        </row>
        <row r="481">
          <cell r="E481">
            <v>20180207023</v>
          </cell>
          <cell r="F481" t="str">
            <v>黄磊</v>
          </cell>
          <cell r="G481">
            <v>2880</v>
          </cell>
          <cell r="H481">
            <v>289</v>
          </cell>
          <cell r="I481">
            <v>2020</v>
          </cell>
        </row>
        <row r="482">
          <cell r="E482">
            <v>20180605009</v>
          </cell>
          <cell r="F482" t="str">
            <v>黄磊</v>
          </cell>
          <cell r="G482">
            <v>2880</v>
          </cell>
          <cell r="H482">
            <v>327</v>
          </cell>
          <cell r="I482">
            <v>2020</v>
          </cell>
        </row>
        <row r="483">
          <cell r="E483">
            <v>20190304077</v>
          </cell>
          <cell r="F483" t="str">
            <v>黄磊</v>
          </cell>
          <cell r="G483">
            <v>2420</v>
          </cell>
          <cell r="H483">
            <v>215</v>
          </cell>
          <cell r="I483">
            <v>2020</v>
          </cell>
        </row>
        <row r="484">
          <cell r="E484">
            <v>20200304002</v>
          </cell>
          <cell r="F484" t="str">
            <v>黄磊</v>
          </cell>
          <cell r="G484">
            <v>2410</v>
          </cell>
          <cell r="H484">
            <v>239</v>
          </cell>
          <cell r="I484">
            <v>2020</v>
          </cell>
        </row>
        <row r="485">
          <cell r="E485">
            <v>20200304009</v>
          </cell>
          <cell r="F485" t="str">
            <v>黄磊</v>
          </cell>
          <cell r="G485">
            <v>2270</v>
          </cell>
          <cell r="H485">
            <v>237</v>
          </cell>
          <cell r="I485">
            <v>2020</v>
          </cell>
        </row>
        <row r="486">
          <cell r="E486">
            <v>20200304010</v>
          </cell>
          <cell r="F486" t="str">
            <v>黄磊</v>
          </cell>
          <cell r="G486">
            <v>2440</v>
          </cell>
          <cell r="H486">
            <v>247</v>
          </cell>
          <cell r="I486">
            <v>2020</v>
          </cell>
        </row>
        <row r="487">
          <cell r="E487">
            <v>20200304011</v>
          </cell>
          <cell r="F487" t="str">
            <v>黄磊</v>
          </cell>
          <cell r="G487">
            <v>2010</v>
          </cell>
          <cell r="H487">
            <v>156</v>
          </cell>
          <cell r="I487">
            <v>2020</v>
          </cell>
        </row>
        <row r="488">
          <cell r="E488">
            <v>20200304014</v>
          </cell>
          <cell r="F488" t="str">
            <v>黄磊</v>
          </cell>
          <cell r="G488">
            <v>2260</v>
          </cell>
          <cell r="H488">
            <v>227</v>
          </cell>
          <cell r="I488">
            <v>2020</v>
          </cell>
        </row>
        <row r="489">
          <cell r="E489">
            <v>20200304016</v>
          </cell>
          <cell r="F489" t="str">
            <v>黄磊</v>
          </cell>
          <cell r="G489">
            <v>2240</v>
          </cell>
          <cell r="H489">
            <v>225</v>
          </cell>
          <cell r="I489">
            <v>2020</v>
          </cell>
        </row>
        <row r="490">
          <cell r="E490">
            <v>20200304017</v>
          </cell>
          <cell r="F490" t="str">
            <v>黄磊</v>
          </cell>
          <cell r="G490">
            <v>2390</v>
          </cell>
          <cell r="H490">
            <v>240</v>
          </cell>
          <cell r="I490">
            <v>2020</v>
          </cell>
        </row>
        <row r="491">
          <cell r="E491">
            <v>20200304019</v>
          </cell>
          <cell r="F491" t="str">
            <v>黄磊</v>
          </cell>
          <cell r="G491">
            <v>2990</v>
          </cell>
          <cell r="H491">
            <v>412</v>
          </cell>
          <cell r="I491">
            <v>2020</v>
          </cell>
        </row>
        <row r="492">
          <cell r="E492">
            <v>20200304021</v>
          </cell>
          <cell r="F492" t="str">
            <v>黄磊</v>
          </cell>
          <cell r="G492">
            <v>2070</v>
          </cell>
          <cell r="H492">
            <v>153</v>
          </cell>
          <cell r="I492">
            <v>2020</v>
          </cell>
        </row>
        <row r="493">
          <cell r="E493">
            <v>20200304022</v>
          </cell>
          <cell r="F493" t="str">
            <v>黄磊</v>
          </cell>
          <cell r="G493">
            <v>4000</v>
          </cell>
          <cell r="H493">
            <v>335</v>
          </cell>
          <cell r="I493">
            <v>2020</v>
          </cell>
        </row>
        <row r="494">
          <cell r="E494">
            <v>20200304026</v>
          </cell>
          <cell r="F494" t="str">
            <v>黄磊</v>
          </cell>
          <cell r="G494">
            <v>2270</v>
          </cell>
          <cell r="H494">
            <v>265</v>
          </cell>
          <cell r="I494">
            <v>2020</v>
          </cell>
        </row>
        <row r="495">
          <cell r="E495">
            <v>20200304027</v>
          </cell>
          <cell r="F495" t="str">
            <v>黄磊</v>
          </cell>
          <cell r="G495">
            <v>2000</v>
          </cell>
          <cell r="H495">
            <v>212</v>
          </cell>
          <cell r="I495">
            <v>2020</v>
          </cell>
        </row>
        <row r="496">
          <cell r="E496">
            <v>20200304028</v>
          </cell>
          <cell r="F496" t="str">
            <v>黄磊</v>
          </cell>
          <cell r="G496">
            <v>2160</v>
          </cell>
          <cell r="H496">
            <v>254</v>
          </cell>
          <cell r="I496">
            <v>2020</v>
          </cell>
        </row>
        <row r="497">
          <cell r="E497">
            <v>20200304030</v>
          </cell>
          <cell r="F497" t="str">
            <v>黄磊</v>
          </cell>
          <cell r="G497">
            <v>4030</v>
          </cell>
          <cell r="H497">
            <v>343</v>
          </cell>
          <cell r="I497">
            <v>2020</v>
          </cell>
        </row>
        <row r="498">
          <cell r="E498">
            <v>20200304033</v>
          </cell>
          <cell r="F498" t="str">
            <v>黄磊</v>
          </cell>
          <cell r="G498">
            <v>2150</v>
          </cell>
          <cell r="H498">
            <v>168</v>
          </cell>
          <cell r="I498">
            <v>2020</v>
          </cell>
        </row>
        <row r="499">
          <cell r="E499">
            <v>20200304037</v>
          </cell>
          <cell r="F499" t="str">
            <v>黄磊</v>
          </cell>
          <cell r="G499">
            <v>2370</v>
          </cell>
          <cell r="H499">
            <v>288</v>
          </cell>
          <cell r="I499">
            <v>2020</v>
          </cell>
        </row>
        <row r="500">
          <cell r="E500">
            <v>20200304042</v>
          </cell>
          <cell r="F500" t="str">
            <v>黄磊</v>
          </cell>
          <cell r="G500">
            <v>2050</v>
          </cell>
          <cell r="H500">
            <v>179</v>
          </cell>
          <cell r="I500">
            <v>2020</v>
          </cell>
        </row>
        <row r="501">
          <cell r="E501">
            <v>20200304045</v>
          </cell>
          <cell r="F501" t="str">
            <v>黄磊</v>
          </cell>
          <cell r="G501">
            <v>2180</v>
          </cell>
          <cell r="H501">
            <v>357</v>
          </cell>
          <cell r="I501">
            <v>2020</v>
          </cell>
        </row>
        <row r="502">
          <cell r="E502">
            <v>20200304050</v>
          </cell>
          <cell r="F502" t="str">
            <v>黄磊</v>
          </cell>
          <cell r="G502">
            <v>2410</v>
          </cell>
          <cell r="H502">
            <v>256</v>
          </cell>
          <cell r="I502">
            <v>2020</v>
          </cell>
        </row>
        <row r="503">
          <cell r="E503">
            <v>20200304051</v>
          </cell>
          <cell r="F503" t="str">
            <v>黄磊</v>
          </cell>
          <cell r="G503">
            <v>1870</v>
          </cell>
          <cell r="H503">
            <v>199</v>
          </cell>
          <cell r="I503">
            <v>2020</v>
          </cell>
        </row>
        <row r="504">
          <cell r="E504">
            <v>20200304052</v>
          </cell>
          <cell r="F504" t="str">
            <v>黄磊</v>
          </cell>
          <cell r="G504">
            <v>2230</v>
          </cell>
          <cell r="H504">
            <v>210</v>
          </cell>
          <cell r="I504">
            <v>2020</v>
          </cell>
        </row>
        <row r="505">
          <cell r="E505">
            <v>20200304053</v>
          </cell>
          <cell r="F505" t="str">
            <v>黄磊</v>
          </cell>
          <cell r="G505">
            <v>2270</v>
          </cell>
          <cell r="H505">
            <v>231</v>
          </cell>
          <cell r="I505">
            <v>2020</v>
          </cell>
        </row>
        <row r="506">
          <cell r="E506">
            <v>20200304055</v>
          </cell>
          <cell r="F506" t="str">
            <v>黄磊</v>
          </cell>
          <cell r="G506">
            <v>2230</v>
          </cell>
          <cell r="H506">
            <v>217</v>
          </cell>
          <cell r="I506">
            <v>2020</v>
          </cell>
        </row>
        <row r="507">
          <cell r="E507">
            <v>20200304056</v>
          </cell>
          <cell r="F507" t="str">
            <v>黄磊</v>
          </cell>
          <cell r="G507">
            <v>2100</v>
          </cell>
          <cell r="H507">
            <v>230</v>
          </cell>
          <cell r="I507">
            <v>2020</v>
          </cell>
        </row>
        <row r="508">
          <cell r="E508">
            <v>20200304057</v>
          </cell>
          <cell r="F508" t="str">
            <v>黄磊</v>
          </cell>
          <cell r="G508">
            <v>2050</v>
          </cell>
          <cell r="H508">
            <v>250</v>
          </cell>
          <cell r="I508">
            <v>2020</v>
          </cell>
        </row>
        <row r="509">
          <cell r="E509">
            <v>20200304060</v>
          </cell>
          <cell r="F509" t="str">
            <v>黄磊</v>
          </cell>
          <cell r="G509">
            <v>2050</v>
          </cell>
          <cell r="H509">
            <v>354</v>
          </cell>
          <cell r="I509">
            <v>2020</v>
          </cell>
        </row>
        <row r="510">
          <cell r="E510">
            <v>20200304064</v>
          </cell>
          <cell r="F510" t="str">
            <v>黄磊</v>
          </cell>
          <cell r="G510">
            <v>2490</v>
          </cell>
          <cell r="H510">
            <v>276</v>
          </cell>
          <cell r="I510">
            <v>2020</v>
          </cell>
        </row>
        <row r="511">
          <cell r="E511">
            <v>20200304065</v>
          </cell>
          <cell r="F511" t="str">
            <v>黄磊</v>
          </cell>
          <cell r="G511">
            <v>2210</v>
          </cell>
          <cell r="H511">
            <v>235</v>
          </cell>
          <cell r="I511">
            <v>2020</v>
          </cell>
        </row>
        <row r="512">
          <cell r="E512">
            <v>20200304066</v>
          </cell>
          <cell r="F512" t="str">
            <v>黄磊</v>
          </cell>
          <cell r="G512">
            <v>2280</v>
          </cell>
          <cell r="H512">
            <v>212</v>
          </cell>
          <cell r="I512">
            <v>2020</v>
          </cell>
        </row>
        <row r="513">
          <cell r="E513">
            <v>20200304067</v>
          </cell>
          <cell r="F513" t="str">
            <v>黄磊</v>
          </cell>
          <cell r="G513">
            <v>1970</v>
          </cell>
          <cell r="H513">
            <v>190</v>
          </cell>
          <cell r="I513">
            <v>2020</v>
          </cell>
        </row>
        <row r="514">
          <cell r="E514">
            <v>20200304073</v>
          </cell>
          <cell r="F514" t="str">
            <v>黄磊</v>
          </cell>
          <cell r="G514">
            <v>3180</v>
          </cell>
          <cell r="H514">
            <v>381</v>
          </cell>
          <cell r="I514">
            <v>2020</v>
          </cell>
        </row>
        <row r="515">
          <cell r="E515">
            <v>20200304075</v>
          </cell>
          <cell r="F515" t="str">
            <v>黄磊</v>
          </cell>
          <cell r="G515">
            <v>2620</v>
          </cell>
          <cell r="H515">
            <v>327</v>
          </cell>
          <cell r="I515">
            <v>2020</v>
          </cell>
        </row>
        <row r="516">
          <cell r="E516">
            <v>20200304078</v>
          </cell>
          <cell r="F516" t="str">
            <v>黄磊</v>
          </cell>
          <cell r="G516">
            <v>2250</v>
          </cell>
          <cell r="H516">
            <v>206</v>
          </cell>
          <cell r="I516">
            <v>2020</v>
          </cell>
        </row>
        <row r="517">
          <cell r="E517">
            <v>20200304079</v>
          </cell>
          <cell r="F517" t="str">
            <v>黄磊</v>
          </cell>
          <cell r="G517">
            <v>2570</v>
          </cell>
          <cell r="H517">
            <v>255</v>
          </cell>
          <cell r="I517">
            <v>2020</v>
          </cell>
        </row>
        <row r="518">
          <cell r="E518">
            <v>20200304081</v>
          </cell>
          <cell r="F518" t="str">
            <v>黄磊</v>
          </cell>
          <cell r="G518">
            <v>2310</v>
          </cell>
          <cell r="H518">
            <v>228</v>
          </cell>
          <cell r="I518">
            <v>2020</v>
          </cell>
        </row>
        <row r="519">
          <cell r="E519">
            <v>20200304082</v>
          </cell>
          <cell r="F519" t="str">
            <v>黄磊</v>
          </cell>
          <cell r="G519">
            <v>1990</v>
          </cell>
          <cell r="H519">
            <v>215</v>
          </cell>
          <cell r="I519">
            <v>2020</v>
          </cell>
        </row>
        <row r="520">
          <cell r="E520">
            <v>20200304083</v>
          </cell>
          <cell r="F520" t="str">
            <v>黄磊</v>
          </cell>
          <cell r="G520">
            <v>2010</v>
          </cell>
          <cell r="H520">
            <v>310</v>
          </cell>
          <cell r="I520">
            <v>2020</v>
          </cell>
        </row>
        <row r="521">
          <cell r="E521">
            <v>20200304087</v>
          </cell>
          <cell r="F521" t="str">
            <v>黄磊</v>
          </cell>
          <cell r="G521">
            <v>3170</v>
          </cell>
          <cell r="H521">
            <v>307</v>
          </cell>
          <cell r="I521">
            <v>2020</v>
          </cell>
        </row>
        <row r="522">
          <cell r="E522">
            <v>20200304090</v>
          </cell>
          <cell r="F522" t="str">
            <v>黄磊</v>
          </cell>
          <cell r="G522">
            <v>2310</v>
          </cell>
          <cell r="H522">
            <v>259</v>
          </cell>
          <cell r="I522">
            <v>2020</v>
          </cell>
        </row>
        <row r="523">
          <cell r="E523">
            <v>20200304094</v>
          </cell>
          <cell r="F523" t="str">
            <v>黄磊</v>
          </cell>
          <cell r="G523">
            <v>2130</v>
          </cell>
          <cell r="H523">
            <v>215</v>
          </cell>
          <cell r="I523">
            <v>2020</v>
          </cell>
        </row>
        <row r="524">
          <cell r="E524">
            <v>20200304095</v>
          </cell>
          <cell r="F524" t="str">
            <v>黄磊</v>
          </cell>
          <cell r="G524">
            <v>2050</v>
          </cell>
          <cell r="H524">
            <v>222</v>
          </cell>
          <cell r="I524">
            <v>2020</v>
          </cell>
        </row>
        <row r="525">
          <cell r="E525">
            <v>20200304097</v>
          </cell>
          <cell r="F525" t="str">
            <v>黄磊</v>
          </cell>
          <cell r="G525">
            <v>2410</v>
          </cell>
          <cell r="H525">
            <v>210</v>
          </cell>
          <cell r="I525">
            <v>2020</v>
          </cell>
        </row>
        <row r="526">
          <cell r="E526">
            <v>20200205025</v>
          </cell>
          <cell r="F526" t="str">
            <v>简乐怡</v>
          </cell>
          <cell r="G526">
            <v>2800</v>
          </cell>
          <cell r="H526">
            <v>191</v>
          </cell>
          <cell r="I526">
            <v>2020</v>
          </cell>
        </row>
        <row r="527">
          <cell r="E527">
            <v>20200205223</v>
          </cell>
          <cell r="F527" t="str">
            <v>简乐怡</v>
          </cell>
          <cell r="G527">
            <v>2910</v>
          </cell>
          <cell r="H527">
            <v>228</v>
          </cell>
          <cell r="I527">
            <v>2020</v>
          </cell>
        </row>
        <row r="528">
          <cell r="E528">
            <v>20200308015</v>
          </cell>
          <cell r="F528" t="str">
            <v>简乐怡</v>
          </cell>
          <cell r="G528">
            <v>2800</v>
          </cell>
          <cell r="H528">
            <v>257</v>
          </cell>
          <cell r="I528">
            <v>2020</v>
          </cell>
        </row>
        <row r="529">
          <cell r="E529">
            <v>20200308080</v>
          </cell>
          <cell r="F529" t="str">
            <v>简乐怡</v>
          </cell>
          <cell r="G529">
            <v>2950</v>
          </cell>
          <cell r="H529">
            <v>235</v>
          </cell>
          <cell r="I529">
            <v>2020</v>
          </cell>
        </row>
        <row r="530">
          <cell r="E530">
            <v>20200320001</v>
          </cell>
          <cell r="F530" t="str">
            <v>简乐怡</v>
          </cell>
          <cell r="G530">
            <v>3240</v>
          </cell>
          <cell r="H530">
            <v>348</v>
          </cell>
          <cell r="I530">
            <v>2020</v>
          </cell>
        </row>
        <row r="531">
          <cell r="E531">
            <v>20200320002</v>
          </cell>
          <cell r="F531" t="str">
            <v>简乐怡</v>
          </cell>
          <cell r="G531">
            <v>2790</v>
          </cell>
          <cell r="H531">
            <v>218</v>
          </cell>
          <cell r="I531">
            <v>2020</v>
          </cell>
        </row>
        <row r="532">
          <cell r="E532">
            <v>20200320003</v>
          </cell>
          <cell r="F532" t="str">
            <v>简乐怡</v>
          </cell>
          <cell r="G532">
            <v>3660</v>
          </cell>
          <cell r="H532">
            <v>358</v>
          </cell>
          <cell r="I532">
            <v>2020</v>
          </cell>
        </row>
        <row r="533">
          <cell r="E533">
            <v>20200320004</v>
          </cell>
          <cell r="F533" t="str">
            <v>简乐怡</v>
          </cell>
          <cell r="G533">
            <v>2720</v>
          </cell>
          <cell r="H533">
            <v>171</v>
          </cell>
          <cell r="I533">
            <v>2020</v>
          </cell>
        </row>
        <row r="534">
          <cell r="E534">
            <v>20200320006</v>
          </cell>
          <cell r="F534" t="str">
            <v>简乐怡</v>
          </cell>
          <cell r="G534">
            <v>3460</v>
          </cell>
          <cell r="H534">
            <v>318</v>
          </cell>
          <cell r="I534">
            <v>2020</v>
          </cell>
        </row>
        <row r="535">
          <cell r="E535">
            <v>20200320007</v>
          </cell>
          <cell r="F535" t="str">
            <v>简乐怡</v>
          </cell>
          <cell r="G535">
            <v>2780</v>
          </cell>
          <cell r="H535">
            <v>212</v>
          </cell>
          <cell r="I535">
            <v>2020</v>
          </cell>
        </row>
        <row r="536">
          <cell r="E536">
            <v>20200320008</v>
          </cell>
          <cell r="F536" t="str">
            <v>简乐怡</v>
          </cell>
          <cell r="G536">
            <v>3560</v>
          </cell>
          <cell r="H536">
            <v>389</v>
          </cell>
          <cell r="I536">
            <v>2020</v>
          </cell>
        </row>
        <row r="537">
          <cell r="E537">
            <v>20200320009</v>
          </cell>
          <cell r="F537" t="str">
            <v>简乐怡</v>
          </cell>
          <cell r="G537">
            <v>2850</v>
          </cell>
          <cell r="H537">
            <v>150</v>
          </cell>
          <cell r="I537">
            <v>2020</v>
          </cell>
        </row>
        <row r="538">
          <cell r="E538">
            <v>20200320011</v>
          </cell>
          <cell r="F538" t="str">
            <v>简乐怡</v>
          </cell>
          <cell r="G538">
            <v>2970</v>
          </cell>
          <cell r="H538">
            <v>186</v>
          </cell>
          <cell r="I538">
            <v>2020</v>
          </cell>
        </row>
        <row r="539">
          <cell r="E539">
            <v>20200320012</v>
          </cell>
          <cell r="F539" t="str">
            <v>简乐怡</v>
          </cell>
          <cell r="G539">
            <v>2800</v>
          </cell>
          <cell r="H539">
            <v>219</v>
          </cell>
          <cell r="I539">
            <v>2020</v>
          </cell>
        </row>
        <row r="540">
          <cell r="E540">
            <v>20200320014</v>
          </cell>
          <cell r="F540" t="str">
            <v>简乐怡</v>
          </cell>
          <cell r="G540">
            <v>3300</v>
          </cell>
          <cell r="H540">
            <v>257</v>
          </cell>
          <cell r="I540">
            <v>2020</v>
          </cell>
        </row>
        <row r="541">
          <cell r="E541">
            <v>20200320015</v>
          </cell>
          <cell r="F541" t="str">
            <v>简乐怡</v>
          </cell>
          <cell r="G541">
            <v>3700</v>
          </cell>
          <cell r="H541">
            <v>457</v>
          </cell>
          <cell r="I541">
            <v>2020</v>
          </cell>
        </row>
        <row r="542">
          <cell r="E542">
            <v>20200320016</v>
          </cell>
          <cell r="F542" t="str">
            <v>简乐怡</v>
          </cell>
          <cell r="G542">
            <v>2950</v>
          </cell>
          <cell r="H542">
            <v>197</v>
          </cell>
          <cell r="I542">
            <v>2020</v>
          </cell>
        </row>
        <row r="543">
          <cell r="E543">
            <v>20200320017</v>
          </cell>
          <cell r="F543" t="str">
            <v>简乐怡</v>
          </cell>
          <cell r="G543">
            <v>2720</v>
          </cell>
          <cell r="H543">
            <v>169</v>
          </cell>
          <cell r="I543">
            <v>2020</v>
          </cell>
        </row>
        <row r="544">
          <cell r="E544">
            <v>20200320018</v>
          </cell>
          <cell r="F544" t="str">
            <v>简乐怡</v>
          </cell>
          <cell r="G544">
            <v>2980</v>
          </cell>
          <cell r="H544">
            <v>314</v>
          </cell>
          <cell r="I544">
            <v>2020</v>
          </cell>
        </row>
        <row r="545">
          <cell r="E545">
            <v>20200320019</v>
          </cell>
          <cell r="F545" t="str">
            <v>简乐怡</v>
          </cell>
          <cell r="G545">
            <v>2780</v>
          </cell>
          <cell r="H545">
            <v>248</v>
          </cell>
          <cell r="I545">
            <v>2020</v>
          </cell>
        </row>
        <row r="546">
          <cell r="E546">
            <v>20200320020</v>
          </cell>
          <cell r="F546" t="str">
            <v>简乐怡</v>
          </cell>
          <cell r="G546">
            <v>2640</v>
          </cell>
          <cell r="H546">
            <v>193</v>
          </cell>
          <cell r="I546">
            <v>2020</v>
          </cell>
        </row>
        <row r="547">
          <cell r="E547">
            <v>20200320021</v>
          </cell>
          <cell r="F547" t="str">
            <v>简乐怡</v>
          </cell>
          <cell r="G547">
            <v>2770</v>
          </cell>
          <cell r="H547">
            <v>221</v>
          </cell>
          <cell r="I547">
            <v>2020</v>
          </cell>
        </row>
        <row r="548">
          <cell r="E548">
            <v>20200320022</v>
          </cell>
          <cell r="F548" t="str">
            <v>简乐怡</v>
          </cell>
          <cell r="G548">
            <v>3120</v>
          </cell>
          <cell r="H548">
            <v>250</v>
          </cell>
          <cell r="I548">
            <v>2020</v>
          </cell>
        </row>
        <row r="549">
          <cell r="E549">
            <v>20200320023</v>
          </cell>
          <cell r="F549" t="str">
            <v>简乐怡</v>
          </cell>
          <cell r="G549">
            <v>3000</v>
          </cell>
          <cell r="H549">
            <v>235</v>
          </cell>
          <cell r="I549">
            <v>2020</v>
          </cell>
        </row>
        <row r="550">
          <cell r="E550">
            <v>20200320024</v>
          </cell>
          <cell r="F550" t="str">
            <v>简乐怡</v>
          </cell>
          <cell r="G550">
            <v>3420</v>
          </cell>
          <cell r="H550">
            <v>327</v>
          </cell>
          <cell r="I550">
            <v>2020</v>
          </cell>
        </row>
        <row r="551">
          <cell r="E551">
            <v>20200320025</v>
          </cell>
          <cell r="F551" t="str">
            <v>简乐怡</v>
          </cell>
          <cell r="G551">
            <v>3670</v>
          </cell>
          <cell r="H551">
            <v>420</v>
          </cell>
          <cell r="I551">
            <v>2020</v>
          </cell>
        </row>
        <row r="552">
          <cell r="E552">
            <v>20200320026</v>
          </cell>
          <cell r="F552" t="str">
            <v>简乐怡</v>
          </cell>
          <cell r="G552">
            <v>3610</v>
          </cell>
          <cell r="H552">
            <v>732</v>
          </cell>
          <cell r="I552">
            <v>2020</v>
          </cell>
        </row>
        <row r="553">
          <cell r="E553">
            <v>20200320027</v>
          </cell>
          <cell r="F553" t="str">
            <v>简乐怡</v>
          </cell>
          <cell r="G553">
            <v>3310</v>
          </cell>
          <cell r="H553">
            <v>323</v>
          </cell>
          <cell r="I553">
            <v>2020</v>
          </cell>
        </row>
        <row r="554">
          <cell r="E554">
            <v>20200320028</v>
          </cell>
          <cell r="F554" t="str">
            <v>简乐怡</v>
          </cell>
          <cell r="G554">
            <v>3490</v>
          </cell>
          <cell r="H554">
            <v>521</v>
          </cell>
          <cell r="I554">
            <v>2020</v>
          </cell>
        </row>
        <row r="555">
          <cell r="E555">
            <v>20200320029</v>
          </cell>
          <cell r="F555" t="str">
            <v>简乐怡</v>
          </cell>
          <cell r="G555">
            <v>3190</v>
          </cell>
          <cell r="H555">
            <v>217</v>
          </cell>
          <cell r="I555">
            <v>2020</v>
          </cell>
        </row>
        <row r="556">
          <cell r="E556">
            <v>20200320030</v>
          </cell>
          <cell r="F556" t="str">
            <v>简乐怡</v>
          </cell>
          <cell r="G556">
            <v>3240</v>
          </cell>
          <cell r="H556">
            <v>409</v>
          </cell>
          <cell r="I556">
            <v>2020</v>
          </cell>
        </row>
        <row r="557">
          <cell r="E557">
            <v>20200320031</v>
          </cell>
          <cell r="F557" t="str">
            <v>简乐怡</v>
          </cell>
          <cell r="G557">
            <v>2770</v>
          </cell>
          <cell r="H557">
            <v>160</v>
          </cell>
          <cell r="I557">
            <v>2020</v>
          </cell>
        </row>
        <row r="558">
          <cell r="E558">
            <v>20200320032</v>
          </cell>
          <cell r="F558" t="str">
            <v>简乐怡</v>
          </cell>
          <cell r="G558">
            <v>2990</v>
          </cell>
          <cell r="H558">
            <v>289</v>
          </cell>
          <cell r="I558">
            <v>2020</v>
          </cell>
        </row>
        <row r="559">
          <cell r="E559">
            <v>20200320033</v>
          </cell>
          <cell r="F559" t="str">
            <v>简乐怡</v>
          </cell>
          <cell r="G559">
            <v>3290</v>
          </cell>
          <cell r="H559">
            <v>329</v>
          </cell>
          <cell r="I559">
            <v>2020</v>
          </cell>
        </row>
        <row r="560">
          <cell r="E560">
            <v>20200320035</v>
          </cell>
          <cell r="F560" t="str">
            <v>简乐怡</v>
          </cell>
          <cell r="G560">
            <v>2800</v>
          </cell>
          <cell r="H560">
            <v>242</v>
          </cell>
          <cell r="I560">
            <v>2020</v>
          </cell>
        </row>
        <row r="561">
          <cell r="E561">
            <v>20200320037</v>
          </cell>
          <cell r="F561" t="str">
            <v>简乐怡</v>
          </cell>
          <cell r="G561">
            <v>2820</v>
          </cell>
          <cell r="H561">
            <v>200</v>
          </cell>
          <cell r="I561">
            <v>2020</v>
          </cell>
        </row>
        <row r="562">
          <cell r="E562">
            <v>20200320038</v>
          </cell>
          <cell r="F562" t="str">
            <v>简乐怡</v>
          </cell>
          <cell r="G562">
            <v>3250</v>
          </cell>
          <cell r="H562">
            <v>197</v>
          </cell>
          <cell r="I562">
            <v>2020</v>
          </cell>
        </row>
        <row r="563">
          <cell r="E563">
            <v>20200320039</v>
          </cell>
          <cell r="F563" t="str">
            <v>简乐怡</v>
          </cell>
          <cell r="G563">
            <v>2670</v>
          </cell>
          <cell r="H563">
            <v>233</v>
          </cell>
          <cell r="I563">
            <v>2020</v>
          </cell>
        </row>
        <row r="564">
          <cell r="E564">
            <v>20200320040</v>
          </cell>
          <cell r="F564" t="str">
            <v>简乐怡</v>
          </cell>
          <cell r="G564">
            <v>2710</v>
          </cell>
          <cell r="H564">
            <v>236</v>
          </cell>
          <cell r="I564">
            <v>2020</v>
          </cell>
        </row>
        <row r="565">
          <cell r="E565">
            <v>20200320041</v>
          </cell>
          <cell r="F565" t="str">
            <v>简乐怡</v>
          </cell>
          <cell r="G565">
            <v>3760</v>
          </cell>
          <cell r="H565">
            <v>425</v>
          </cell>
          <cell r="I565">
            <v>2020</v>
          </cell>
        </row>
        <row r="566">
          <cell r="E566">
            <v>20200320043</v>
          </cell>
          <cell r="F566" t="str">
            <v>简乐怡</v>
          </cell>
          <cell r="G566">
            <v>3200</v>
          </cell>
          <cell r="H566">
            <v>404</v>
          </cell>
          <cell r="I566">
            <v>2020</v>
          </cell>
        </row>
        <row r="567">
          <cell r="E567">
            <v>20200320044</v>
          </cell>
          <cell r="F567" t="str">
            <v>简乐怡</v>
          </cell>
          <cell r="G567">
            <v>2630</v>
          </cell>
          <cell r="H567">
            <v>214</v>
          </cell>
          <cell r="I567">
            <v>2020</v>
          </cell>
        </row>
        <row r="568">
          <cell r="E568">
            <v>20200320046</v>
          </cell>
          <cell r="F568" t="str">
            <v>简乐怡</v>
          </cell>
          <cell r="G568">
            <v>4150</v>
          </cell>
          <cell r="H568">
            <v>433</v>
          </cell>
          <cell r="I568">
            <v>2020</v>
          </cell>
        </row>
        <row r="569">
          <cell r="E569">
            <v>20200320047</v>
          </cell>
          <cell r="F569" t="str">
            <v>简乐怡</v>
          </cell>
          <cell r="G569">
            <v>3190</v>
          </cell>
          <cell r="H569">
            <v>237</v>
          </cell>
          <cell r="I569">
            <v>2020</v>
          </cell>
        </row>
        <row r="570">
          <cell r="E570">
            <v>20200320048</v>
          </cell>
          <cell r="F570" t="str">
            <v>简乐怡</v>
          </cell>
          <cell r="G570">
            <v>2740</v>
          </cell>
          <cell r="H570">
            <v>171</v>
          </cell>
          <cell r="I570">
            <v>2020</v>
          </cell>
        </row>
        <row r="571">
          <cell r="E571">
            <v>20200320049</v>
          </cell>
          <cell r="F571" t="str">
            <v>简乐怡</v>
          </cell>
          <cell r="G571">
            <v>3690</v>
          </cell>
          <cell r="H571">
            <v>356</v>
          </cell>
          <cell r="I571">
            <v>2020</v>
          </cell>
        </row>
        <row r="572">
          <cell r="E572">
            <v>20200320051</v>
          </cell>
          <cell r="F572" t="str">
            <v>简乐怡</v>
          </cell>
          <cell r="G572">
            <v>3480</v>
          </cell>
          <cell r="H572">
            <v>407</v>
          </cell>
          <cell r="I572">
            <v>2020</v>
          </cell>
        </row>
        <row r="573">
          <cell r="E573">
            <v>20200320052</v>
          </cell>
          <cell r="F573" t="str">
            <v>简乐怡</v>
          </cell>
          <cell r="G573">
            <v>3450</v>
          </cell>
          <cell r="H573">
            <v>312</v>
          </cell>
          <cell r="I573">
            <v>2020</v>
          </cell>
        </row>
        <row r="574">
          <cell r="E574">
            <v>20180302018</v>
          </cell>
          <cell r="F574" t="str">
            <v>卢岚岚</v>
          </cell>
          <cell r="G574">
            <v>3830</v>
          </cell>
          <cell r="H574">
            <v>184</v>
          </cell>
          <cell r="I574">
            <v>2020</v>
          </cell>
        </row>
        <row r="575">
          <cell r="E575">
            <v>20180302049</v>
          </cell>
          <cell r="F575" t="str">
            <v>卢岚岚</v>
          </cell>
          <cell r="G575">
            <v>3550</v>
          </cell>
          <cell r="H575">
            <v>374</v>
          </cell>
          <cell r="I575">
            <v>2020</v>
          </cell>
        </row>
        <row r="576">
          <cell r="E576">
            <v>20180302082</v>
          </cell>
          <cell r="F576" t="str">
            <v>卢岚岚</v>
          </cell>
          <cell r="G576">
            <v>3730</v>
          </cell>
          <cell r="H576">
            <v>312</v>
          </cell>
          <cell r="I576">
            <v>2020</v>
          </cell>
        </row>
        <row r="577">
          <cell r="E577">
            <v>20200101026</v>
          </cell>
          <cell r="F577" t="str">
            <v>卢岚岚</v>
          </cell>
          <cell r="G577">
            <v>2650</v>
          </cell>
          <cell r="H577">
            <v>296</v>
          </cell>
          <cell r="I577">
            <v>2020</v>
          </cell>
        </row>
        <row r="578">
          <cell r="E578">
            <v>20200205191</v>
          </cell>
          <cell r="F578" t="str">
            <v>卢岚岚</v>
          </cell>
          <cell r="G578">
            <v>2080</v>
          </cell>
          <cell r="H578">
            <v>224</v>
          </cell>
          <cell r="I578">
            <v>2020</v>
          </cell>
        </row>
        <row r="579">
          <cell r="E579">
            <v>20200302001</v>
          </cell>
          <cell r="F579" t="str">
            <v>卢岚岚</v>
          </cell>
          <cell r="G579">
            <v>2420</v>
          </cell>
          <cell r="H579">
            <v>343</v>
          </cell>
          <cell r="I579">
            <v>2020</v>
          </cell>
        </row>
        <row r="580">
          <cell r="E580">
            <v>20200302004</v>
          </cell>
          <cell r="F580" t="str">
            <v>卢岚岚</v>
          </cell>
          <cell r="G580">
            <v>2080</v>
          </cell>
          <cell r="H580">
            <v>248</v>
          </cell>
          <cell r="I580">
            <v>2020</v>
          </cell>
        </row>
        <row r="581">
          <cell r="E581">
            <v>20200302006</v>
          </cell>
          <cell r="F581" t="str">
            <v>卢岚岚</v>
          </cell>
          <cell r="G581">
            <v>2700</v>
          </cell>
          <cell r="H581">
            <v>845</v>
          </cell>
          <cell r="I581">
            <v>2020</v>
          </cell>
        </row>
        <row r="582">
          <cell r="E582">
            <v>20200302008</v>
          </cell>
          <cell r="F582" t="str">
            <v>卢岚岚</v>
          </cell>
          <cell r="G582">
            <v>3260</v>
          </cell>
          <cell r="H582">
            <v>434</v>
          </cell>
          <cell r="I582">
            <v>2020</v>
          </cell>
        </row>
        <row r="583">
          <cell r="E583">
            <v>20200302016</v>
          </cell>
          <cell r="F583" t="str">
            <v>卢岚岚</v>
          </cell>
          <cell r="G583">
            <v>2320</v>
          </cell>
          <cell r="H583">
            <v>300</v>
          </cell>
          <cell r="I583">
            <v>2020</v>
          </cell>
        </row>
        <row r="584">
          <cell r="E584">
            <v>20200302022</v>
          </cell>
          <cell r="F584" t="str">
            <v>卢岚岚</v>
          </cell>
          <cell r="G584">
            <v>2280</v>
          </cell>
          <cell r="H584">
            <v>229</v>
          </cell>
          <cell r="I584">
            <v>2020</v>
          </cell>
        </row>
        <row r="585">
          <cell r="E585">
            <v>20200302028</v>
          </cell>
          <cell r="F585" t="str">
            <v>卢岚岚</v>
          </cell>
          <cell r="G585">
            <v>2220</v>
          </cell>
          <cell r="H585">
            <v>258</v>
          </cell>
          <cell r="I585">
            <v>2020</v>
          </cell>
        </row>
        <row r="586">
          <cell r="E586">
            <v>20200302029</v>
          </cell>
          <cell r="F586" t="str">
            <v>卢岚岚</v>
          </cell>
          <cell r="G586">
            <v>2160</v>
          </cell>
          <cell r="H586">
            <v>226</v>
          </cell>
          <cell r="I586">
            <v>2020</v>
          </cell>
        </row>
        <row r="587">
          <cell r="E587">
            <v>20200302034</v>
          </cell>
          <cell r="F587" t="str">
            <v>卢岚岚</v>
          </cell>
          <cell r="G587">
            <v>3770</v>
          </cell>
          <cell r="H587">
            <v>404</v>
          </cell>
          <cell r="I587">
            <v>2020</v>
          </cell>
        </row>
        <row r="588">
          <cell r="E588">
            <v>20200302042</v>
          </cell>
          <cell r="F588" t="str">
            <v>卢岚岚</v>
          </cell>
          <cell r="G588">
            <v>2650</v>
          </cell>
          <cell r="H588">
            <v>304</v>
          </cell>
          <cell r="I588">
            <v>2020</v>
          </cell>
        </row>
        <row r="589">
          <cell r="E589">
            <v>20200302047</v>
          </cell>
          <cell r="F589" t="str">
            <v>卢岚岚</v>
          </cell>
          <cell r="G589">
            <v>2260</v>
          </cell>
          <cell r="H589">
            <v>237</v>
          </cell>
          <cell r="I589">
            <v>2020</v>
          </cell>
        </row>
        <row r="590">
          <cell r="E590">
            <v>20200302049</v>
          </cell>
          <cell r="F590" t="str">
            <v>卢岚岚</v>
          </cell>
          <cell r="G590">
            <v>2420</v>
          </cell>
          <cell r="H590">
            <v>259</v>
          </cell>
          <cell r="I590">
            <v>2020</v>
          </cell>
        </row>
        <row r="591">
          <cell r="E591">
            <v>20200302050</v>
          </cell>
          <cell r="F591" t="str">
            <v>卢岚岚</v>
          </cell>
          <cell r="G591">
            <v>2120</v>
          </cell>
          <cell r="H591">
            <v>252</v>
          </cell>
          <cell r="I591">
            <v>2020</v>
          </cell>
        </row>
        <row r="592">
          <cell r="E592">
            <v>20200302054</v>
          </cell>
          <cell r="F592" t="str">
            <v>卢岚岚</v>
          </cell>
          <cell r="G592">
            <v>2270</v>
          </cell>
          <cell r="H592">
            <v>266</v>
          </cell>
          <cell r="I592">
            <v>2020</v>
          </cell>
        </row>
        <row r="593">
          <cell r="E593">
            <v>20200302059</v>
          </cell>
          <cell r="F593" t="str">
            <v>卢岚岚</v>
          </cell>
          <cell r="G593">
            <v>2370</v>
          </cell>
          <cell r="H593">
            <v>249</v>
          </cell>
          <cell r="I593">
            <v>2020</v>
          </cell>
        </row>
        <row r="594">
          <cell r="E594">
            <v>20200302061</v>
          </cell>
          <cell r="F594" t="str">
            <v>卢岚岚</v>
          </cell>
          <cell r="G594">
            <v>2120</v>
          </cell>
          <cell r="H594">
            <v>245</v>
          </cell>
          <cell r="I594">
            <v>2020</v>
          </cell>
        </row>
        <row r="595">
          <cell r="E595">
            <v>20200302062</v>
          </cell>
          <cell r="F595" t="str">
            <v>卢岚岚</v>
          </cell>
          <cell r="G595">
            <v>2160</v>
          </cell>
          <cell r="H595">
            <v>210</v>
          </cell>
          <cell r="I595">
            <v>2020</v>
          </cell>
        </row>
        <row r="596">
          <cell r="E596">
            <v>20200302063</v>
          </cell>
          <cell r="F596" t="str">
            <v>卢岚岚</v>
          </cell>
          <cell r="G596">
            <v>2940</v>
          </cell>
          <cell r="H596">
            <v>529</v>
          </cell>
          <cell r="I596">
            <v>2020</v>
          </cell>
        </row>
        <row r="597">
          <cell r="E597">
            <v>20200302064</v>
          </cell>
          <cell r="F597" t="str">
            <v>卢岚岚</v>
          </cell>
          <cell r="G597">
            <v>2630</v>
          </cell>
          <cell r="H597">
            <v>328</v>
          </cell>
          <cell r="I597">
            <v>2020</v>
          </cell>
        </row>
        <row r="598">
          <cell r="E598">
            <v>20200302065</v>
          </cell>
          <cell r="F598" t="str">
            <v>卢岚岚</v>
          </cell>
          <cell r="G598">
            <v>6930</v>
          </cell>
          <cell r="H598">
            <v>642</v>
          </cell>
          <cell r="I598">
            <v>2020</v>
          </cell>
        </row>
        <row r="599">
          <cell r="E599">
            <v>20200302066</v>
          </cell>
          <cell r="F599" t="str">
            <v>卢岚岚</v>
          </cell>
          <cell r="G599">
            <v>2200</v>
          </cell>
          <cell r="H599">
            <v>311</v>
          </cell>
          <cell r="I599">
            <v>2020</v>
          </cell>
        </row>
        <row r="600">
          <cell r="E600">
            <v>20180302010</v>
          </cell>
          <cell r="F600" t="str">
            <v>卢岚岚</v>
          </cell>
          <cell r="G600">
            <v>3800</v>
          </cell>
          <cell r="H600">
            <v>410</v>
          </cell>
          <cell r="I600">
            <v>2020</v>
          </cell>
        </row>
        <row r="601">
          <cell r="E601">
            <v>20180302068</v>
          </cell>
          <cell r="F601" t="str">
            <v>卢岚岚</v>
          </cell>
          <cell r="G601">
            <v>2530</v>
          </cell>
          <cell r="H601">
            <v>359</v>
          </cell>
          <cell r="I601">
            <v>2020</v>
          </cell>
        </row>
        <row r="602">
          <cell r="E602">
            <v>20190302002</v>
          </cell>
          <cell r="F602" t="str">
            <v>卢岚岚</v>
          </cell>
          <cell r="G602">
            <v>2170</v>
          </cell>
          <cell r="H602">
            <v>212</v>
          </cell>
          <cell r="I602">
            <v>2020</v>
          </cell>
        </row>
        <row r="603">
          <cell r="E603">
            <v>20200202082</v>
          </cell>
          <cell r="F603" t="str">
            <v>卢岚岚</v>
          </cell>
          <cell r="G603">
            <v>2050</v>
          </cell>
          <cell r="H603">
            <v>243</v>
          </cell>
          <cell r="I603">
            <v>2020</v>
          </cell>
        </row>
        <row r="604">
          <cell r="E604">
            <v>20200205087</v>
          </cell>
          <cell r="F604" t="str">
            <v>卢岚岚</v>
          </cell>
          <cell r="G604">
            <v>2560</v>
          </cell>
          <cell r="H604">
            <v>239</v>
          </cell>
          <cell r="I604">
            <v>2020</v>
          </cell>
        </row>
        <row r="605">
          <cell r="E605">
            <v>20200302002</v>
          </cell>
          <cell r="F605" t="str">
            <v>卢岚岚</v>
          </cell>
          <cell r="G605">
            <v>2920</v>
          </cell>
          <cell r="H605">
            <v>331</v>
          </cell>
          <cell r="I605">
            <v>2020</v>
          </cell>
        </row>
        <row r="606">
          <cell r="E606">
            <v>20200302007</v>
          </cell>
          <cell r="F606" t="str">
            <v>卢岚岚</v>
          </cell>
          <cell r="G606">
            <v>3640</v>
          </cell>
          <cell r="H606">
            <v>428</v>
          </cell>
          <cell r="I606">
            <v>2020</v>
          </cell>
        </row>
        <row r="607">
          <cell r="E607">
            <v>20200302011</v>
          </cell>
          <cell r="F607" t="str">
            <v>卢岚岚</v>
          </cell>
          <cell r="G607">
            <v>2800</v>
          </cell>
          <cell r="H607">
            <v>358</v>
          </cell>
          <cell r="I607">
            <v>2020</v>
          </cell>
        </row>
        <row r="608">
          <cell r="E608">
            <v>20200302014</v>
          </cell>
          <cell r="F608" t="str">
            <v>卢岚岚</v>
          </cell>
          <cell r="G608">
            <v>2480</v>
          </cell>
          <cell r="H608">
            <v>244</v>
          </cell>
          <cell r="I608">
            <v>2020</v>
          </cell>
        </row>
        <row r="609">
          <cell r="E609">
            <v>20200302015</v>
          </cell>
          <cell r="F609" t="str">
            <v>卢岚岚</v>
          </cell>
          <cell r="G609">
            <v>7570</v>
          </cell>
          <cell r="H609">
            <v>493</v>
          </cell>
          <cell r="I609">
            <v>2020</v>
          </cell>
        </row>
        <row r="610">
          <cell r="E610">
            <v>20200302020</v>
          </cell>
          <cell r="F610" t="str">
            <v>卢岚岚</v>
          </cell>
          <cell r="G610">
            <v>2780</v>
          </cell>
          <cell r="H610">
            <v>277</v>
          </cell>
          <cell r="I610">
            <v>2020</v>
          </cell>
        </row>
        <row r="611">
          <cell r="E611">
            <v>20200302023</v>
          </cell>
          <cell r="F611" t="str">
            <v>卢岚岚</v>
          </cell>
          <cell r="G611">
            <v>2710</v>
          </cell>
          <cell r="H611">
            <v>330</v>
          </cell>
          <cell r="I611">
            <v>2020</v>
          </cell>
        </row>
        <row r="612">
          <cell r="E612">
            <v>20200302026</v>
          </cell>
          <cell r="F612" t="str">
            <v>卢岚岚</v>
          </cell>
          <cell r="G612">
            <v>2380</v>
          </cell>
          <cell r="H612">
            <v>276</v>
          </cell>
          <cell r="I612">
            <v>2020</v>
          </cell>
        </row>
        <row r="613">
          <cell r="E613">
            <v>20200302027</v>
          </cell>
          <cell r="F613" t="str">
            <v>卢岚岚</v>
          </cell>
          <cell r="G613">
            <v>2890</v>
          </cell>
          <cell r="H613">
            <v>152</v>
          </cell>
          <cell r="I613">
            <v>2020</v>
          </cell>
        </row>
        <row r="614">
          <cell r="E614">
            <v>20200302031</v>
          </cell>
          <cell r="F614" t="str">
            <v>卢岚岚</v>
          </cell>
          <cell r="G614">
            <v>2520</v>
          </cell>
          <cell r="H614">
            <v>247</v>
          </cell>
          <cell r="I614">
            <v>2020</v>
          </cell>
        </row>
        <row r="615">
          <cell r="E615">
            <v>20200302033</v>
          </cell>
          <cell r="F615" t="str">
            <v>卢岚岚</v>
          </cell>
          <cell r="G615">
            <v>2620</v>
          </cell>
          <cell r="H615">
            <v>259</v>
          </cell>
          <cell r="I615">
            <v>2020</v>
          </cell>
        </row>
        <row r="616">
          <cell r="E616">
            <v>20200302036</v>
          </cell>
          <cell r="F616" t="str">
            <v>卢岚岚</v>
          </cell>
          <cell r="G616">
            <v>1980</v>
          </cell>
          <cell r="H616">
            <v>138</v>
          </cell>
          <cell r="I616">
            <v>2020</v>
          </cell>
        </row>
        <row r="617">
          <cell r="E617">
            <v>20200302037</v>
          </cell>
          <cell r="F617" t="str">
            <v>卢岚岚</v>
          </cell>
          <cell r="G617">
            <v>3520</v>
          </cell>
          <cell r="H617">
            <v>483</v>
          </cell>
          <cell r="I617">
            <v>2020</v>
          </cell>
        </row>
        <row r="618">
          <cell r="E618">
            <v>20200302039</v>
          </cell>
          <cell r="F618" t="str">
            <v>卢岚岚</v>
          </cell>
          <cell r="G618">
            <v>2430</v>
          </cell>
          <cell r="H618">
            <v>190</v>
          </cell>
          <cell r="I618">
            <v>2020</v>
          </cell>
        </row>
        <row r="619">
          <cell r="E619">
            <v>20200302043</v>
          </cell>
          <cell r="F619" t="str">
            <v>卢岚岚</v>
          </cell>
          <cell r="G619">
            <v>2390</v>
          </cell>
          <cell r="H619">
            <v>244</v>
          </cell>
          <cell r="I619">
            <v>2020</v>
          </cell>
        </row>
        <row r="620">
          <cell r="E620">
            <v>20200302045</v>
          </cell>
          <cell r="F620" t="str">
            <v>卢岚岚</v>
          </cell>
          <cell r="G620">
            <v>2580</v>
          </cell>
          <cell r="H620">
            <v>353</v>
          </cell>
          <cell r="I620">
            <v>2020</v>
          </cell>
        </row>
        <row r="621">
          <cell r="E621">
            <v>20200302046</v>
          </cell>
          <cell r="F621" t="str">
            <v>卢岚岚</v>
          </cell>
          <cell r="G621">
            <v>2560</v>
          </cell>
          <cell r="H621">
            <v>375</v>
          </cell>
          <cell r="I621">
            <v>2020</v>
          </cell>
        </row>
        <row r="622">
          <cell r="E622">
            <v>20200302051</v>
          </cell>
          <cell r="F622" t="str">
            <v>卢岚岚</v>
          </cell>
          <cell r="G622">
            <v>2780</v>
          </cell>
          <cell r="H622">
            <v>262</v>
          </cell>
          <cell r="I622">
            <v>2020</v>
          </cell>
        </row>
        <row r="623">
          <cell r="E623">
            <v>20200302053</v>
          </cell>
          <cell r="F623" t="str">
            <v>卢岚岚</v>
          </cell>
          <cell r="G623">
            <v>3120</v>
          </cell>
          <cell r="H623">
            <v>238</v>
          </cell>
          <cell r="I623">
            <v>2020</v>
          </cell>
        </row>
        <row r="624">
          <cell r="E624">
            <v>20200302055</v>
          </cell>
          <cell r="F624" t="str">
            <v>卢岚岚</v>
          </cell>
          <cell r="G624">
            <v>2720</v>
          </cell>
          <cell r="H624">
            <v>211</v>
          </cell>
          <cell r="I624">
            <v>2020</v>
          </cell>
        </row>
        <row r="625">
          <cell r="E625">
            <v>20200302056</v>
          </cell>
          <cell r="F625" t="str">
            <v>卢岚岚</v>
          </cell>
          <cell r="G625">
            <v>3120</v>
          </cell>
          <cell r="H625">
            <v>255</v>
          </cell>
          <cell r="I625">
            <v>2020</v>
          </cell>
        </row>
        <row r="626">
          <cell r="E626">
            <v>20200302058</v>
          </cell>
          <cell r="F626" t="str">
            <v>卢岚岚</v>
          </cell>
          <cell r="G626">
            <v>6560</v>
          </cell>
          <cell r="H626">
            <v>699</v>
          </cell>
          <cell r="I626">
            <v>2020</v>
          </cell>
        </row>
        <row r="627">
          <cell r="E627">
            <v>20200302060</v>
          </cell>
          <cell r="F627" t="str">
            <v>卢岚岚</v>
          </cell>
          <cell r="G627">
            <v>2920</v>
          </cell>
          <cell r="H627">
            <v>171</v>
          </cell>
          <cell r="I627">
            <v>2020</v>
          </cell>
        </row>
        <row r="628">
          <cell r="E628">
            <v>20190101077</v>
          </cell>
          <cell r="F628" t="str">
            <v>吴贵燕</v>
          </cell>
          <cell r="G628">
            <v>1880</v>
          </cell>
          <cell r="H628">
            <v>222</v>
          </cell>
          <cell r="I628">
            <v>2020</v>
          </cell>
        </row>
        <row r="629">
          <cell r="E629">
            <v>20200318005</v>
          </cell>
          <cell r="F629" t="str">
            <v>吴贵燕</v>
          </cell>
          <cell r="G629">
            <v>2450</v>
          </cell>
          <cell r="H629">
            <v>211</v>
          </cell>
          <cell r="I629">
            <v>2020</v>
          </cell>
        </row>
        <row r="630">
          <cell r="E630">
            <v>20200318006</v>
          </cell>
          <cell r="F630" t="str">
            <v>吴贵燕</v>
          </cell>
          <cell r="G630">
            <v>2920</v>
          </cell>
          <cell r="H630">
            <v>250</v>
          </cell>
          <cell r="I630">
            <v>2020</v>
          </cell>
        </row>
        <row r="631">
          <cell r="E631">
            <v>20200318008</v>
          </cell>
          <cell r="F631" t="str">
            <v>吴贵燕</v>
          </cell>
          <cell r="G631">
            <v>2790</v>
          </cell>
          <cell r="H631">
            <v>269</v>
          </cell>
          <cell r="I631">
            <v>2020</v>
          </cell>
        </row>
        <row r="632">
          <cell r="E632">
            <v>20200318012</v>
          </cell>
          <cell r="F632" t="str">
            <v>吴贵燕</v>
          </cell>
          <cell r="G632">
            <v>3470</v>
          </cell>
          <cell r="H632">
            <v>291</v>
          </cell>
          <cell r="I632">
            <v>2020</v>
          </cell>
        </row>
        <row r="633">
          <cell r="E633">
            <v>20200318020</v>
          </cell>
          <cell r="F633" t="str">
            <v>吴贵燕</v>
          </cell>
          <cell r="G633">
            <v>2320</v>
          </cell>
          <cell r="H633">
            <v>336</v>
          </cell>
          <cell r="I633">
            <v>2020</v>
          </cell>
        </row>
        <row r="634">
          <cell r="E634">
            <v>20200318022</v>
          </cell>
          <cell r="F634" t="str">
            <v>吴贵燕</v>
          </cell>
          <cell r="G634">
            <v>2660</v>
          </cell>
          <cell r="H634">
            <v>214</v>
          </cell>
          <cell r="I634">
            <v>2020</v>
          </cell>
        </row>
        <row r="635">
          <cell r="E635">
            <v>20200318023</v>
          </cell>
          <cell r="F635" t="str">
            <v>吴贵燕</v>
          </cell>
          <cell r="G635">
            <v>2710</v>
          </cell>
          <cell r="H635">
            <v>176</v>
          </cell>
          <cell r="I635">
            <v>2020</v>
          </cell>
        </row>
        <row r="636">
          <cell r="E636">
            <v>20200318024</v>
          </cell>
          <cell r="F636" t="str">
            <v>吴贵燕</v>
          </cell>
          <cell r="G636">
            <v>2450</v>
          </cell>
          <cell r="H636">
            <v>213</v>
          </cell>
          <cell r="I636">
            <v>2020</v>
          </cell>
        </row>
        <row r="637">
          <cell r="E637">
            <v>20200318061</v>
          </cell>
          <cell r="F637" t="str">
            <v>吴贵燕</v>
          </cell>
          <cell r="G637">
            <v>2700</v>
          </cell>
          <cell r="H637">
            <v>331</v>
          </cell>
          <cell r="I637">
            <v>2020</v>
          </cell>
        </row>
        <row r="638">
          <cell r="E638">
            <v>20200318081</v>
          </cell>
          <cell r="F638" t="str">
            <v>吴贵燕</v>
          </cell>
          <cell r="G638">
            <v>2180</v>
          </cell>
          <cell r="H638">
            <v>198</v>
          </cell>
          <cell r="I638">
            <v>2020</v>
          </cell>
        </row>
        <row r="639">
          <cell r="E639">
            <v>20200318084</v>
          </cell>
          <cell r="F639" t="str">
            <v>吴贵燕</v>
          </cell>
          <cell r="G639">
            <v>2450</v>
          </cell>
          <cell r="H639">
            <v>225</v>
          </cell>
          <cell r="I639">
            <v>2020</v>
          </cell>
        </row>
        <row r="640">
          <cell r="E640">
            <v>20200318090</v>
          </cell>
          <cell r="F640" t="str">
            <v>吴贵燕</v>
          </cell>
          <cell r="G640">
            <v>2550</v>
          </cell>
          <cell r="H640">
            <v>207</v>
          </cell>
          <cell r="I640">
            <v>2020</v>
          </cell>
        </row>
        <row r="641">
          <cell r="E641">
            <v>20200318095</v>
          </cell>
          <cell r="F641" t="str">
            <v>吴贵燕</v>
          </cell>
          <cell r="G641">
            <v>3600</v>
          </cell>
          <cell r="H641">
            <v>396</v>
          </cell>
          <cell r="I641">
            <v>2020</v>
          </cell>
        </row>
        <row r="642">
          <cell r="E642">
            <v>20200318098</v>
          </cell>
          <cell r="F642" t="str">
            <v>吴贵燕</v>
          </cell>
          <cell r="G642">
            <v>2930</v>
          </cell>
          <cell r="H642">
            <v>233</v>
          </cell>
          <cell r="I642">
            <v>2020</v>
          </cell>
        </row>
        <row r="643">
          <cell r="E643">
            <v>20200318111</v>
          </cell>
          <cell r="F643" t="str">
            <v>吴贵燕</v>
          </cell>
          <cell r="G643">
            <v>2720</v>
          </cell>
          <cell r="H643">
            <v>194</v>
          </cell>
          <cell r="I643">
            <v>2020</v>
          </cell>
        </row>
        <row r="644">
          <cell r="E644">
            <v>20200318117</v>
          </cell>
          <cell r="F644" t="str">
            <v>吴贵燕</v>
          </cell>
          <cell r="G644">
            <v>2440</v>
          </cell>
          <cell r="H644">
            <v>188</v>
          </cell>
          <cell r="I644">
            <v>2020</v>
          </cell>
        </row>
        <row r="645">
          <cell r="E645">
            <v>20200318134</v>
          </cell>
          <cell r="F645" t="str">
            <v>吴贵燕</v>
          </cell>
          <cell r="G645">
            <v>2610</v>
          </cell>
          <cell r="H645">
            <v>176</v>
          </cell>
          <cell r="I645">
            <v>2020</v>
          </cell>
        </row>
        <row r="646">
          <cell r="E646">
            <v>20200318143</v>
          </cell>
          <cell r="F646" t="str">
            <v>吴贵燕</v>
          </cell>
          <cell r="G646">
            <v>1990</v>
          </cell>
          <cell r="H646">
            <v>144</v>
          </cell>
          <cell r="I646">
            <v>2020</v>
          </cell>
        </row>
        <row r="647">
          <cell r="E647">
            <v>20200318167</v>
          </cell>
          <cell r="F647" t="str">
            <v>吴贵燕</v>
          </cell>
          <cell r="G647">
            <v>2720</v>
          </cell>
          <cell r="H647">
            <v>223</v>
          </cell>
          <cell r="I647">
            <v>2020</v>
          </cell>
        </row>
        <row r="648">
          <cell r="E648">
            <v>20200318171</v>
          </cell>
          <cell r="F648" t="str">
            <v>吴贵燕</v>
          </cell>
          <cell r="G648">
            <v>2630</v>
          </cell>
          <cell r="H648">
            <v>270</v>
          </cell>
          <cell r="I648">
            <v>2020</v>
          </cell>
        </row>
        <row r="649">
          <cell r="E649">
            <v>20200318179</v>
          </cell>
          <cell r="F649" t="str">
            <v>吴贵燕</v>
          </cell>
          <cell r="G649">
            <v>2530</v>
          </cell>
          <cell r="H649">
            <v>222</v>
          </cell>
          <cell r="I649">
            <v>2020</v>
          </cell>
        </row>
        <row r="650">
          <cell r="E650">
            <v>20200318182</v>
          </cell>
          <cell r="F650" t="str">
            <v>吴贵燕</v>
          </cell>
          <cell r="G650">
            <v>3480</v>
          </cell>
          <cell r="H650">
            <v>528</v>
          </cell>
          <cell r="I650">
            <v>2020</v>
          </cell>
        </row>
        <row r="651">
          <cell r="E651">
            <v>20200318186</v>
          </cell>
          <cell r="F651" t="str">
            <v>吴贵燕</v>
          </cell>
          <cell r="G651">
            <v>2510</v>
          </cell>
          <cell r="H651">
            <v>148</v>
          </cell>
          <cell r="I651">
            <v>2020</v>
          </cell>
        </row>
        <row r="652">
          <cell r="E652">
            <v>20200318195</v>
          </cell>
          <cell r="F652" t="str">
            <v>吴贵燕</v>
          </cell>
          <cell r="G652">
            <v>2810</v>
          </cell>
          <cell r="H652">
            <v>178</v>
          </cell>
          <cell r="I652">
            <v>2020</v>
          </cell>
        </row>
        <row r="653">
          <cell r="E653">
            <v>20200318201</v>
          </cell>
          <cell r="F653" t="str">
            <v>吴贵燕</v>
          </cell>
          <cell r="G653">
            <v>2570</v>
          </cell>
          <cell r="H653">
            <v>185</v>
          </cell>
          <cell r="I653">
            <v>2020</v>
          </cell>
        </row>
        <row r="654">
          <cell r="E654">
            <v>20200318212</v>
          </cell>
          <cell r="F654" t="str">
            <v>吴贵燕</v>
          </cell>
          <cell r="G654">
            <v>2490</v>
          </cell>
          <cell r="H654">
            <v>211</v>
          </cell>
          <cell r="I654">
            <v>2020</v>
          </cell>
        </row>
        <row r="655">
          <cell r="E655">
            <v>20200318213</v>
          </cell>
          <cell r="F655" t="str">
            <v>吴贵燕</v>
          </cell>
          <cell r="G655">
            <v>2610</v>
          </cell>
          <cell r="H655">
            <v>173</v>
          </cell>
          <cell r="I655">
            <v>2020</v>
          </cell>
        </row>
        <row r="656">
          <cell r="E656">
            <v>20200318215</v>
          </cell>
          <cell r="F656" t="str">
            <v>吴贵燕</v>
          </cell>
          <cell r="G656">
            <v>4110</v>
          </cell>
          <cell r="H656">
            <v>410</v>
          </cell>
          <cell r="I656">
            <v>2020</v>
          </cell>
        </row>
        <row r="657">
          <cell r="E657">
            <v>20200318218</v>
          </cell>
          <cell r="F657" t="str">
            <v>吴贵燕</v>
          </cell>
          <cell r="G657">
            <v>2650</v>
          </cell>
          <cell r="H657">
            <v>211</v>
          </cell>
          <cell r="I657">
            <v>2020</v>
          </cell>
        </row>
        <row r="658">
          <cell r="E658">
            <v>20200318223</v>
          </cell>
          <cell r="F658" t="str">
            <v>吴贵燕</v>
          </cell>
          <cell r="G658">
            <v>2450</v>
          </cell>
          <cell r="H658">
            <v>144</v>
          </cell>
          <cell r="I658">
            <v>2020</v>
          </cell>
        </row>
        <row r="659">
          <cell r="E659">
            <v>20200318226</v>
          </cell>
          <cell r="F659" t="str">
            <v>吴贵燕</v>
          </cell>
          <cell r="G659">
            <v>2750</v>
          </cell>
          <cell r="H659">
            <v>222</v>
          </cell>
          <cell r="I659">
            <v>2020</v>
          </cell>
        </row>
        <row r="660">
          <cell r="E660">
            <v>20200318230</v>
          </cell>
          <cell r="F660" t="str">
            <v>吴贵燕</v>
          </cell>
          <cell r="G660">
            <v>2220</v>
          </cell>
          <cell r="H660">
            <v>163</v>
          </cell>
          <cell r="I660">
            <v>2020</v>
          </cell>
        </row>
        <row r="661">
          <cell r="E661">
            <v>20200318233</v>
          </cell>
          <cell r="F661" t="str">
            <v>吴贵燕</v>
          </cell>
          <cell r="G661">
            <v>2720</v>
          </cell>
          <cell r="H661">
            <v>305</v>
          </cell>
          <cell r="I661">
            <v>2020</v>
          </cell>
        </row>
        <row r="662">
          <cell r="E662">
            <v>20200318235</v>
          </cell>
          <cell r="F662" t="str">
            <v>吴贵燕</v>
          </cell>
          <cell r="G662">
            <v>2970</v>
          </cell>
          <cell r="H662">
            <v>246</v>
          </cell>
          <cell r="I662">
            <v>2020</v>
          </cell>
        </row>
        <row r="663">
          <cell r="E663">
            <v>20200318244</v>
          </cell>
          <cell r="F663" t="str">
            <v>吴贵燕</v>
          </cell>
          <cell r="G663">
            <v>2910</v>
          </cell>
          <cell r="H663">
            <v>266</v>
          </cell>
          <cell r="I663">
            <v>2020</v>
          </cell>
        </row>
        <row r="664">
          <cell r="E664">
            <v>20200318261</v>
          </cell>
          <cell r="F664" t="str">
            <v>吴贵燕</v>
          </cell>
          <cell r="G664">
            <v>2420</v>
          </cell>
          <cell r="H664">
            <v>243</v>
          </cell>
          <cell r="I664">
            <v>2020</v>
          </cell>
        </row>
        <row r="665">
          <cell r="E665">
            <v>20200318262</v>
          </cell>
          <cell r="F665" t="str">
            <v>吴贵燕</v>
          </cell>
          <cell r="G665">
            <v>3730</v>
          </cell>
          <cell r="H665">
            <v>302</v>
          </cell>
          <cell r="I665">
            <v>2020</v>
          </cell>
        </row>
        <row r="666">
          <cell r="E666">
            <v>20200318267</v>
          </cell>
          <cell r="F666" t="str">
            <v>吴贵燕</v>
          </cell>
          <cell r="G666">
            <v>3450</v>
          </cell>
          <cell r="H666">
            <v>672</v>
          </cell>
          <cell r="I666">
            <v>2020</v>
          </cell>
        </row>
        <row r="667">
          <cell r="E667">
            <v>20200318273</v>
          </cell>
          <cell r="F667" t="str">
            <v>吴贵燕</v>
          </cell>
          <cell r="G667">
            <v>2400</v>
          </cell>
          <cell r="H667">
            <v>224</v>
          </cell>
          <cell r="I667">
            <v>2020</v>
          </cell>
        </row>
        <row r="668">
          <cell r="E668">
            <v>20200318281</v>
          </cell>
          <cell r="F668" t="str">
            <v>吴贵燕</v>
          </cell>
          <cell r="G668">
            <v>2800</v>
          </cell>
          <cell r="H668">
            <v>167</v>
          </cell>
          <cell r="I668">
            <v>2020</v>
          </cell>
        </row>
        <row r="669">
          <cell r="E669">
            <v>20200318290</v>
          </cell>
          <cell r="F669" t="str">
            <v>吴贵燕</v>
          </cell>
          <cell r="G669">
            <v>2760</v>
          </cell>
          <cell r="H669">
            <v>224</v>
          </cell>
          <cell r="I669">
            <v>2020</v>
          </cell>
        </row>
        <row r="670">
          <cell r="E670">
            <v>20200318293</v>
          </cell>
          <cell r="F670" t="str">
            <v>吴贵燕</v>
          </cell>
          <cell r="G670">
            <v>3270</v>
          </cell>
          <cell r="H670">
            <v>254</v>
          </cell>
          <cell r="I670">
            <v>2020</v>
          </cell>
        </row>
        <row r="671">
          <cell r="E671">
            <v>20200318306</v>
          </cell>
          <cell r="F671" t="str">
            <v>吴贵燕</v>
          </cell>
          <cell r="G671">
            <v>2760</v>
          </cell>
          <cell r="H671">
            <v>210</v>
          </cell>
          <cell r="I671">
            <v>2020</v>
          </cell>
        </row>
        <row r="672">
          <cell r="E672">
            <v>20200318313</v>
          </cell>
          <cell r="F672" t="str">
            <v>吴贵燕</v>
          </cell>
          <cell r="G672">
            <v>2690</v>
          </cell>
          <cell r="H672">
            <v>197</v>
          </cell>
          <cell r="I672">
            <v>2020</v>
          </cell>
        </row>
        <row r="673">
          <cell r="E673">
            <v>20200318316</v>
          </cell>
          <cell r="F673" t="str">
            <v>吴贵燕</v>
          </cell>
          <cell r="G673">
            <v>3500</v>
          </cell>
          <cell r="H673">
            <v>248</v>
          </cell>
          <cell r="I673">
            <v>2020</v>
          </cell>
        </row>
        <row r="674">
          <cell r="E674">
            <v>20200318324</v>
          </cell>
          <cell r="F674" t="str">
            <v>吴贵燕</v>
          </cell>
          <cell r="G674">
            <v>2620</v>
          </cell>
          <cell r="H674">
            <v>188</v>
          </cell>
          <cell r="I674">
            <v>2020</v>
          </cell>
        </row>
        <row r="675">
          <cell r="E675">
            <v>20190318305</v>
          </cell>
          <cell r="F675" t="str">
            <v>吴贵燕</v>
          </cell>
          <cell r="G675">
            <v>2040</v>
          </cell>
          <cell r="H675">
            <v>192</v>
          </cell>
          <cell r="I675">
            <v>2020</v>
          </cell>
        </row>
        <row r="676">
          <cell r="E676">
            <v>20200318007</v>
          </cell>
          <cell r="F676" t="str">
            <v>吴贵燕</v>
          </cell>
          <cell r="G676">
            <v>3700</v>
          </cell>
          <cell r="H676">
            <v>302</v>
          </cell>
          <cell r="I676">
            <v>2020</v>
          </cell>
        </row>
        <row r="677">
          <cell r="E677">
            <v>20200318011</v>
          </cell>
          <cell r="F677" t="str">
            <v>吴贵燕</v>
          </cell>
          <cell r="G677">
            <v>4260</v>
          </cell>
          <cell r="H677">
            <v>232</v>
          </cell>
          <cell r="I677">
            <v>2020</v>
          </cell>
        </row>
        <row r="678">
          <cell r="E678">
            <v>20200318014</v>
          </cell>
          <cell r="F678" t="str">
            <v>吴贵燕</v>
          </cell>
          <cell r="G678">
            <v>4520</v>
          </cell>
          <cell r="H678">
            <v>298</v>
          </cell>
          <cell r="I678">
            <v>2020</v>
          </cell>
        </row>
        <row r="679">
          <cell r="E679">
            <v>20200318026</v>
          </cell>
          <cell r="F679" t="str">
            <v>吴贵燕</v>
          </cell>
          <cell r="G679">
            <v>3040</v>
          </cell>
          <cell r="H679">
            <v>137</v>
          </cell>
          <cell r="I679">
            <v>2020</v>
          </cell>
        </row>
        <row r="680">
          <cell r="E680">
            <v>20200318033</v>
          </cell>
          <cell r="F680" t="str">
            <v>吴贵燕</v>
          </cell>
          <cell r="G680">
            <v>3260</v>
          </cell>
          <cell r="H680">
            <v>214</v>
          </cell>
          <cell r="I680">
            <v>2020</v>
          </cell>
        </row>
        <row r="681">
          <cell r="E681">
            <v>20200318037</v>
          </cell>
          <cell r="F681" t="str">
            <v>吴贵燕</v>
          </cell>
          <cell r="G681">
            <v>3210</v>
          </cell>
          <cell r="H681">
            <v>134</v>
          </cell>
          <cell r="I681">
            <v>2020</v>
          </cell>
        </row>
        <row r="682">
          <cell r="E682">
            <v>20200318041</v>
          </cell>
          <cell r="F682" t="str">
            <v>吴贵燕</v>
          </cell>
          <cell r="G682">
            <v>3950</v>
          </cell>
          <cell r="H682">
            <v>342</v>
          </cell>
          <cell r="I682">
            <v>2020</v>
          </cell>
        </row>
        <row r="683">
          <cell r="E683">
            <v>20200318042</v>
          </cell>
          <cell r="F683" t="str">
            <v>吴贵燕</v>
          </cell>
          <cell r="G683">
            <v>3860</v>
          </cell>
          <cell r="H683">
            <v>144</v>
          </cell>
          <cell r="I683">
            <v>2020</v>
          </cell>
        </row>
        <row r="684">
          <cell r="E684">
            <v>20200318049</v>
          </cell>
          <cell r="F684" t="str">
            <v>吴贵燕</v>
          </cell>
          <cell r="G684">
            <v>3180</v>
          </cell>
          <cell r="H684">
            <v>181</v>
          </cell>
          <cell r="I684">
            <v>2020</v>
          </cell>
        </row>
        <row r="685">
          <cell r="E685">
            <v>20200318051</v>
          </cell>
          <cell r="F685" t="str">
            <v>吴贵燕</v>
          </cell>
          <cell r="G685">
            <v>4650</v>
          </cell>
          <cell r="H685">
            <v>386</v>
          </cell>
          <cell r="I685">
            <v>2020</v>
          </cell>
        </row>
        <row r="686">
          <cell r="E686">
            <v>20200318054</v>
          </cell>
          <cell r="F686" t="str">
            <v>吴贵燕</v>
          </cell>
          <cell r="G686">
            <v>4050</v>
          </cell>
          <cell r="H686">
            <v>556</v>
          </cell>
          <cell r="I686">
            <v>2020</v>
          </cell>
        </row>
        <row r="687">
          <cell r="E687">
            <v>20200318068</v>
          </cell>
          <cell r="F687" t="str">
            <v>吴贵燕</v>
          </cell>
          <cell r="G687">
            <v>3240</v>
          </cell>
          <cell r="H687">
            <v>198</v>
          </cell>
          <cell r="I687">
            <v>2020</v>
          </cell>
        </row>
        <row r="688">
          <cell r="E688">
            <v>20200318074</v>
          </cell>
          <cell r="F688" t="str">
            <v>吴贵燕</v>
          </cell>
          <cell r="G688">
            <v>4060</v>
          </cell>
          <cell r="H688">
            <v>428</v>
          </cell>
          <cell r="I688">
            <v>2020</v>
          </cell>
        </row>
        <row r="689">
          <cell r="E689">
            <v>20200318078</v>
          </cell>
          <cell r="F689" t="str">
            <v>吴贵燕</v>
          </cell>
          <cell r="G689">
            <v>2930</v>
          </cell>
          <cell r="H689">
            <v>160</v>
          </cell>
          <cell r="I689">
            <v>2020</v>
          </cell>
        </row>
        <row r="690">
          <cell r="E690">
            <v>20200318099</v>
          </cell>
          <cell r="F690" t="str">
            <v>吴贵燕</v>
          </cell>
          <cell r="G690">
            <v>4450</v>
          </cell>
          <cell r="H690">
            <v>240</v>
          </cell>
          <cell r="I690">
            <v>2020</v>
          </cell>
        </row>
        <row r="691">
          <cell r="E691">
            <v>20200318102</v>
          </cell>
          <cell r="F691" t="str">
            <v>吴贵燕</v>
          </cell>
          <cell r="G691">
            <v>4150</v>
          </cell>
          <cell r="H691">
            <v>350</v>
          </cell>
          <cell r="I691">
            <v>2020</v>
          </cell>
        </row>
        <row r="692">
          <cell r="E692">
            <v>20200318119</v>
          </cell>
          <cell r="F692" t="str">
            <v>吴贵燕</v>
          </cell>
          <cell r="G692">
            <v>4290</v>
          </cell>
          <cell r="H692">
            <v>472</v>
          </cell>
          <cell r="I692">
            <v>2020</v>
          </cell>
        </row>
        <row r="693">
          <cell r="E693">
            <v>20200318120</v>
          </cell>
          <cell r="F693" t="str">
            <v>吴贵燕</v>
          </cell>
          <cell r="G693">
            <v>3370</v>
          </cell>
          <cell r="H693">
            <v>357</v>
          </cell>
          <cell r="I693">
            <v>2020</v>
          </cell>
        </row>
        <row r="694">
          <cell r="E694">
            <v>20200318128</v>
          </cell>
          <cell r="F694" t="str">
            <v>吴贵燕</v>
          </cell>
          <cell r="G694">
            <v>3400</v>
          </cell>
          <cell r="H694">
            <v>265</v>
          </cell>
          <cell r="I694">
            <v>2020</v>
          </cell>
        </row>
        <row r="695">
          <cell r="E695">
            <v>20200318129</v>
          </cell>
          <cell r="F695" t="str">
            <v>吴贵燕</v>
          </cell>
          <cell r="G695">
            <v>4760</v>
          </cell>
          <cell r="H695">
            <v>430</v>
          </cell>
          <cell r="I695">
            <v>2020</v>
          </cell>
        </row>
        <row r="696">
          <cell r="E696">
            <v>20200318130</v>
          </cell>
          <cell r="F696" t="str">
            <v>吴贵燕</v>
          </cell>
          <cell r="G696">
            <v>4950</v>
          </cell>
          <cell r="H696">
            <v>398</v>
          </cell>
          <cell r="I696">
            <v>2020</v>
          </cell>
        </row>
        <row r="697">
          <cell r="E697">
            <v>20200318137</v>
          </cell>
          <cell r="F697" t="str">
            <v>吴贵燕</v>
          </cell>
          <cell r="G697">
            <v>3820</v>
          </cell>
          <cell r="H697">
            <v>233</v>
          </cell>
          <cell r="I697">
            <v>2020</v>
          </cell>
        </row>
        <row r="698">
          <cell r="E698">
            <v>20200318144</v>
          </cell>
          <cell r="F698" t="str">
            <v>吴贵燕</v>
          </cell>
          <cell r="G698">
            <v>2850</v>
          </cell>
          <cell r="H698">
            <v>138</v>
          </cell>
          <cell r="I698">
            <v>2020</v>
          </cell>
        </row>
        <row r="699">
          <cell r="E699">
            <v>20200318148</v>
          </cell>
          <cell r="F699" t="str">
            <v>吴贵燕</v>
          </cell>
          <cell r="G699">
            <v>5360</v>
          </cell>
          <cell r="H699">
            <v>591</v>
          </cell>
          <cell r="I699">
            <v>2020</v>
          </cell>
        </row>
        <row r="700">
          <cell r="E700">
            <v>20200318165</v>
          </cell>
          <cell r="F700" t="str">
            <v>吴贵燕</v>
          </cell>
          <cell r="G700">
            <v>5120</v>
          </cell>
          <cell r="H700">
            <v>510</v>
          </cell>
          <cell r="I700">
            <v>2020</v>
          </cell>
        </row>
        <row r="701">
          <cell r="E701">
            <v>20200318175</v>
          </cell>
          <cell r="F701" t="str">
            <v>吴贵燕</v>
          </cell>
          <cell r="G701">
            <v>3710</v>
          </cell>
          <cell r="H701">
            <v>258</v>
          </cell>
          <cell r="I701">
            <v>2020</v>
          </cell>
        </row>
        <row r="702">
          <cell r="E702">
            <v>20200318187</v>
          </cell>
          <cell r="F702" t="str">
            <v>吴贵燕</v>
          </cell>
          <cell r="G702">
            <v>3490</v>
          </cell>
          <cell r="H702">
            <v>158</v>
          </cell>
          <cell r="I702">
            <v>2020</v>
          </cell>
        </row>
        <row r="703">
          <cell r="E703">
            <v>20200318192</v>
          </cell>
          <cell r="F703" t="str">
            <v>吴贵燕</v>
          </cell>
          <cell r="G703">
            <v>3140</v>
          </cell>
          <cell r="H703">
            <v>163</v>
          </cell>
          <cell r="I703">
            <v>2020</v>
          </cell>
        </row>
        <row r="704">
          <cell r="E704">
            <v>20200318196</v>
          </cell>
          <cell r="F704" t="str">
            <v>吴贵燕</v>
          </cell>
          <cell r="G704">
            <v>3730</v>
          </cell>
          <cell r="H704">
            <v>274</v>
          </cell>
          <cell r="I704">
            <v>2020</v>
          </cell>
        </row>
        <row r="705">
          <cell r="E705">
            <v>20200318198</v>
          </cell>
          <cell r="F705" t="str">
            <v>吴贵燕</v>
          </cell>
          <cell r="G705">
            <v>3090</v>
          </cell>
          <cell r="H705">
            <v>149</v>
          </cell>
          <cell r="I705">
            <v>2020</v>
          </cell>
        </row>
        <row r="706">
          <cell r="E706">
            <v>20200318199</v>
          </cell>
          <cell r="F706" t="str">
            <v>吴贵燕</v>
          </cell>
          <cell r="G706">
            <v>3250</v>
          </cell>
          <cell r="H706">
            <v>246</v>
          </cell>
          <cell r="I706">
            <v>2020</v>
          </cell>
        </row>
        <row r="707">
          <cell r="E707">
            <v>20200318229</v>
          </cell>
          <cell r="F707" t="str">
            <v>吴贵燕</v>
          </cell>
          <cell r="G707">
            <v>3760</v>
          </cell>
          <cell r="H707">
            <v>293</v>
          </cell>
          <cell r="I707">
            <v>2020</v>
          </cell>
        </row>
        <row r="708">
          <cell r="E708">
            <v>20200318238</v>
          </cell>
          <cell r="F708" t="str">
            <v>吴贵燕</v>
          </cell>
          <cell r="G708">
            <v>4430</v>
          </cell>
          <cell r="H708">
            <v>377</v>
          </cell>
          <cell r="I708">
            <v>2020</v>
          </cell>
        </row>
        <row r="709">
          <cell r="E709">
            <v>20200318248</v>
          </cell>
          <cell r="F709" t="str">
            <v>吴贵燕</v>
          </cell>
          <cell r="G709">
            <v>4010</v>
          </cell>
          <cell r="H709">
            <v>376</v>
          </cell>
          <cell r="I709">
            <v>2020</v>
          </cell>
        </row>
        <row r="710">
          <cell r="E710">
            <v>20200318257</v>
          </cell>
          <cell r="F710" t="str">
            <v>吴贵燕</v>
          </cell>
          <cell r="G710">
            <v>3420</v>
          </cell>
          <cell r="H710">
            <v>128</v>
          </cell>
          <cell r="I710">
            <v>2020</v>
          </cell>
        </row>
        <row r="711">
          <cell r="E711">
            <v>20200318259</v>
          </cell>
          <cell r="F711" t="str">
            <v>吴贵燕</v>
          </cell>
          <cell r="G711">
            <v>3470</v>
          </cell>
          <cell r="H711">
            <v>189</v>
          </cell>
          <cell r="I711">
            <v>2020</v>
          </cell>
        </row>
        <row r="712">
          <cell r="E712">
            <v>20200318271</v>
          </cell>
          <cell r="F712" t="str">
            <v>吴贵燕</v>
          </cell>
          <cell r="G712">
            <v>3390</v>
          </cell>
          <cell r="H712">
            <v>156</v>
          </cell>
          <cell r="I712">
            <v>2020</v>
          </cell>
        </row>
        <row r="713">
          <cell r="E713">
            <v>20200318283</v>
          </cell>
          <cell r="F713" t="str">
            <v>吴贵燕</v>
          </cell>
          <cell r="G713">
            <v>3660</v>
          </cell>
          <cell r="H713">
            <v>189</v>
          </cell>
          <cell r="I713">
            <v>2020</v>
          </cell>
        </row>
        <row r="714">
          <cell r="E714">
            <v>20200318284</v>
          </cell>
          <cell r="F714" t="str">
            <v>吴贵燕</v>
          </cell>
          <cell r="G714">
            <v>4110</v>
          </cell>
          <cell r="H714">
            <v>243</v>
          </cell>
          <cell r="I714">
            <v>2020</v>
          </cell>
        </row>
        <row r="715">
          <cell r="E715">
            <v>20200318287</v>
          </cell>
          <cell r="F715" t="str">
            <v>吴贵燕</v>
          </cell>
          <cell r="G715">
            <v>3600</v>
          </cell>
          <cell r="H715">
            <v>419</v>
          </cell>
          <cell r="I715">
            <v>2020</v>
          </cell>
        </row>
        <row r="716">
          <cell r="E716">
            <v>20200318288</v>
          </cell>
          <cell r="F716" t="str">
            <v>吴贵燕</v>
          </cell>
          <cell r="G716">
            <v>4130</v>
          </cell>
          <cell r="H716">
            <v>501</v>
          </cell>
          <cell r="I716">
            <v>2020</v>
          </cell>
        </row>
        <row r="717">
          <cell r="E717">
            <v>20200318289</v>
          </cell>
          <cell r="F717" t="str">
            <v>吴贵燕</v>
          </cell>
          <cell r="G717">
            <v>3170</v>
          </cell>
          <cell r="H717">
            <v>201</v>
          </cell>
          <cell r="I717">
            <v>2020</v>
          </cell>
        </row>
        <row r="718">
          <cell r="E718">
            <v>20200318304</v>
          </cell>
          <cell r="F718" t="str">
            <v>吴贵燕</v>
          </cell>
          <cell r="G718">
            <v>3430</v>
          </cell>
          <cell r="H718">
            <v>189</v>
          </cell>
          <cell r="I718">
            <v>2020</v>
          </cell>
        </row>
        <row r="719">
          <cell r="E719">
            <v>20200318305</v>
          </cell>
          <cell r="F719" t="str">
            <v>吴贵燕</v>
          </cell>
          <cell r="G719">
            <v>3250</v>
          </cell>
          <cell r="H719">
            <v>205</v>
          </cell>
          <cell r="I719">
            <v>2020</v>
          </cell>
        </row>
        <row r="720">
          <cell r="E720">
            <v>20200318319</v>
          </cell>
          <cell r="F720" t="str">
            <v>吴贵燕</v>
          </cell>
          <cell r="G720">
            <v>3520</v>
          </cell>
          <cell r="H720">
            <v>210</v>
          </cell>
          <cell r="I720">
            <v>2020</v>
          </cell>
        </row>
        <row r="721">
          <cell r="E721">
            <v>20200318323</v>
          </cell>
          <cell r="F721" t="str">
            <v>吴贵燕</v>
          </cell>
          <cell r="G721">
            <v>3780</v>
          </cell>
          <cell r="H721">
            <v>432</v>
          </cell>
          <cell r="I721">
            <v>2020</v>
          </cell>
        </row>
        <row r="722">
          <cell r="E722">
            <v>20190607011</v>
          </cell>
          <cell r="F722" t="str">
            <v>吴贵燕</v>
          </cell>
          <cell r="G722">
            <v>2840</v>
          </cell>
          <cell r="H722">
            <v>212</v>
          </cell>
          <cell r="I722">
            <v>2020</v>
          </cell>
        </row>
        <row r="723">
          <cell r="E723">
            <v>20200310012</v>
          </cell>
          <cell r="F723" t="str">
            <v>吴贵燕</v>
          </cell>
          <cell r="G723">
            <v>3110</v>
          </cell>
          <cell r="H723">
            <v>207</v>
          </cell>
          <cell r="I723">
            <v>2020</v>
          </cell>
        </row>
        <row r="724">
          <cell r="E724">
            <v>20200318016</v>
          </cell>
          <cell r="F724" t="str">
            <v>吴贵燕</v>
          </cell>
          <cell r="G724">
            <v>2680</v>
          </cell>
          <cell r="H724">
            <v>359</v>
          </cell>
          <cell r="I724">
            <v>2020</v>
          </cell>
        </row>
        <row r="725">
          <cell r="E725">
            <v>20200318017</v>
          </cell>
          <cell r="F725" t="str">
            <v>吴贵燕</v>
          </cell>
          <cell r="G725">
            <v>3370</v>
          </cell>
          <cell r="H725">
            <v>321</v>
          </cell>
          <cell r="I725">
            <v>2020</v>
          </cell>
        </row>
        <row r="726">
          <cell r="E726">
            <v>20200318018</v>
          </cell>
          <cell r="F726" t="str">
            <v>吴贵燕</v>
          </cell>
          <cell r="G726">
            <v>2470</v>
          </cell>
          <cell r="H726">
            <v>209</v>
          </cell>
          <cell r="I726">
            <v>2020</v>
          </cell>
        </row>
        <row r="727">
          <cell r="E727">
            <v>20200318019</v>
          </cell>
          <cell r="F727" t="str">
            <v>吴贵燕</v>
          </cell>
          <cell r="G727">
            <v>3040</v>
          </cell>
          <cell r="H727">
            <v>217</v>
          </cell>
          <cell r="I727">
            <v>2020</v>
          </cell>
        </row>
        <row r="728">
          <cell r="E728">
            <v>20200318028</v>
          </cell>
          <cell r="F728" t="str">
            <v>吴贵燕</v>
          </cell>
          <cell r="G728">
            <v>3610</v>
          </cell>
          <cell r="H728">
            <v>318</v>
          </cell>
          <cell r="I728">
            <v>2020</v>
          </cell>
        </row>
        <row r="729">
          <cell r="E729">
            <v>20200318030</v>
          </cell>
          <cell r="F729" t="str">
            <v>吴贵燕</v>
          </cell>
          <cell r="G729">
            <v>3210</v>
          </cell>
          <cell r="H729">
            <v>288</v>
          </cell>
          <cell r="I729">
            <v>2020</v>
          </cell>
        </row>
        <row r="730">
          <cell r="E730">
            <v>20200318031</v>
          </cell>
          <cell r="F730" t="str">
            <v>吴贵燕</v>
          </cell>
          <cell r="G730">
            <v>3330</v>
          </cell>
          <cell r="H730">
            <v>267</v>
          </cell>
          <cell r="I730">
            <v>2020</v>
          </cell>
        </row>
        <row r="731">
          <cell r="E731">
            <v>20200318034</v>
          </cell>
          <cell r="F731" t="str">
            <v>吴贵燕</v>
          </cell>
          <cell r="G731">
            <v>2990</v>
          </cell>
          <cell r="H731">
            <v>223</v>
          </cell>
          <cell r="I731">
            <v>2020</v>
          </cell>
        </row>
        <row r="732">
          <cell r="E732">
            <v>20200318045</v>
          </cell>
          <cell r="F732" t="str">
            <v>吴贵燕</v>
          </cell>
          <cell r="G732">
            <v>2830</v>
          </cell>
          <cell r="H732">
            <v>196</v>
          </cell>
          <cell r="I732">
            <v>2020</v>
          </cell>
        </row>
        <row r="733">
          <cell r="E733">
            <v>20200318046</v>
          </cell>
          <cell r="F733" t="str">
            <v>吴贵燕</v>
          </cell>
          <cell r="G733">
            <v>2850</v>
          </cell>
          <cell r="H733">
            <v>218</v>
          </cell>
          <cell r="I733">
            <v>2020</v>
          </cell>
        </row>
        <row r="734">
          <cell r="E734">
            <v>20200318047</v>
          </cell>
          <cell r="F734" t="str">
            <v>吴贵燕</v>
          </cell>
          <cell r="G734">
            <v>2690</v>
          </cell>
          <cell r="H734">
            <v>177</v>
          </cell>
          <cell r="I734">
            <v>2020</v>
          </cell>
        </row>
        <row r="735">
          <cell r="E735">
            <v>20200318062</v>
          </cell>
          <cell r="F735" t="str">
            <v>吴贵燕</v>
          </cell>
          <cell r="G735">
            <v>2750</v>
          </cell>
          <cell r="H735">
            <v>230</v>
          </cell>
          <cell r="I735">
            <v>2020</v>
          </cell>
        </row>
        <row r="736">
          <cell r="E736">
            <v>20200318075</v>
          </cell>
          <cell r="F736" t="str">
            <v>吴贵燕</v>
          </cell>
          <cell r="G736">
            <v>3040</v>
          </cell>
          <cell r="H736">
            <v>230</v>
          </cell>
          <cell r="I736">
            <v>2020</v>
          </cell>
        </row>
        <row r="737">
          <cell r="E737">
            <v>20200318086</v>
          </cell>
          <cell r="F737" t="str">
            <v>吴贵燕</v>
          </cell>
          <cell r="G737">
            <v>2450</v>
          </cell>
          <cell r="H737">
            <v>159</v>
          </cell>
          <cell r="I737">
            <v>2020</v>
          </cell>
        </row>
        <row r="738">
          <cell r="E738">
            <v>20200318105</v>
          </cell>
          <cell r="F738" t="str">
            <v>吴贵燕</v>
          </cell>
          <cell r="G738">
            <v>2920</v>
          </cell>
          <cell r="H738">
            <v>213</v>
          </cell>
          <cell r="I738">
            <v>2020</v>
          </cell>
        </row>
        <row r="739">
          <cell r="E739">
            <v>20200318113</v>
          </cell>
          <cell r="F739" t="str">
            <v>吴贵燕</v>
          </cell>
          <cell r="G739">
            <v>2810</v>
          </cell>
          <cell r="H739">
            <v>191</v>
          </cell>
          <cell r="I739">
            <v>2020</v>
          </cell>
        </row>
        <row r="740">
          <cell r="E740">
            <v>20200318118</v>
          </cell>
          <cell r="F740" t="str">
            <v>吴贵燕</v>
          </cell>
          <cell r="G740">
            <v>2790</v>
          </cell>
          <cell r="H740">
            <v>200</v>
          </cell>
          <cell r="I740">
            <v>2020</v>
          </cell>
        </row>
        <row r="741">
          <cell r="E741">
            <v>20200318124</v>
          </cell>
          <cell r="F741" t="str">
            <v>吴贵燕</v>
          </cell>
          <cell r="G741">
            <v>2890</v>
          </cell>
          <cell r="H741">
            <v>186</v>
          </cell>
          <cell r="I741">
            <v>2020</v>
          </cell>
        </row>
        <row r="742">
          <cell r="E742">
            <v>20200318136</v>
          </cell>
          <cell r="F742" t="str">
            <v>吴贵燕</v>
          </cell>
          <cell r="G742">
            <v>2640</v>
          </cell>
          <cell r="H742">
            <v>250</v>
          </cell>
          <cell r="I742">
            <v>2020</v>
          </cell>
        </row>
        <row r="743">
          <cell r="E743">
            <v>20200318146</v>
          </cell>
          <cell r="F743" t="str">
            <v>吴贵燕</v>
          </cell>
          <cell r="G743">
            <v>2930</v>
          </cell>
          <cell r="H743">
            <v>254</v>
          </cell>
          <cell r="I743">
            <v>2020</v>
          </cell>
        </row>
        <row r="744">
          <cell r="E744">
            <v>20200318147</v>
          </cell>
          <cell r="F744" t="str">
            <v>吴贵燕</v>
          </cell>
          <cell r="G744">
            <v>2760</v>
          </cell>
          <cell r="H744">
            <v>230</v>
          </cell>
          <cell r="I744">
            <v>2020</v>
          </cell>
        </row>
        <row r="745">
          <cell r="E745">
            <v>20200318154</v>
          </cell>
          <cell r="F745" t="str">
            <v>吴贵燕</v>
          </cell>
          <cell r="G745">
            <v>2970</v>
          </cell>
          <cell r="H745">
            <v>241</v>
          </cell>
          <cell r="I745">
            <v>2020</v>
          </cell>
        </row>
        <row r="746">
          <cell r="E746">
            <v>20200318164</v>
          </cell>
          <cell r="F746" t="str">
            <v>吴贵燕</v>
          </cell>
          <cell r="G746">
            <v>3010</v>
          </cell>
          <cell r="H746">
            <v>374</v>
          </cell>
          <cell r="I746">
            <v>2020</v>
          </cell>
        </row>
        <row r="747">
          <cell r="E747">
            <v>20200318172</v>
          </cell>
          <cell r="F747" t="str">
            <v>吴贵燕</v>
          </cell>
          <cell r="G747">
            <v>1900</v>
          </cell>
          <cell r="H747">
            <v>145</v>
          </cell>
          <cell r="I747">
            <v>2020</v>
          </cell>
        </row>
        <row r="748">
          <cell r="E748">
            <v>20200318193</v>
          </cell>
          <cell r="F748" t="str">
            <v>吴贵燕</v>
          </cell>
          <cell r="G748">
            <v>2980</v>
          </cell>
          <cell r="H748">
            <v>204</v>
          </cell>
          <cell r="I748">
            <v>2020</v>
          </cell>
        </row>
        <row r="749">
          <cell r="E749">
            <v>20200318202</v>
          </cell>
          <cell r="F749" t="str">
            <v>吴贵燕</v>
          </cell>
          <cell r="G749">
            <v>2750</v>
          </cell>
          <cell r="H749">
            <v>152</v>
          </cell>
          <cell r="I749">
            <v>2020</v>
          </cell>
        </row>
        <row r="750">
          <cell r="E750">
            <v>20200318207</v>
          </cell>
          <cell r="F750" t="str">
            <v>吴贵燕</v>
          </cell>
          <cell r="G750">
            <v>1920</v>
          </cell>
          <cell r="H750">
            <v>154</v>
          </cell>
          <cell r="I750">
            <v>2020</v>
          </cell>
        </row>
        <row r="751">
          <cell r="E751">
            <v>20200318222</v>
          </cell>
          <cell r="F751" t="str">
            <v>吴贵燕</v>
          </cell>
          <cell r="G751">
            <v>2800</v>
          </cell>
          <cell r="H751">
            <v>266</v>
          </cell>
          <cell r="I751">
            <v>2020</v>
          </cell>
        </row>
        <row r="752">
          <cell r="E752">
            <v>20200318224</v>
          </cell>
          <cell r="F752" t="str">
            <v>吴贵燕</v>
          </cell>
          <cell r="G752">
            <v>2900</v>
          </cell>
          <cell r="H752">
            <v>228</v>
          </cell>
          <cell r="I752">
            <v>2020</v>
          </cell>
        </row>
        <row r="753">
          <cell r="E753">
            <v>20200318225</v>
          </cell>
          <cell r="F753" t="str">
            <v>吴贵燕</v>
          </cell>
          <cell r="G753">
            <v>2570</v>
          </cell>
          <cell r="H753">
            <v>225</v>
          </cell>
          <cell r="I753">
            <v>2020</v>
          </cell>
        </row>
        <row r="754">
          <cell r="E754">
            <v>20200318237</v>
          </cell>
          <cell r="F754" t="str">
            <v>吴贵燕</v>
          </cell>
          <cell r="G754">
            <v>3530</v>
          </cell>
          <cell r="H754">
            <v>251</v>
          </cell>
          <cell r="I754">
            <v>2020</v>
          </cell>
        </row>
        <row r="755">
          <cell r="E755">
            <v>20200318240</v>
          </cell>
          <cell r="F755" t="str">
            <v>吴贵燕</v>
          </cell>
          <cell r="G755">
            <v>3020</v>
          </cell>
          <cell r="H755">
            <v>294</v>
          </cell>
          <cell r="I755">
            <v>2020</v>
          </cell>
        </row>
        <row r="756">
          <cell r="E756">
            <v>20200318246</v>
          </cell>
          <cell r="F756" t="str">
            <v>吴贵燕</v>
          </cell>
          <cell r="G756">
            <v>3480</v>
          </cell>
          <cell r="H756">
            <v>312</v>
          </cell>
          <cell r="I756">
            <v>2020</v>
          </cell>
        </row>
        <row r="757">
          <cell r="E757">
            <v>20200318254</v>
          </cell>
          <cell r="F757" t="str">
            <v>吴贵燕</v>
          </cell>
          <cell r="G757">
            <v>2700</v>
          </cell>
          <cell r="H757">
            <v>169</v>
          </cell>
          <cell r="I757">
            <v>2020</v>
          </cell>
        </row>
        <row r="758">
          <cell r="E758">
            <v>20200318270</v>
          </cell>
          <cell r="F758" t="str">
            <v>吴贵燕</v>
          </cell>
          <cell r="G758">
            <v>2820</v>
          </cell>
          <cell r="H758">
            <v>200</v>
          </cell>
          <cell r="I758">
            <v>2020</v>
          </cell>
        </row>
        <row r="759">
          <cell r="E759">
            <v>20200318275</v>
          </cell>
          <cell r="F759" t="str">
            <v>吴贵燕</v>
          </cell>
          <cell r="G759">
            <v>3090</v>
          </cell>
          <cell r="H759">
            <v>198</v>
          </cell>
          <cell r="I759">
            <v>2020</v>
          </cell>
        </row>
        <row r="760">
          <cell r="E760">
            <v>20200318277</v>
          </cell>
          <cell r="F760" t="str">
            <v>吴贵燕</v>
          </cell>
          <cell r="G760">
            <v>2840</v>
          </cell>
          <cell r="H760">
            <v>231</v>
          </cell>
          <cell r="I760">
            <v>2020</v>
          </cell>
        </row>
        <row r="761">
          <cell r="E761">
            <v>20200318285</v>
          </cell>
          <cell r="F761" t="str">
            <v>吴贵燕</v>
          </cell>
          <cell r="G761">
            <v>2670</v>
          </cell>
          <cell r="H761">
            <v>120</v>
          </cell>
          <cell r="I761">
            <v>2020</v>
          </cell>
        </row>
        <row r="762">
          <cell r="E762">
            <v>20200318297</v>
          </cell>
          <cell r="F762" t="str">
            <v>吴贵燕</v>
          </cell>
          <cell r="G762">
            <v>2810</v>
          </cell>
          <cell r="H762">
            <v>208</v>
          </cell>
          <cell r="I762">
            <v>2020</v>
          </cell>
        </row>
        <row r="763">
          <cell r="E763">
            <v>20200318301</v>
          </cell>
          <cell r="F763" t="str">
            <v>吴贵燕</v>
          </cell>
          <cell r="G763">
            <v>2910</v>
          </cell>
          <cell r="H763">
            <v>222</v>
          </cell>
          <cell r="I763">
            <v>2020</v>
          </cell>
        </row>
        <row r="764">
          <cell r="E764">
            <v>20200318303</v>
          </cell>
          <cell r="F764" t="str">
            <v>吴贵燕</v>
          </cell>
          <cell r="G764">
            <v>2450</v>
          </cell>
          <cell r="H764">
            <v>219</v>
          </cell>
          <cell r="I764">
            <v>2020</v>
          </cell>
        </row>
        <row r="765">
          <cell r="E765">
            <v>20200318308</v>
          </cell>
          <cell r="F765" t="str">
            <v>吴贵燕</v>
          </cell>
          <cell r="G765">
            <v>2910</v>
          </cell>
          <cell r="H765">
            <v>212</v>
          </cell>
          <cell r="I765">
            <v>2020</v>
          </cell>
        </row>
        <row r="766">
          <cell r="E766">
            <v>20200318309</v>
          </cell>
          <cell r="F766" t="str">
            <v>吴贵燕</v>
          </cell>
          <cell r="G766">
            <v>3740</v>
          </cell>
          <cell r="H766">
            <v>388</v>
          </cell>
          <cell r="I766">
            <v>2020</v>
          </cell>
        </row>
        <row r="767">
          <cell r="E767">
            <v>20200318327</v>
          </cell>
          <cell r="F767" t="str">
            <v>吴贵燕</v>
          </cell>
          <cell r="G767">
            <v>2250</v>
          </cell>
          <cell r="H767">
            <v>219</v>
          </cell>
          <cell r="I767">
            <v>2020</v>
          </cell>
        </row>
        <row r="768">
          <cell r="E768">
            <v>20200318330</v>
          </cell>
          <cell r="F768" t="str">
            <v>吴贵燕</v>
          </cell>
          <cell r="G768">
            <v>2770</v>
          </cell>
          <cell r="H768">
            <v>175</v>
          </cell>
          <cell r="I768">
            <v>2020</v>
          </cell>
        </row>
        <row r="769">
          <cell r="E769">
            <v>20180309201</v>
          </cell>
          <cell r="F769" t="str">
            <v>吴贵燕</v>
          </cell>
          <cell r="G769">
            <v>1540</v>
          </cell>
          <cell r="H769">
            <v>172</v>
          </cell>
          <cell r="I769">
            <v>2020</v>
          </cell>
        </row>
        <row r="770">
          <cell r="E770">
            <v>20200318002</v>
          </cell>
          <cell r="F770" t="str">
            <v>吴贵燕</v>
          </cell>
          <cell r="G770">
            <v>2450</v>
          </cell>
          <cell r="H770">
            <v>151</v>
          </cell>
          <cell r="I770">
            <v>2020</v>
          </cell>
        </row>
        <row r="771">
          <cell r="E771">
            <v>20200318009</v>
          </cell>
          <cell r="F771" t="str">
            <v>吴贵燕</v>
          </cell>
          <cell r="G771">
            <v>3650</v>
          </cell>
          <cell r="H771">
            <v>244</v>
          </cell>
          <cell r="I771">
            <v>2020</v>
          </cell>
        </row>
        <row r="772">
          <cell r="E772">
            <v>20200318013</v>
          </cell>
          <cell r="F772" t="str">
            <v>吴贵燕</v>
          </cell>
          <cell r="G772">
            <v>3260</v>
          </cell>
          <cell r="H772">
            <v>229</v>
          </cell>
          <cell r="I772">
            <v>2020</v>
          </cell>
        </row>
        <row r="773">
          <cell r="E773">
            <v>20200318015</v>
          </cell>
          <cell r="F773" t="str">
            <v>吴贵燕</v>
          </cell>
          <cell r="G773">
            <v>3460</v>
          </cell>
          <cell r="H773">
            <v>248</v>
          </cell>
          <cell r="I773">
            <v>2020</v>
          </cell>
        </row>
        <row r="774">
          <cell r="E774">
            <v>20200318032</v>
          </cell>
          <cell r="F774" t="str">
            <v>吴贵燕</v>
          </cell>
          <cell r="G774">
            <v>2470</v>
          </cell>
          <cell r="H774">
            <v>165</v>
          </cell>
          <cell r="I774">
            <v>2020</v>
          </cell>
        </row>
        <row r="775">
          <cell r="E775">
            <v>20200318052</v>
          </cell>
          <cell r="F775" t="str">
            <v>吴贵燕</v>
          </cell>
          <cell r="G775">
            <v>3190</v>
          </cell>
          <cell r="H775">
            <v>210</v>
          </cell>
          <cell r="I775">
            <v>2020</v>
          </cell>
        </row>
        <row r="776">
          <cell r="E776">
            <v>20200318055</v>
          </cell>
          <cell r="F776" t="str">
            <v>吴贵燕</v>
          </cell>
          <cell r="G776">
            <v>3100</v>
          </cell>
          <cell r="H776">
            <v>154</v>
          </cell>
          <cell r="I776">
            <v>2020</v>
          </cell>
        </row>
        <row r="777">
          <cell r="E777">
            <v>20200318057</v>
          </cell>
          <cell r="F777" t="str">
            <v>吴贵燕</v>
          </cell>
          <cell r="G777">
            <v>2990</v>
          </cell>
          <cell r="H777">
            <v>140</v>
          </cell>
          <cell r="I777">
            <v>2020</v>
          </cell>
        </row>
        <row r="778">
          <cell r="E778">
            <v>20200318076</v>
          </cell>
          <cell r="F778" t="str">
            <v>吴贵燕</v>
          </cell>
          <cell r="G778">
            <v>2470</v>
          </cell>
          <cell r="H778">
            <v>133</v>
          </cell>
          <cell r="I778">
            <v>2020</v>
          </cell>
        </row>
        <row r="779">
          <cell r="E779">
            <v>20200318079</v>
          </cell>
          <cell r="F779" t="str">
            <v>吴贵燕</v>
          </cell>
          <cell r="G779">
            <v>3550</v>
          </cell>
          <cell r="H779">
            <v>228</v>
          </cell>
          <cell r="I779">
            <v>2020</v>
          </cell>
        </row>
        <row r="780">
          <cell r="E780">
            <v>20200318082</v>
          </cell>
          <cell r="F780" t="str">
            <v>吴贵燕</v>
          </cell>
          <cell r="G780">
            <v>3930</v>
          </cell>
          <cell r="H780">
            <v>262</v>
          </cell>
          <cell r="I780">
            <v>2020</v>
          </cell>
        </row>
        <row r="781">
          <cell r="E781">
            <v>20200318089</v>
          </cell>
          <cell r="F781" t="str">
            <v>吴贵燕</v>
          </cell>
          <cell r="G781">
            <v>3220</v>
          </cell>
          <cell r="H781">
            <v>199</v>
          </cell>
          <cell r="I781">
            <v>2020</v>
          </cell>
        </row>
        <row r="782">
          <cell r="E782">
            <v>20200318094</v>
          </cell>
          <cell r="F782" t="str">
            <v>吴贵燕</v>
          </cell>
          <cell r="G782">
            <v>3820</v>
          </cell>
          <cell r="H782">
            <v>297</v>
          </cell>
          <cell r="I782">
            <v>2020</v>
          </cell>
        </row>
        <row r="783">
          <cell r="E783">
            <v>20200318096</v>
          </cell>
          <cell r="F783" t="str">
            <v>吴贵燕</v>
          </cell>
          <cell r="G783">
            <v>3020</v>
          </cell>
          <cell r="H783">
            <v>203</v>
          </cell>
          <cell r="I783">
            <v>2020</v>
          </cell>
        </row>
        <row r="784">
          <cell r="E784">
            <v>20200318100</v>
          </cell>
          <cell r="F784" t="str">
            <v>吴贵燕</v>
          </cell>
          <cell r="G784">
            <v>3580</v>
          </cell>
          <cell r="H784">
            <v>358</v>
          </cell>
          <cell r="I784">
            <v>2020</v>
          </cell>
        </row>
        <row r="785">
          <cell r="E785">
            <v>20200318109</v>
          </cell>
          <cell r="F785" t="str">
            <v>吴贵燕</v>
          </cell>
          <cell r="G785">
            <v>2440</v>
          </cell>
          <cell r="H785">
            <v>172</v>
          </cell>
          <cell r="I785">
            <v>2020</v>
          </cell>
        </row>
        <row r="786">
          <cell r="E786">
            <v>20200318133</v>
          </cell>
          <cell r="F786" t="str">
            <v>吴贵燕</v>
          </cell>
          <cell r="G786">
            <v>4170</v>
          </cell>
          <cell r="H786">
            <v>298</v>
          </cell>
          <cell r="I786">
            <v>2020</v>
          </cell>
        </row>
        <row r="787">
          <cell r="E787">
            <v>20200318138</v>
          </cell>
          <cell r="F787" t="str">
            <v>吴贵燕</v>
          </cell>
          <cell r="G787">
            <v>3230</v>
          </cell>
          <cell r="H787">
            <v>229</v>
          </cell>
          <cell r="I787">
            <v>2020</v>
          </cell>
        </row>
        <row r="788">
          <cell r="E788">
            <v>20200318150</v>
          </cell>
          <cell r="F788" t="str">
            <v>吴贵燕</v>
          </cell>
          <cell r="G788">
            <v>3210</v>
          </cell>
          <cell r="H788">
            <v>168</v>
          </cell>
          <cell r="I788">
            <v>2020</v>
          </cell>
        </row>
        <row r="789">
          <cell r="E789">
            <v>20200318157</v>
          </cell>
          <cell r="F789" t="str">
            <v>吴贵燕</v>
          </cell>
          <cell r="G789">
            <v>2800</v>
          </cell>
          <cell r="H789">
            <v>154</v>
          </cell>
          <cell r="I789">
            <v>2020</v>
          </cell>
        </row>
        <row r="790">
          <cell r="E790">
            <v>20200318158</v>
          </cell>
          <cell r="F790" t="str">
            <v>吴贵燕</v>
          </cell>
          <cell r="G790">
            <v>2780</v>
          </cell>
          <cell r="H790">
            <v>212</v>
          </cell>
          <cell r="I790">
            <v>2020</v>
          </cell>
        </row>
        <row r="791">
          <cell r="E791">
            <v>20200318160</v>
          </cell>
          <cell r="F791" t="str">
            <v>吴贵燕</v>
          </cell>
          <cell r="G791">
            <v>3090</v>
          </cell>
          <cell r="H791">
            <v>222</v>
          </cell>
          <cell r="I791">
            <v>2020</v>
          </cell>
        </row>
        <row r="792">
          <cell r="E792">
            <v>20200318163</v>
          </cell>
          <cell r="F792" t="str">
            <v>吴贵燕</v>
          </cell>
          <cell r="G792">
            <v>3100</v>
          </cell>
          <cell r="H792">
            <v>184</v>
          </cell>
          <cell r="I792">
            <v>2020</v>
          </cell>
        </row>
        <row r="793">
          <cell r="E793">
            <v>20200318185</v>
          </cell>
          <cell r="F793" t="str">
            <v>吴贵燕</v>
          </cell>
          <cell r="G793">
            <v>3770</v>
          </cell>
          <cell r="H793">
            <v>272</v>
          </cell>
          <cell r="I793">
            <v>2020</v>
          </cell>
        </row>
        <row r="794">
          <cell r="E794">
            <v>20200318189</v>
          </cell>
          <cell r="F794" t="str">
            <v>吴贵燕</v>
          </cell>
          <cell r="G794">
            <v>3280</v>
          </cell>
          <cell r="H794">
            <v>163</v>
          </cell>
          <cell r="I794">
            <v>2020</v>
          </cell>
        </row>
        <row r="795">
          <cell r="E795">
            <v>20200318190</v>
          </cell>
          <cell r="F795" t="str">
            <v>吴贵燕</v>
          </cell>
          <cell r="G795">
            <v>2630</v>
          </cell>
          <cell r="H795">
            <v>233</v>
          </cell>
          <cell r="I795">
            <v>2020</v>
          </cell>
        </row>
        <row r="796">
          <cell r="E796">
            <v>20200318209</v>
          </cell>
          <cell r="F796" t="str">
            <v>吴贵燕</v>
          </cell>
          <cell r="G796">
            <v>3160</v>
          </cell>
          <cell r="H796">
            <v>253</v>
          </cell>
          <cell r="I796">
            <v>2020</v>
          </cell>
        </row>
        <row r="797">
          <cell r="E797">
            <v>20200318210</v>
          </cell>
          <cell r="F797" t="str">
            <v>吴贵燕</v>
          </cell>
          <cell r="G797">
            <v>3600</v>
          </cell>
          <cell r="H797">
            <v>326</v>
          </cell>
          <cell r="I797">
            <v>2020</v>
          </cell>
        </row>
        <row r="798">
          <cell r="E798">
            <v>20200318227</v>
          </cell>
          <cell r="F798" t="str">
            <v>吴贵燕</v>
          </cell>
          <cell r="G798">
            <v>3570</v>
          </cell>
          <cell r="H798">
            <v>254</v>
          </cell>
          <cell r="I798">
            <v>2020</v>
          </cell>
        </row>
        <row r="799">
          <cell r="E799">
            <v>20200318236</v>
          </cell>
          <cell r="F799" t="str">
            <v>吴贵燕</v>
          </cell>
          <cell r="G799">
            <v>3240</v>
          </cell>
          <cell r="H799">
            <v>207</v>
          </cell>
          <cell r="I799">
            <v>2020</v>
          </cell>
        </row>
        <row r="800">
          <cell r="E800">
            <v>20200318239</v>
          </cell>
          <cell r="F800" t="str">
            <v>吴贵燕</v>
          </cell>
          <cell r="G800">
            <v>3240</v>
          </cell>
          <cell r="H800">
            <v>202</v>
          </cell>
          <cell r="I800">
            <v>2020</v>
          </cell>
        </row>
        <row r="801">
          <cell r="E801">
            <v>20200318247</v>
          </cell>
          <cell r="F801" t="str">
            <v>吴贵燕</v>
          </cell>
          <cell r="G801">
            <v>3320</v>
          </cell>
          <cell r="H801">
            <v>221</v>
          </cell>
          <cell r="I801">
            <v>2020</v>
          </cell>
        </row>
        <row r="802">
          <cell r="E802">
            <v>20200318249</v>
          </cell>
          <cell r="F802" t="str">
            <v>吴贵燕</v>
          </cell>
          <cell r="G802">
            <v>3050</v>
          </cell>
          <cell r="H802">
            <v>108</v>
          </cell>
          <cell r="I802">
            <v>2020</v>
          </cell>
        </row>
        <row r="803">
          <cell r="E803">
            <v>20200318252</v>
          </cell>
          <cell r="F803" t="str">
            <v>吴贵燕</v>
          </cell>
          <cell r="G803">
            <v>3550</v>
          </cell>
          <cell r="H803">
            <v>234</v>
          </cell>
          <cell r="I803">
            <v>2020</v>
          </cell>
        </row>
        <row r="804">
          <cell r="E804">
            <v>20200318263</v>
          </cell>
          <cell r="F804" t="str">
            <v>吴贵燕</v>
          </cell>
          <cell r="G804">
            <v>3860</v>
          </cell>
          <cell r="H804">
            <v>322</v>
          </cell>
          <cell r="I804">
            <v>2020</v>
          </cell>
        </row>
        <row r="805">
          <cell r="E805">
            <v>20200318264</v>
          </cell>
          <cell r="F805" t="str">
            <v>吴贵燕</v>
          </cell>
          <cell r="G805">
            <v>4230</v>
          </cell>
          <cell r="H805">
            <v>245</v>
          </cell>
          <cell r="I805">
            <v>2020</v>
          </cell>
        </row>
        <row r="806">
          <cell r="E806">
            <v>20200318296</v>
          </cell>
          <cell r="F806" t="str">
            <v>吴贵燕</v>
          </cell>
          <cell r="G806">
            <v>3300</v>
          </cell>
          <cell r="H806">
            <v>226</v>
          </cell>
          <cell r="I806">
            <v>2020</v>
          </cell>
        </row>
        <row r="807">
          <cell r="E807">
            <v>20200318298</v>
          </cell>
          <cell r="F807" t="str">
            <v>吴贵燕</v>
          </cell>
          <cell r="G807">
            <v>3440</v>
          </cell>
          <cell r="H807">
            <v>213</v>
          </cell>
          <cell r="I807">
            <v>2020</v>
          </cell>
        </row>
        <row r="808">
          <cell r="E808">
            <v>20200318299</v>
          </cell>
          <cell r="F808" t="str">
            <v>吴贵燕</v>
          </cell>
          <cell r="G808">
            <v>3830</v>
          </cell>
          <cell r="H808">
            <v>474</v>
          </cell>
          <cell r="I808">
            <v>2020</v>
          </cell>
        </row>
        <row r="809">
          <cell r="E809">
            <v>20200318307</v>
          </cell>
          <cell r="F809" t="str">
            <v>吴贵燕</v>
          </cell>
          <cell r="G809">
            <v>2900</v>
          </cell>
          <cell r="H809">
            <v>186</v>
          </cell>
          <cell r="I809">
            <v>2020</v>
          </cell>
        </row>
        <row r="810">
          <cell r="E810">
            <v>20200318311</v>
          </cell>
          <cell r="F810" t="str">
            <v>吴贵燕</v>
          </cell>
          <cell r="G810">
            <v>3790</v>
          </cell>
          <cell r="H810">
            <v>303</v>
          </cell>
          <cell r="I810">
            <v>2020</v>
          </cell>
        </row>
        <row r="811">
          <cell r="E811">
            <v>20200318312</v>
          </cell>
          <cell r="F811" t="str">
            <v>吴贵燕</v>
          </cell>
          <cell r="G811">
            <v>3340</v>
          </cell>
          <cell r="H811">
            <v>207</v>
          </cell>
          <cell r="I811">
            <v>2020</v>
          </cell>
        </row>
        <row r="812">
          <cell r="E812">
            <v>20200318317</v>
          </cell>
          <cell r="F812" t="str">
            <v>吴贵燕</v>
          </cell>
          <cell r="G812">
            <v>3030</v>
          </cell>
          <cell r="H812">
            <v>203</v>
          </cell>
          <cell r="I812">
            <v>2020</v>
          </cell>
        </row>
        <row r="813">
          <cell r="E813">
            <v>20200318318</v>
          </cell>
          <cell r="F813" t="str">
            <v>吴贵燕</v>
          </cell>
          <cell r="G813">
            <v>2880</v>
          </cell>
          <cell r="H813">
            <v>166</v>
          </cell>
          <cell r="I813">
            <v>2020</v>
          </cell>
        </row>
        <row r="814">
          <cell r="E814">
            <v>20200318320</v>
          </cell>
          <cell r="F814" t="str">
            <v>吴贵燕</v>
          </cell>
          <cell r="G814">
            <v>3940</v>
          </cell>
          <cell r="H814">
            <v>208</v>
          </cell>
          <cell r="I814">
            <v>2020</v>
          </cell>
        </row>
        <row r="815">
          <cell r="E815">
            <v>20200318325</v>
          </cell>
          <cell r="F815" t="str">
            <v>吴贵燕</v>
          </cell>
          <cell r="G815">
            <v>4570</v>
          </cell>
          <cell r="H815">
            <v>324</v>
          </cell>
          <cell r="I815">
            <v>2020</v>
          </cell>
        </row>
        <row r="816">
          <cell r="E816">
            <v>20200110004</v>
          </cell>
          <cell r="F816" t="str">
            <v>吴贵燕</v>
          </cell>
          <cell r="G816">
            <v>3090</v>
          </cell>
          <cell r="H816">
            <v>220</v>
          </cell>
          <cell r="I816">
            <v>2020</v>
          </cell>
        </row>
        <row r="817">
          <cell r="E817">
            <v>20200314004</v>
          </cell>
          <cell r="F817" t="str">
            <v>吴贵燕</v>
          </cell>
          <cell r="G817">
            <v>5220</v>
          </cell>
          <cell r="H817">
            <v>209</v>
          </cell>
          <cell r="I817">
            <v>2020</v>
          </cell>
        </row>
        <row r="818">
          <cell r="E818">
            <v>20200314009</v>
          </cell>
          <cell r="F818" t="str">
            <v>吴贵燕</v>
          </cell>
          <cell r="G818">
            <v>3320</v>
          </cell>
          <cell r="H818">
            <v>300</v>
          </cell>
          <cell r="I818">
            <v>2020</v>
          </cell>
        </row>
        <row r="819">
          <cell r="E819">
            <v>20200314010</v>
          </cell>
          <cell r="F819" t="str">
            <v>吴贵燕</v>
          </cell>
          <cell r="G819">
            <v>3680</v>
          </cell>
          <cell r="H819">
            <v>220</v>
          </cell>
          <cell r="I819">
            <v>2020</v>
          </cell>
        </row>
        <row r="820">
          <cell r="E820">
            <v>20200314011</v>
          </cell>
          <cell r="F820" t="str">
            <v>吴贵燕</v>
          </cell>
          <cell r="G820">
            <v>3040</v>
          </cell>
          <cell r="H820">
            <v>173</v>
          </cell>
          <cell r="I820">
            <v>2020</v>
          </cell>
        </row>
        <row r="821">
          <cell r="E821">
            <v>20200314012</v>
          </cell>
          <cell r="F821" t="str">
            <v>吴贵燕</v>
          </cell>
          <cell r="G821">
            <v>3220</v>
          </cell>
          <cell r="H821">
            <v>240</v>
          </cell>
          <cell r="I821">
            <v>2020</v>
          </cell>
        </row>
        <row r="822">
          <cell r="E822">
            <v>20200314013</v>
          </cell>
          <cell r="F822" t="str">
            <v>吴贵燕</v>
          </cell>
          <cell r="G822">
            <v>3250</v>
          </cell>
          <cell r="H822">
            <v>206</v>
          </cell>
          <cell r="I822">
            <v>2020</v>
          </cell>
        </row>
        <row r="823">
          <cell r="E823">
            <v>20200314017</v>
          </cell>
          <cell r="F823" t="str">
            <v>吴贵燕</v>
          </cell>
          <cell r="G823">
            <v>3210</v>
          </cell>
          <cell r="H823">
            <v>240</v>
          </cell>
          <cell r="I823">
            <v>2020</v>
          </cell>
        </row>
        <row r="824">
          <cell r="E824">
            <v>20200314018</v>
          </cell>
          <cell r="F824" t="str">
            <v>吴贵燕</v>
          </cell>
          <cell r="G824">
            <v>3340</v>
          </cell>
          <cell r="H824">
            <v>236</v>
          </cell>
          <cell r="I824">
            <v>2020</v>
          </cell>
        </row>
        <row r="825">
          <cell r="E825">
            <v>20200314023</v>
          </cell>
          <cell r="F825" t="str">
            <v>吴贵燕</v>
          </cell>
          <cell r="G825">
            <v>3530</v>
          </cell>
          <cell r="H825">
            <v>228</v>
          </cell>
          <cell r="I825">
            <v>2020</v>
          </cell>
        </row>
        <row r="826">
          <cell r="E826">
            <v>20200314028</v>
          </cell>
          <cell r="F826" t="str">
            <v>吴贵燕</v>
          </cell>
          <cell r="G826">
            <v>4790</v>
          </cell>
          <cell r="H826">
            <v>339</v>
          </cell>
          <cell r="I826">
            <v>2020</v>
          </cell>
        </row>
        <row r="827">
          <cell r="E827">
            <v>20200314029</v>
          </cell>
          <cell r="F827" t="str">
            <v>吴贵燕</v>
          </cell>
          <cell r="G827">
            <v>3540</v>
          </cell>
          <cell r="H827">
            <v>222</v>
          </cell>
          <cell r="I827">
            <v>2020</v>
          </cell>
        </row>
        <row r="828">
          <cell r="E828">
            <v>20200314030</v>
          </cell>
          <cell r="F828" t="str">
            <v>吴贵燕</v>
          </cell>
          <cell r="G828">
            <v>3980</v>
          </cell>
          <cell r="H828">
            <v>410</v>
          </cell>
          <cell r="I828">
            <v>2020</v>
          </cell>
        </row>
        <row r="829">
          <cell r="E829">
            <v>20200314033</v>
          </cell>
          <cell r="F829" t="str">
            <v>吴贵燕</v>
          </cell>
          <cell r="G829">
            <v>4750</v>
          </cell>
          <cell r="H829">
            <v>378</v>
          </cell>
          <cell r="I829">
            <v>2020</v>
          </cell>
        </row>
        <row r="830">
          <cell r="E830">
            <v>20200314035</v>
          </cell>
          <cell r="F830" t="str">
            <v>吴贵燕</v>
          </cell>
          <cell r="G830">
            <v>3790</v>
          </cell>
          <cell r="H830">
            <v>236</v>
          </cell>
          <cell r="I830">
            <v>2020</v>
          </cell>
        </row>
        <row r="831">
          <cell r="E831">
            <v>20200314037</v>
          </cell>
          <cell r="F831" t="str">
            <v>吴贵燕</v>
          </cell>
          <cell r="G831">
            <v>3350</v>
          </cell>
          <cell r="H831">
            <v>226</v>
          </cell>
          <cell r="I831">
            <v>2020</v>
          </cell>
        </row>
        <row r="832">
          <cell r="E832">
            <v>20200314040</v>
          </cell>
          <cell r="F832" t="str">
            <v>吴贵燕</v>
          </cell>
          <cell r="G832">
            <v>3090</v>
          </cell>
          <cell r="H832">
            <v>180</v>
          </cell>
          <cell r="I832">
            <v>2020</v>
          </cell>
        </row>
        <row r="833">
          <cell r="E833">
            <v>20200314046</v>
          </cell>
          <cell r="F833" t="str">
            <v>吴贵燕</v>
          </cell>
          <cell r="G833">
            <v>3850</v>
          </cell>
          <cell r="H833">
            <v>346</v>
          </cell>
          <cell r="I833">
            <v>2020</v>
          </cell>
        </row>
        <row r="834">
          <cell r="E834">
            <v>20200314047</v>
          </cell>
          <cell r="F834" t="str">
            <v>吴贵燕</v>
          </cell>
          <cell r="G834">
            <v>3120</v>
          </cell>
          <cell r="H834">
            <v>194</v>
          </cell>
          <cell r="I834">
            <v>2020</v>
          </cell>
        </row>
        <row r="835">
          <cell r="E835">
            <v>20200314048</v>
          </cell>
          <cell r="F835" t="str">
            <v>吴贵燕</v>
          </cell>
          <cell r="G835">
            <v>3230</v>
          </cell>
          <cell r="H835">
            <v>224</v>
          </cell>
          <cell r="I835">
            <v>2020</v>
          </cell>
        </row>
        <row r="836">
          <cell r="E836">
            <v>20200314049</v>
          </cell>
          <cell r="F836" t="str">
            <v>吴贵燕</v>
          </cell>
          <cell r="G836">
            <v>3610</v>
          </cell>
          <cell r="H836">
            <v>301</v>
          </cell>
          <cell r="I836">
            <v>2020</v>
          </cell>
        </row>
        <row r="837">
          <cell r="E837">
            <v>20200314050</v>
          </cell>
          <cell r="F837" t="str">
            <v>吴贵燕</v>
          </cell>
          <cell r="G837">
            <v>3700</v>
          </cell>
          <cell r="H837">
            <v>219</v>
          </cell>
          <cell r="I837">
            <v>2020</v>
          </cell>
        </row>
        <row r="838">
          <cell r="E838">
            <v>20200314051</v>
          </cell>
          <cell r="F838" t="str">
            <v>吴贵燕</v>
          </cell>
          <cell r="G838">
            <v>3290</v>
          </cell>
          <cell r="H838">
            <v>206</v>
          </cell>
          <cell r="I838">
            <v>2020</v>
          </cell>
        </row>
        <row r="839">
          <cell r="E839">
            <v>20200314053</v>
          </cell>
          <cell r="F839" t="str">
            <v>吴贵燕</v>
          </cell>
          <cell r="G839">
            <v>5080</v>
          </cell>
          <cell r="H839">
            <v>217</v>
          </cell>
          <cell r="I839">
            <v>2020</v>
          </cell>
        </row>
        <row r="840">
          <cell r="E840">
            <v>20200314060</v>
          </cell>
          <cell r="F840" t="str">
            <v>吴贵燕</v>
          </cell>
          <cell r="G840">
            <v>6460</v>
          </cell>
          <cell r="H840">
            <v>443</v>
          </cell>
          <cell r="I840">
            <v>2020</v>
          </cell>
        </row>
        <row r="841">
          <cell r="E841">
            <v>20200314063</v>
          </cell>
          <cell r="F841" t="str">
            <v>吴贵燕</v>
          </cell>
          <cell r="G841">
            <v>3160</v>
          </cell>
          <cell r="H841">
            <v>231</v>
          </cell>
          <cell r="I841">
            <v>2020</v>
          </cell>
        </row>
        <row r="842">
          <cell r="E842">
            <v>20200314064</v>
          </cell>
          <cell r="F842" t="str">
            <v>吴贵燕</v>
          </cell>
          <cell r="G842">
            <v>3660</v>
          </cell>
          <cell r="H842">
            <v>277</v>
          </cell>
          <cell r="I842">
            <v>2020</v>
          </cell>
        </row>
        <row r="843">
          <cell r="E843">
            <v>20200314066</v>
          </cell>
          <cell r="F843" t="str">
            <v>吴贵燕</v>
          </cell>
          <cell r="G843">
            <v>3460</v>
          </cell>
          <cell r="H843">
            <v>273</v>
          </cell>
          <cell r="I843">
            <v>2020</v>
          </cell>
        </row>
        <row r="844">
          <cell r="E844">
            <v>20200314070</v>
          </cell>
          <cell r="F844" t="str">
            <v>吴贵燕</v>
          </cell>
          <cell r="G844">
            <v>3360</v>
          </cell>
          <cell r="H844">
            <v>250</v>
          </cell>
          <cell r="I844">
            <v>2020</v>
          </cell>
        </row>
        <row r="845">
          <cell r="E845">
            <v>20200314073</v>
          </cell>
          <cell r="F845" t="str">
            <v>吴贵燕</v>
          </cell>
          <cell r="G845">
            <v>3440</v>
          </cell>
          <cell r="H845">
            <v>183</v>
          </cell>
          <cell r="I845">
            <v>2020</v>
          </cell>
        </row>
        <row r="846">
          <cell r="E846">
            <v>20200314075</v>
          </cell>
          <cell r="F846" t="str">
            <v>吴贵燕</v>
          </cell>
          <cell r="G846">
            <v>3600</v>
          </cell>
          <cell r="H846">
            <v>212</v>
          </cell>
          <cell r="I846">
            <v>2020</v>
          </cell>
        </row>
        <row r="847">
          <cell r="E847">
            <v>20200314078</v>
          </cell>
          <cell r="F847" t="str">
            <v>吴贵燕</v>
          </cell>
          <cell r="G847">
            <v>3560</v>
          </cell>
          <cell r="H847">
            <v>169</v>
          </cell>
          <cell r="I847">
            <v>2020</v>
          </cell>
        </row>
        <row r="848">
          <cell r="E848">
            <v>20200314080</v>
          </cell>
          <cell r="F848" t="str">
            <v>吴贵燕</v>
          </cell>
          <cell r="G848">
            <v>3060</v>
          </cell>
          <cell r="H848">
            <v>190</v>
          </cell>
          <cell r="I848">
            <v>2020</v>
          </cell>
        </row>
        <row r="849">
          <cell r="E849">
            <v>20200314089</v>
          </cell>
          <cell r="F849" t="str">
            <v>吴贵燕</v>
          </cell>
          <cell r="G849">
            <v>3580</v>
          </cell>
          <cell r="H849">
            <v>215</v>
          </cell>
          <cell r="I849">
            <v>2020</v>
          </cell>
        </row>
        <row r="850">
          <cell r="E850">
            <v>20200314090</v>
          </cell>
          <cell r="F850" t="str">
            <v>吴贵燕</v>
          </cell>
          <cell r="G850">
            <v>3210</v>
          </cell>
          <cell r="H850">
            <v>233</v>
          </cell>
          <cell r="I850">
            <v>2020</v>
          </cell>
        </row>
        <row r="851">
          <cell r="E851">
            <v>20200314095</v>
          </cell>
          <cell r="F851" t="str">
            <v>吴贵燕</v>
          </cell>
          <cell r="G851">
            <v>3390</v>
          </cell>
          <cell r="H851">
            <v>272</v>
          </cell>
          <cell r="I851">
            <v>2020</v>
          </cell>
        </row>
        <row r="852">
          <cell r="E852">
            <v>20200314096</v>
          </cell>
          <cell r="F852" t="str">
            <v>吴贵燕</v>
          </cell>
          <cell r="G852">
            <v>3240</v>
          </cell>
          <cell r="H852">
            <v>272</v>
          </cell>
          <cell r="I852">
            <v>2020</v>
          </cell>
        </row>
        <row r="853">
          <cell r="E853">
            <v>20200314097</v>
          </cell>
          <cell r="F853" t="str">
            <v>吴贵燕</v>
          </cell>
          <cell r="G853">
            <v>3250</v>
          </cell>
          <cell r="H853">
            <v>211</v>
          </cell>
          <cell r="I853">
            <v>2020</v>
          </cell>
        </row>
        <row r="854">
          <cell r="E854">
            <v>20180314001</v>
          </cell>
          <cell r="F854" t="str">
            <v>吴贵燕</v>
          </cell>
          <cell r="G854">
            <v>2120</v>
          </cell>
          <cell r="H854">
            <v>166</v>
          </cell>
          <cell r="I854">
            <v>2020</v>
          </cell>
        </row>
        <row r="855">
          <cell r="E855">
            <v>20180314024</v>
          </cell>
          <cell r="F855" t="str">
            <v>吴贵燕</v>
          </cell>
          <cell r="G855">
            <v>3450</v>
          </cell>
          <cell r="H855">
            <v>356</v>
          </cell>
          <cell r="I855">
            <v>2020</v>
          </cell>
        </row>
        <row r="856">
          <cell r="E856">
            <v>20200314002</v>
          </cell>
          <cell r="F856" t="str">
            <v>吴贵燕</v>
          </cell>
          <cell r="G856">
            <v>2770</v>
          </cell>
          <cell r="H856">
            <v>188</v>
          </cell>
          <cell r="I856">
            <v>2020</v>
          </cell>
        </row>
        <row r="857">
          <cell r="E857">
            <v>20200314003</v>
          </cell>
          <cell r="F857" t="str">
            <v>吴贵燕</v>
          </cell>
          <cell r="G857">
            <v>3230</v>
          </cell>
          <cell r="H857">
            <v>238</v>
          </cell>
          <cell r="I857">
            <v>2020</v>
          </cell>
        </row>
        <row r="858">
          <cell r="E858">
            <v>20200314005</v>
          </cell>
          <cell r="F858" t="str">
            <v>吴贵燕</v>
          </cell>
          <cell r="G858">
            <v>2870</v>
          </cell>
          <cell r="H858">
            <v>216</v>
          </cell>
          <cell r="I858">
            <v>2020</v>
          </cell>
        </row>
        <row r="859">
          <cell r="E859">
            <v>20200314006</v>
          </cell>
          <cell r="F859" t="str">
            <v>吴贵燕</v>
          </cell>
          <cell r="G859">
            <v>3180</v>
          </cell>
          <cell r="H859">
            <v>414</v>
          </cell>
          <cell r="I859">
            <v>2020</v>
          </cell>
        </row>
        <row r="860">
          <cell r="E860">
            <v>20200314014</v>
          </cell>
          <cell r="F860" t="str">
            <v>吴贵燕</v>
          </cell>
          <cell r="G860">
            <v>3010</v>
          </cell>
          <cell r="H860">
            <v>294</v>
          </cell>
          <cell r="I860">
            <v>2020</v>
          </cell>
        </row>
        <row r="861">
          <cell r="E861">
            <v>20200314015</v>
          </cell>
          <cell r="F861" t="str">
            <v>吴贵燕</v>
          </cell>
          <cell r="G861">
            <v>3070</v>
          </cell>
          <cell r="H861">
            <v>225</v>
          </cell>
          <cell r="I861">
            <v>2020</v>
          </cell>
        </row>
        <row r="862">
          <cell r="E862">
            <v>20200314016</v>
          </cell>
          <cell r="F862" t="str">
            <v>吴贵燕</v>
          </cell>
          <cell r="G862">
            <v>2770</v>
          </cell>
          <cell r="H862">
            <v>196</v>
          </cell>
          <cell r="I862">
            <v>2020</v>
          </cell>
        </row>
        <row r="863">
          <cell r="E863">
            <v>20200314019</v>
          </cell>
          <cell r="F863" t="str">
            <v>吴贵燕</v>
          </cell>
          <cell r="G863">
            <v>2750</v>
          </cell>
          <cell r="H863">
            <v>148</v>
          </cell>
          <cell r="I863">
            <v>2020</v>
          </cell>
        </row>
        <row r="864">
          <cell r="E864">
            <v>20200314024</v>
          </cell>
          <cell r="F864" t="str">
            <v>吴贵燕</v>
          </cell>
          <cell r="G864">
            <v>3050</v>
          </cell>
          <cell r="H864">
            <v>200</v>
          </cell>
          <cell r="I864">
            <v>2020</v>
          </cell>
        </row>
        <row r="865">
          <cell r="E865">
            <v>20200314025</v>
          </cell>
          <cell r="F865" t="str">
            <v>吴贵燕</v>
          </cell>
          <cell r="G865">
            <v>2630</v>
          </cell>
          <cell r="H865">
            <v>190</v>
          </cell>
          <cell r="I865">
            <v>2020</v>
          </cell>
        </row>
        <row r="866">
          <cell r="E866">
            <v>20200314027</v>
          </cell>
          <cell r="F866" t="str">
            <v>吴贵燕</v>
          </cell>
          <cell r="G866">
            <v>2800</v>
          </cell>
          <cell r="H866">
            <v>169</v>
          </cell>
          <cell r="I866">
            <v>2020</v>
          </cell>
        </row>
        <row r="867">
          <cell r="E867">
            <v>20200314032</v>
          </cell>
          <cell r="F867" t="str">
            <v>吴贵燕</v>
          </cell>
          <cell r="G867">
            <v>2620</v>
          </cell>
          <cell r="H867">
            <v>150</v>
          </cell>
          <cell r="I867">
            <v>2020</v>
          </cell>
        </row>
        <row r="868">
          <cell r="E868">
            <v>20200314034</v>
          </cell>
          <cell r="F868" t="str">
            <v>吴贵燕</v>
          </cell>
          <cell r="G868">
            <v>2860</v>
          </cell>
          <cell r="H868">
            <v>210</v>
          </cell>
          <cell r="I868">
            <v>2020</v>
          </cell>
        </row>
        <row r="869">
          <cell r="E869">
            <v>20200314036</v>
          </cell>
          <cell r="F869" t="str">
            <v>吴贵燕</v>
          </cell>
          <cell r="G869">
            <v>2600</v>
          </cell>
          <cell r="H869">
            <v>178</v>
          </cell>
          <cell r="I869">
            <v>2020</v>
          </cell>
        </row>
        <row r="870">
          <cell r="E870">
            <v>20200314038</v>
          </cell>
          <cell r="F870" t="str">
            <v>吴贵燕</v>
          </cell>
          <cell r="G870">
            <v>2430</v>
          </cell>
          <cell r="H870">
            <v>213</v>
          </cell>
          <cell r="I870">
            <v>2020</v>
          </cell>
        </row>
        <row r="871">
          <cell r="E871">
            <v>20200314042</v>
          </cell>
          <cell r="F871" t="str">
            <v>吴贵燕</v>
          </cell>
          <cell r="G871">
            <v>2560</v>
          </cell>
          <cell r="H871">
            <v>161</v>
          </cell>
          <cell r="I871">
            <v>2020</v>
          </cell>
        </row>
        <row r="872">
          <cell r="E872">
            <v>20200314043</v>
          </cell>
          <cell r="F872" t="str">
            <v>吴贵燕</v>
          </cell>
          <cell r="G872">
            <v>3050</v>
          </cell>
          <cell r="H872">
            <v>176</v>
          </cell>
          <cell r="I872">
            <v>2020</v>
          </cell>
        </row>
        <row r="873">
          <cell r="E873">
            <v>20200314044</v>
          </cell>
          <cell r="F873" t="str">
            <v>吴贵燕</v>
          </cell>
          <cell r="G873">
            <v>2910</v>
          </cell>
          <cell r="H873">
            <v>292</v>
          </cell>
          <cell r="I873">
            <v>2020</v>
          </cell>
        </row>
        <row r="874">
          <cell r="E874">
            <v>20200314052</v>
          </cell>
          <cell r="F874" t="str">
            <v>吴贵燕</v>
          </cell>
          <cell r="G874">
            <v>2530</v>
          </cell>
          <cell r="H874">
            <v>191</v>
          </cell>
          <cell r="I874">
            <v>2020</v>
          </cell>
        </row>
        <row r="875">
          <cell r="E875">
            <v>20200314056</v>
          </cell>
          <cell r="F875" t="str">
            <v>吴贵燕</v>
          </cell>
          <cell r="G875">
            <v>2980</v>
          </cell>
          <cell r="H875">
            <v>273</v>
          </cell>
          <cell r="I875">
            <v>2020</v>
          </cell>
        </row>
        <row r="876">
          <cell r="E876">
            <v>20200314062</v>
          </cell>
          <cell r="F876" t="str">
            <v>吴贵燕</v>
          </cell>
          <cell r="G876">
            <v>2830</v>
          </cell>
          <cell r="H876">
            <v>227</v>
          </cell>
          <cell r="I876">
            <v>2020</v>
          </cell>
        </row>
        <row r="877">
          <cell r="E877">
            <v>20200314065</v>
          </cell>
          <cell r="F877" t="str">
            <v>吴贵燕</v>
          </cell>
          <cell r="G877">
            <v>2640</v>
          </cell>
          <cell r="H877">
            <v>174</v>
          </cell>
          <cell r="I877">
            <v>2020</v>
          </cell>
        </row>
        <row r="878">
          <cell r="E878">
            <v>20200314067</v>
          </cell>
          <cell r="F878" t="str">
            <v>吴贵燕</v>
          </cell>
          <cell r="G878">
            <v>2710</v>
          </cell>
          <cell r="H878">
            <v>168</v>
          </cell>
          <cell r="I878">
            <v>2020</v>
          </cell>
        </row>
        <row r="879">
          <cell r="E879">
            <v>20200314069</v>
          </cell>
          <cell r="F879" t="str">
            <v>吴贵燕</v>
          </cell>
          <cell r="G879">
            <v>2900</v>
          </cell>
          <cell r="H879">
            <v>226</v>
          </cell>
          <cell r="I879">
            <v>2020</v>
          </cell>
        </row>
        <row r="880">
          <cell r="E880">
            <v>20200314072</v>
          </cell>
          <cell r="F880" t="str">
            <v>吴贵燕</v>
          </cell>
          <cell r="G880">
            <v>3030</v>
          </cell>
          <cell r="H880">
            <v>186</v>
          </cell>
          <cell r="I880">
            <v>2020</v>
          </cell>
        </row>
        <row r="881">
          <cell r="E881">
            <v>20200314074</v>
          </cell>
          <cell r="F881" t="str">
            <v>吴贵燕</v>
          </cell>
          <cell r="G881">
            <v>2550</v>
          </cell>
          <cell r="H881">
            <v>145</v>
          </cell>
          <cell r="I881">
            <v>2020</v>
          </cell>
        </row>
        <row r="882">
          <cell r="E882">
            <v>20200314082</v>
          </cell>
          <cell r="F882" t="str">
            <v>吴贵燕</v>
          </cell>
          <cell r="G882">
            <v>3330</v>
          </cell>
          <cell r="H882">
            <v>336</v>
          </cell>
          <cell r="I882">
            <v>2020</v>
          </cell>
        </row>
        <row r="883">
          <cell r="E883">
            <v>20200314085</v>
          </cell>
          <cell r="F883" t="str">
            <v>吴贵燕</v>
          </cell>
          <cell r="G883">
            <v>3010</v>
          </cell>
          <cell r="H883">
            <v>234</v>
          </cell>
          <cell r="I883">
            <v>2020</v>
          </cell>
        </row>
        <row r="884">
          <cell r="E884">
            <v>20200314092</v>
          </cell>
          <cell r="F884" t="str">
            <v>吴贵燕</v>
          </cell>
          <cell r="G884">
            <v>2560</v>
          </cell>
          <cell r="H884">
            <v>173</v>
          </cell>
          <cell r="I884">
            <v>2020</v>
          </cell>
        </row>
        <row r="885">
          <cell r="E885">
            <v>20200314093</v>
          </cell>
          <cell r="F885" t="str">
            <v>吴贵燕</v>
          </cell>
          <cell r="G885">
            <v>2100</v>
          </cell>
          <cell r="H885">
            <v>176</v>
          </cell>
          <cell r="I885">
            <v>2020</v>
          </cell>
        </row>
        <row r="886">
          <cell r="E886">
            <v>20200319001</v>
          </cell>
          <cell r="F886" t="str">
            <v>张晖宇</v>
          </cell>
          <cell r="G886">
            <v>1860</v>
          </cell>
          <cell r="H886">
            <v>160</v>
          </cell>
          <cell r="I886">
            <v>2020</v>
          </cell>
        </row>
        <row r="887">
          <cell r="E887">
            <v>20200319002</v>
          </cell>
          <cell r="F887" t="str">
            <v>张晖宇</v>
          </cell>
          <cell r="G887">
            <v>2900</v>
          </cell>
          <cell r="H887">
            <v>306</v>
          </cell>
          <cell r="I887">
            <v>2020</v>
          </cell>
        </row>
        <row r="888">
          <cell r="E888">
            <v>20200319003</v>
          </cell>
          <cell r="F888" t="str">
            <v>张晖宇</v>
          </cell>
          <cell r="G888">
            <v>2470</v>
          </cell>
          <cell r="H888">
            <v>203</v>
          </cell>
          <cell r="I888">
            <v>2020</v>
          </cell>
        </row>
        <row r="889">
          <cell r="E889">
            <v>20200319004</v>
          </cell>
          <cell r="F889" t="str">
            <v>张晖宇</v>
          </cell>
          <cell r="G889">
            <v>2520</v>
          </cell>
          <cell r="H889">
            <v>294</v>
          </cell>
          <cell r="I889">
            <v>2020</v>
          </cell>
        </row>
        <row r="890">
          <cell r="E890">
            <v>20200319005</v>
          </cell>
          <cell r="F890" t="str">
            <v>张晖宇</v>
          </cell>
          <cell r="G890">
            <v>2750</v>
          </cell>
          <cell r="H890">
            <v>366</v>
          </cell>
          <cell r="I890">
            <v>2020</v>
          </cell>
        </row>
        <row r="891">
          <cell r="E891">
            <v>20200319008</v>
          </cell>
          <cell r="F891" t="str">
            <v>张晖宇</v>
          </cell>
          <cell r="G891">
            <v>2170</v>
          </cell>
          <cell r="H891">
            <v>236</v>
          </cell>
          <cell r="I891">
            <v>2020</v>
          </cell>
        </row>
        <row r="892">
          <cell r="E892">
            <v>20200319010</v>
          </cell>
          <cell r="F892" t="str">
            <v>张晖宇</v>
          </cell>
          <cell r="G892">
            <v>1910</v>
          </cell>
          <cell r="H892">
            <v>118</v>
          </cell>
          <cell r="I892">
            <v>2020</v>
          </cell>
        </row>
        <row r="893">
          <cell r="E893">
            <v>20200319011</v>
          </cell>
          <cell r="F893" t="str">
            <v>张晖宇</v>
          </cell>
          <cell r="G893">
            <v>1910</v>
          </cell>
          <cell r="H893">
            <v>137</v>
          </cell>
          <cell r="I893">
            <v>2020</v>
          </cell>
        </row>
        <row r="894">
          <cell r="E894">
            <v>20200319012</v>
          </cell>
          <cell r="F894" t="str">
            <v>张晖宇</v>
          </cell>
          <cell r="G894">
            <v>2100</v>
          </cell>
          <cell r="H894">
            <v>186</v>
          </cell>
          <cell r="I894">
            <v>2020</v>
          </cell>
        </row>
        <row r="895">
          <cell r="E895">
            <v>20200319014</v>
          </cell>
          <cell r="F895" t="str">
            <v>张晖宇</v>
          </cell>
          <cell r="G895">
            <v>2150</v>
          </cell>
          <cell r="H895">
            <v>162</v>
          </cell>
          <cell r="I895">
            <v>2020</v>
          </cell>
        </row>
        <row r="896">
          <cell r="E896">
            <v>20200319015</v>
          </cell>
          <cell r="F896" t="str">
            <v>张晖宇</v>
          </cell>
          <cell r="G896">
            <v>2420</v>
          </cell>
          <cell r="H896">
            <v>221</v>
          </cell>
          <cell r="I896">
            <v>2020</v>
          </cell>
        </row>
        <row r="897">
          <cell r="E897">
            <v>20200319016</v>
          </cell>
          <cell r="F897" t="str">
            <v>张晖宇</v>
          </cell>
          <cell r="G897">
            <v>2210</v>
          </cell>
          <cell r="H897">
            <v>153</v>
          </cell>
          <cell r="I897">
            <v>2020</v>
          </cell>
        </row>
        <row r="898">
          <cell r="E898">
            <v>20200319017</v>
          </cell>
          <cell r="F898" t="str">
            <v>张晖宇</v>
          </cell>
          <cell r="G898">
            <v>2220</v>
          </cell>
          <cell r="H898">
            <v>135</v>
          </cell>
          <cell r="I898">
            <v>2020</v>
          </cell>
        </row>
        <row r="899">
          <cell r="E899">
            <v>20200319019</v>
          </cell>
          <cell r="F899" t="str">
            <v>张晖宇</v>
          </cell>
          <cell r="G899">
            <v>2090</v>
          </cell>
          <cell r="H899">
            <v>110</v>
          </cell>
          <cell r="I899">
            <v>2020</v>
          </cell>
        </row>
        <row r="900">
          <cell r="E900">
            <v>20200319020</v>
          </cell>
          <cell r="F900" t="str">
            <v>张晖宇</v>
          </cell>
          <cell r="G900">
            <v>2050</v>
          </cell>
          <cell r="H900">
            <v>129</v>
          </cell>
          <cell r="I900">
            <v>2020</v>
          </cell>
        </row>
        <row r="901">
          <cell r="E901">
            <v>20200319021</v>
          </cell>
          <cell r="F901" t="str">
            <v>张晖宇</v>
          </cell>
          <cell r="G901">
            <v>4330</v>
          </cell>
          <cell r="H901">
            <v>239</v>
          </cell>
          <cell r="I901">
            <v>2020</v>
          </cell>
        </row>
        <row r="902">
          <cell r="E902">
            <v>20200319022</v>
          </cell>
          <cell r="F902" t="str">
            <v>张晖宇</v>
          </cell>
          <cell r="G902">
            <v>2010</v>
          </cell>
          <cell r="H902">
            <v>147</v>
          </cell>
          <cell r="I902">
            <v>2020</v>
          </cell>
        </row>
        <row r="903">
          <cell r="E903">
            <v>20200319023</v>
          </cell>
          <cell r="F903" t="str">
            <v>张晖宇</v>
          </cell>
          <cell r="G903">
            <v>1960</v>
          </cell>
          <cell r="H903">
            <v>148</v>
          </cell>
          <cell r="I903">
            <v>2020</v>
          </cell>
        </row>
        <row r="904">
          <cell r="E904">
            <v>20200319024</v>
          </cell>
          <cell r="F904" t="str">
            <v>张晖宇</v>
          </cell>
          <cell r="G904">
            <v>2210</v>
          </cell>
          <cell r="H904">
            <v>144</v>
          </cell>
          <cell r="I904">
            <v>2020</v>
          </cell>
        </row>
        <row r="905">
          <cell r="E905">
            <v>20200319026</v>
          </cell>
          <cell r="F905" t="str">
            <v>张晖宇</v>
          </cell>
          <cell r="G905">
            <v>1920</v>
          </cell>
          <cell r="H905">
            <v>127</v>
          </cell>
          <cell r="I905">
            <v>2020</v>
          </cell>
        </row>
        <row r="906">
          <cell r="E906">
            <v>20200319027</v>
          </cell>
          <cell r="F906" t="str">
            <v>张晖宇</v>
          </cell>
          <cell r="G906">
            <v>2380</v>
          </cell>
          <cell r="H906">
            <v>228</v>
          </cell>
          <cell r="I906">
            <v>2020</v>
          </cell>
        </row>
        <row r="907">
          <cell r="E907">
            <v>20200319028</v>
          </cell>
          <cell r="F907" t="str">
            <v>张晖宇</v>
          </cell>
          <cell r="G907">
            <v>2030</v>
          </cell>
          <cell r="H907">
            <v>163</v>
          </cell>
          <cell r="I907">
            <v>2020</v>
          </cell>
        </row>
        <row r="908">
          <cell r="E908">
            <v>20200319029</v>
          </cell>
          <cell r="F908" t="str">
            <v>张晖宇</v>
          </cell>
          <cell r="G908">
            <v>2090</v>
          </cell>
          <cell r="H908">
            <v>127</v>
          </cell>
          <cell r="I908">
            <v>2020</v>
          </cell>
        </row>
        <row r="909">
          <cell r="E909">
            <v>20200319031</v>
          </cell>
          <cell r="F909" t="str">
            <v>张晖宇</v>
          </cell>
          <cell r="G909">
            <v>2360</v>
          </cell>
          <cell r="H909">
            <v>150</v>
          </cell>
          <cell r="I909">
            <v>2020</v>
          </cell>
        </row>
        <row r="910">
          <cell r="E910">
            <v>20200319032</v>
          </cell>
          <cell r="F910" t="str">
            <v>张晖宇</v>
          </cell>
          <cell r="G910">
            <v>3030</v>
          </cell>
          <cell r="H910">
            <v>183</v>
          </cell>
          <cell r="I910">
            <v>2020</v>
          </cell>
        </row>
        <row r="911">
          <cell r="E911">
            <v>20200319033</v>
          </cell>
          <cell r="F911" t="str">
            <v>张晖宇</v>
          </cell>
          <cell r="G911">
            <v>2260</v>
          </cell>
          <cell r="H911">
            <v>140</v>
          </cell>
          <cell r="I911">
            <v>2020</v>
          </cell>
        </row>
        <row r="912">
          <cell r="E912">
            <v>20200319034</v>
          </cell>
          <cell r="F912" t="str">
            <v>张晖宇</v>
          </cell>
          <cell r="G912">
            <v>2360</v>
          </cell>
          <cell r="H912">
            <v>215</v>
          </cell>
          <cell r="I912">
            <v>2020</v>
          </cell>
        </row>
        <row r="913">
          <cell r="E913">
            <v>20200319035</v>
          </cell>
          <cell r="F913" t="str">
            <v>张晖宇</v>
          </cell>
          <cell r="G913">
            <v>2030</v>
          </cell>
          <cell r="H913">
            <v>153</v>
          </cell>
          <cell r="I913">
            <v>2020</v>
          </cell>
        </row>
        <row r="914">
          <cell r="E914">
            <v>20200319036</v>
          </cell>
          <cell r="F914" t="str">
            <v>张晖宇</v>
          </cell>
          <cell r="G914">
            <v>2150</v>
          </cell>
          <cell r="H914">
            <v>139</v>
          </cell>
          <cell r="I914">
            <v>2020</v>
          </cell>
        </row>
        <row r="915">
          <cell r="E915">
            <v>20200319038</v>
          </cell>
          <cell r="F915" t="str">
            <v>张晖宇</v>
          </cell>
          <cell r="G915">
            <v>2920</v>
          </cell>
          <cell r="H915">
            <v>192</v>
          </cell>
          <cell r="I915">
            <v>2020</v>
          </cell>
        </row>
        <row r="916">
          <cell r="E916">
            <v>20200319039</v>
          </cell>
          <cell r="F916" t="str">
            <v>张晖宇</v>
          </cell>
          <cell r="G916">
            <v>2040</v>
          </cell>
          <cell r="H916">
            <v>160</v>
          </cell>
          <cell r="I916">
            <v>2020</v>
          </cell>
        </row>
        <row r="917">
          <cell r="E917">
            <v>20200319041</v>
          </cell>
          <cell r="F917" t="str">
            <v>张晖宇</v>
          </cell>
          <cell r="G917">
            <v>2270</v>
          </cell>
          <cell r="H917">
            <v>176</v>
          </cell>
          <cell r="I917">
            <v>2020</v>
          </cell>
        </row>
        <row r="918">
          <cell r="E918">
            <v>20200319042</v>
          </cell>
          <cell r="F918" t="str">
            <v>张晖宇</v>
          </cell>
          <cell r="G918">
            <v>1990</v>
          </cell>
          <cell r="H918">
            <v>257</v>
          </cell>
          <cell r="I918">
            <v>2020</v>
          </cell>
        </row>
        <row r="919">
          <cell r="E919">
            <v>20200319043</v>
          </cell>
          <cell r="F919" t="str">
            <v>张晖宇</v>
          </cell>
          <cell r="G919">
            <v>1950</v>
          </cell>
          <cell r="H919">
            <v>119</v>
          </cell>
          <cell r="I919">
            <v>2020</v>
          </cell>
        </row>
        <row r="920">
          <cell r="E920">
            <v>20200319044</v>
          </cell>
          <cell r="F920" t="str">
            <v>张晖宇</v>
          </cell>
          <cell r="G920">
            <v>2260</v>
          </cell>
          <cell r="H920">
            <v>209</v>
          </cell>
          <cell r="I920">
            <v>2020</v>
          </cell>
        </row>
        <row r="921">
          <cell r="E921">
            <v>20200319045</v>
          </cell>
          <cell r="F921" t="str">
            <v>张晖宇</v>
          </cell>
          <cell r="G921">
            <v>2370</v>
          </cell>
          <cell r="H921">
            <v>157</v>
          </cell>
          <cell r="I921">
            <v>2020</v>
          </cell>
        </row>
        <row r="922">
          <cell r="E922">
            <v>20200319046</v>
          </cell>
          <cell r="F922" t="str">
            <v>张晖宇</v>
          </cell>
          <cell r="G922">
            <v>2090</v>
          </cell>
          <cell r="H922">
            <v>239</v>
          </cell>
          <cell r="I922">
            <v>2020</v>
          </cell>
        </row>
        <row r="923">
          <cell r="E923">
            <v>20200319047</v>
          </cell>
          <cell r="F923" t="str">
            <v>张晖宇</v>
          </cell>
          <cell r="G923">
            <v>2390</v>
          </cell>
          <cell r="H923">
            <v>162</v>
          </cell>
          <cell r="I923">
            <v>2020</v>
          </cell>
        </row>
        <row r="924">
          <cell r="E924">
            <v>20200319048</v>
          </cell>
          <cell r="F924" t="str">
            <v>张晖宇</v>
          </cell>
          <cell r="G924">
            <v>2310</v>
          </cell>
          <cell r="H924">
            <v>167</v>
          </cell>
          <cell r="I924">
            <v>2020</v>
          </cell>
        </row>
        <row r="925">
          <cell r="E925">
            <v>20200319049</v>
          </cell>
          <cell r="F925" t="str">
            <v>张晖宇</v>
          </cell>
          <cell r="G925">
            <v>2150</v>
          </cell>
          <cell r="H925">
            <v>188</v>
          </cell>
          <cell r="I925">
            <v>2020</v>
          </cell>
        </row>
        <row r="926">
          <cell r="E926">
            <v>20200319050</v>
          </cell>
          <cell r="F926" t="str">
            <v>张晖宇</v>
          </cell>
          <cell r="G926">
            <v>2050</v>
          </cell>
          <cell r="H926">
            <v>175</v>
          </cell>
          <cell r="I926">
            <v>2020</v>
          </cell>
        </row>
        <row r="927">
          <cell r="E927">
            <v>20200319051</v>
          </cell>
          <cell r="F927" t="str">
            <v>张晖宇</v>
          </cell>
          <cell r="G927">
            <v>2380</v>
          </cell>
          <cell r="H927">
            <v>173</v>
          </cell>
          <cell r="I927">
            <v>2020</v>
          </cell>
        </row>
        <row r="928">
          <cell r="E928">
            <v>20200319052</v>
          </cell>
          <cell r="F928" t="str">
            <v>张晖宇</v>
          </cell>
          <cell r="G928">
            <v>2520</v>
          </cell>
          <cell r="H928">
            <v>182</v>
          </cell>
          <cell r="I928">
            <v>2020</v>
          </cell>
        </row>
        <row r="929">
          <cell r="E929">
            <v>20200319053</v>
          </cell>
          <cell r="F929" t="str">
            <v>张晖宇</v>
          </cell>
          <cell r="G929">
            <v>2260</v>
          </cell>
          <cell r="H929">
            <v>387</v>
          </cell>
          <cell r="I929">
            <v>2020</v>
          </cell>
        </row>
        <row r="930">
          <cell r="E930">
            <v>20200319054</v>
          </cell>
          <cell r="F930" t="str">
            <v>张晖宇</v>
          </cell>
          <cell r="G930">
            <v>2610</v>
          </cell>
          <cell r="H930">
            <v>206</v>
          </cell>
          <cell r="I930">
            <v>2020</v>
          </cell>
        </row>
        <row r="931">
          <cell r="E931">
            <v>20200319056</v>
          </cell>
          <cell r="F931" t="str">
            <v>张晖宇</v>
          </cell>
          <cell r="G931">
            <v>2160</v>
          </cell>
          <cell r="H931">
            <v>258</v>
          </cell>
          <cell r="I931">
            <v>2020</v>
          </cell>
        </row>
        <row r="932">
          <cell r="E932">
            <v>20180316077</v>
          </cell>
          <cell r="F932" t="str">
            <v>张晖宇</v>
          </cell>
          <cell r="G932">
            <v>3730</v>
          </cell>
          <cell r="H932">
            <v>137</v>
          </cell>
          <cell r="I932">
            <v>2020</v>
          </cell>
        </row>
        <row r="933">
          <cell r="E933">
            <v>20200102071</v>
          </cell>
          <cell r="F933" t="str">
            <v>张晖宇</v>
          </cell>
          <cell r="G933">
            <v>3110</v>
          </cell>
          <cell r="H933">
            <v>263</v>
          </cell>
          <cell r="I933">
            <v>2020</v>
          </cell>
        </row>
        <row r="934">
          <cell r="E934">
            <v>20200105076</v>
          </cell>
          <cell r="F934" t="str">
            <v>张晖宇</v>
          </cell>
          <cell r="G934">
            <v>2650</v>
          </cell>
          <cell r="H934">
            <v>177</v>
          </cell>
          <cell r="I934">
            <v>2020</v>
          </cell>
        </row>
        <row r="935">
          <cell r="E935">
            <v>20200105110</v>
          </cell>
          <cell r="F935" t="str">
            <v>张晖宇</v>
          </cell>
          <cell r="G935">
            <v>2930</v>
          </cell>
          <cell r="H935">
            <v>218</v>
          </cell>
          <cell r="I935">
            <v>2020</v>
          </cell>
        </row>
        <row r="936">
          <cell r="E936">
            <v>20200110028</v>
          </cell>
          <cell r="F936" t="str">
            <v>张晖宇</v>
          </cell>
          <cell r="G936">
            <v>2800</v>
          </cell>
          <cell r="H936">
            <v>173</v>
          </cell>
          <cell r="I936">
            <v>2020</v>
          </cell>
        </row>
        <row r="937">
          <cell r="E937">
            <v>20200202030</v>
          </cell>
          <cell r="F937" t="str">
            <v>张晖宇</v>
          </cell>
          <cell r="G937">
            <v>2925</v>
          </cell>
          <cell r="H937">
            <v>244</v>
          </cell>
          <cell r="I937">
            <v>2020</v>
          </cell>
        </row>
        <row r="938">
          <cell r="E938">
            <v>20200202069</v>
          </cell>
          <cell r="F938" t="str">
            <v>张晖宇</v>
          </cell>
          <cell r="G938">
            <v>2880</v>
          </cell>
          <cell r="H938">
            <v>221</v>
          </cell>
          <cell r="I938">
            <v>2020</v>
          </cell>
        </row>
        <row r="939">
          <cell r="E939">
            <v>20200304039</v>
          </cell>
          <cell r="F939" t="str">
            <v>张晖宇</v>
          </cell>
          <cell r="G939">
            <v>2980</v>
          </cell>
          <cell r="H939">
            <v>193</v>
          </cell>
          <cell r="I939">
            <v>2020</v>
          </cell>
        </row>
        <row r="940">
          <cell r="E940">
            <v>20200316002</v>
          </cell>
          <cell r="F940" t="str">
            <v>张晖宇</v>
          </cell>
          <cell r="G940">
            <v>3010</v>
          </cell>
          <cell r="H940">
            <v>186</v>
          </cell>
          <cell r="I940">
            <v>2020</v>
          </cell>
        </row>
        <row r="941">
          <cell r="E941">
            <v>20200316004</v>
          </cell>
          <cell r="F941" t="str">
            <v>张晖宇</v>
          </cell>
          <cell r="G941">
            <v>3440</v>
          </cell>
          <cell r="H941">
            <v>305</v>
          </cell>
          <cell r="I941">
            <v>2020</v>
          </cell>
        </row>
        <row r="942">
          <cell r="E942">
            <v>20200316007</v>
          </cell>
          <cell r="F942" t="str">
            <v>张晖宇</v>
          </cell>
          <cell r="G942">
            <v>3150</v>
          </cell>
          <cell r="H942">
            <v>236</v>
          </cell>
          <cell r="I942">
            <v>2020</v>
          </cell>
        </row>
        <row r="943">
          <cell r="E943">
            <v>20200316010</v>
          </cell>
          <cell r="F943" t="str">
            <v>张晖宇</v>
          </cell>
          <cell r="G943">
            <v>3510</v>
          </cell>
          <cell r="H943">
            <v>310</v>
          </cell>
          <cell r="I943">
            <v>2020</v>
          </cell>
        </row>
        <row r="944">
          <cell r="E944">
            <v>20200316013</v>
          </cell>
          <cell r="F944" t="str">
            <v>张晖宇</v>
          </cell>
          <cell r="G944">
            <v>3260</v>
          </cell>
          <cell r="H944">
            <v>198</v>
          </cell>
          <cell r="I944">
            <v>2020</v>
          </cell>
        </row>
        <row r="945">
          <cell r="E945">
            <v>20200316016</v>
          </cell>
          <cell r="F945" t="str">
            <v>张晖宇</v>
          </cell>
          <cell r="G945">
            <v>4870</v>
          </cell>
          <cell r="H945">
            <v>349</v>
          </cell>
          <cell r="I945">
            <v>2020</v>
          </cell>
        </row>
        <row r="946">
          <cell r="E946">
            <v>20200316019</v>
          </cell>
          <cell r="F946" t="str">
            <v>张晖宇</v>
          </cell>
          <cell r="G946">
            <v>2665</v>
          </cell>
          <cell r="H946">
            <v>186</v>
          </cell>
          <cell r="I946">
            <v>2020</v>
          </cell>
        </row>
        <row r="947">
          <cell r="E947">
            <v>20200316020</v>
          </cell>
          <cell r="F947" t="str">
            <v>张晖宇</v>
          </cell>
          <cell r="G947">
            <v>3750</v>
          </cell>
          <cell r="H947">
            <v>508</v>
          </cell>
          <cell r="I947">
            <v>2020</v>
          </cell>
        </row>
        <row r="948">
          <cell r="E948">
            <v>20200316021</v>
          </cell>
          <cell r="F948" t="str">
            <v>张晖宇</v>
          </cell>
          <cell r="G948">
            <v>4190</v>
          </cell>
          <cell r="H948">
            <v>570</v>
          </cell>
          <cell r="I948">
            <v>2020</v>
          </cell>
        </row>
        <row r="949">
          <cell r="E949">
            <v>20200316023</v>
          </cell>
          <cell r="F949" t="str">
            <v>张晖宇</v>
          </cell>
          <cell r="G949">
            <v>2700</v>
          </cell>
          <cell r="H949">
            <v>173</v>
          </cell>
          <cell r="I949">
            <v>2020</v>
          </cell>
        </row>
        <row r="950">
          <cell r="E950">
            <v>20200316025</v>
          </cell>
          <cell r="F950" t="str">
            <v>张晖宇</v>
          </cell>
          <cell r="G950">
            <v>2970</v>
          </cell>
          <cell r="H950">
            <v>205</v>
          </cell>
          <cell r="I950">
            <v>2020</v>
          </cell>
        </row>
        <row r="951">
          <cell r="E951">
            <v>20200316027</v>
          </cell>
          <cell r="F951" t="str">
            <v>张晖宇</v>
          </cell>
          <cell r="G951">
            <v>3340</v>
          </cell>
          <cell r="H951">
            <v>334</v>
          </cell>
          <cell r="I951">
            <v>2020</v>
          </cell>
        </row>
        <row r="952">
          <cell r="E952">
            <v>20200316033</v>
          </cell>
          <cell r="F952" t="str">
            <v>张晖宇</v>
          </cell>
          <cell r="G952">
            <v>2805</v>
          </cell>
          <cell r="H952">
            <v>270</v>
          </cell>
          <cell r="I952">
            <v>2020</v>
          </cell>
        </row>
        <row r="953">
          <cell r="E953">
            <v>20200316036</v>
          </cell>
          <cell r="F953" t="str">
            <v>张晖宇</v>
          </cell>
          <cell r="G953">
            <v>4050</v>
          </cell>
          <cell r="H953">
            <v>461</v>
          </cell>
          <cell r="I953">
            <v>2020</v>
          </cell>
        </row>
        <row r="954">
          <cell r="E954">
            <v>20200316039</v>
          </cell>
          <cell r="F954" t="str">
            <v>张晖宇</v>
          </cell>
          <cell r="G954">
            <v>2990</v>
          </cell>
          <cell r="H954">
            <v>268</v>
          </cell>
          <cell r="I954">
            <v>2020</v>
          </cell>
        </row>
        <row r="955">
          <cell r="E955">
            <v>20200316040</v>
          </cell>
          <cell r="F955" t="str">
            <v>张晖宇</v>
          </cell>
          <cell r="G955">
            <v>2810</v>
          </cell>
          <cell r="H955">
            <v>213</v>
          </cell>
          <cell r="I955">
            <v>2020</v>
          </cell>
        </row>
        <row r="956">
          <cell r="E956">
            <v>20200316043</v>
          </cell>
          <cell r="F956" t="str">
            <v>张晖宇</v>
          </cell>
          <cell r="G956">
            <v>3700</v>
          </cell>
          <cell r="H956">
            <v>457</v>
          </cell>
          <cell r="I956">
            <v>2020</v>
          </cell>
        </row>
        <row r="957">
          <cell r="E957">
            <v>20200316044</v>
          </cell>
          <cell r="F957" t="str">
            <v>张晖宇</v>
          </cell>
          <cell r="G957">
            <v>3620</v>
          </cell>
          <cell r="H957">
            <v>294</v>
          </cell>
          <cell r="I957">
            <v>2020</v>
          </cell>
        </row>
        <row r="958">
          <cell r="E958">
            <v>20200316051</v>
          </cell>
          <cell r="F958" t="str">
            <v>张晖宇</v>
          </cell>
          <cell r="G958">
            <v>3185</v>
          </cell>
          <cell r="H958">
            <v>221</v>
          </cell>
          <cell r="I958">
            <v>2020</v>
          </cell>
        </row>
        <row r="959">
          <cell r="E959">
            <v>20200316058</v>
          </cell>
          <cell r="F959" t="str">
            <v>张晖宇</v>
          </cell>
          <cell r="G959">
            <v>4220</v>
          </cell>
          <cell r="H959">
            <v>401</v>
          </cell>
          <cell r="I959">
            <v>2020</v>
          </cell>
        </row>
        <row r="960">
          <cell r="E960">
            <v>20200316061</v>
          </cell>
          <cell r="F960" t="str">
            <v>张晖宇</v>
          </cell>
          <cell r="G960">
            <v>3480</v>
          </cell>
          <cell r="H960">
            <v>543</v>
          </cell>
          <cell r="I960">
            <v>2020</v>
          </cell>
        </row>
        <row r="961">
          <cell r="E961">
            <v>20200316062</v>
          </cell>
          <cell r="F961" t="str">
            <v>张晖宇</v>
          </cell>
          <cell r="G961">
            <v>3680</v>
          </cell>
          <cell r="H961">
            <v>252</v>
          </cell>
          <cell r="I961">
            <v>2020</v>
          </cell>
        </row>
        <row r="962">
          <cell r="E962">
            <v>20200316063</v>
          </cell>
          <cell r="F962" t="str">
            <v>张晖宇</v>
          </cell>
          <cell r="G962">
            <v>3460</v>
          </cell>
          <cell r="H962">
            <v>269</v>
          </cell>
          <cell r="I962">
            <v>2020</v>
          </cell>
        </row>
        <row r="963">
          <cell r="E963">
            <v>20200316066</v>
          </cell>
          <cell r="F963" t="str">
            <v>张晖宇</v>
          </cell>
          <cell r="G963">
            <v>2590</v>
          </cell>
          <cell r="H963">
            <v>136</v>
          </cell>
          <cell r="I963">
            <v>2020</v>
          </cell>
        </row>
        <row r="964">
          <cell r="E964">
            <v>20200316068</v>
          </cell>
          <cell r="F964" t="str">
            <v>张晖宇</v>
          </cell>
          <cell r="G964">
            <v>2850</v>
          </cell>
          <cell r="H964">
            <v>203</v>
          </cell>
          <cell r="I964">
            <v>2020</v>
          </cell>
        </row>
        <row r="965">
          <cell r="E965">
            <v>20200401036</v>
          </cell>
          <cell r="F965" t="str">
            <v>张晖宇</v>
          </cell>
          <cell r="G965">
            <v>3260</v>
          </cell>
          <cell r="H965">
            <v>253</v>
          </cell>
          <cell r="I965">
            <v>2020</v>
          </cell>
        </row>
        <row r="966">
          <cell r="E966">
            <v>20200405042</v>
          </cell>
          <cell r="F966" t="str">
            <v>张晖宇</v>
          </cell>
          <cell r="G966">
            <v>2985</v>
          </cell>
          <cell r="H966">
            <v>228</v>
          </cell>
          <cell r="I966">
            <v>2020</v>
          </cell>
        </row>
        <row r="967">
          <cell r="E967">
            <v>20200701041</v>
          </cell>
          <cell r="F967" t="str">
            <v>张晖宇</v>
          </cell>
          <cell r="G967">
            <v>3070</v>
          </cell>
          <cell r="H967">
            <v>265</v>
          </cell>
          <cell r="I967">
            <v>2020</v>
          </cell>
        </row>
        <row r="968">
          <cell r="E968">
            <v>20180316046</v>
          </cell>
          <cell r="F968" t="str">
            <v>张晖宇</v>
          </cell>
          <cell r="G968">
            <v>3330</v>
          </cell>
          <cell r="H968">
            <v>253</v>
          </cell>
          <cell r="I968">
            <v>2020</v>
          </cell>
        </row>
        <row r="969">
          <cell r="E969">
            <v>20180401025</v>
          </cell>
          <cell r="F969" t="str">
            <v>张晖宇</v>
          </cell>
          <cell r="G969">
            <v>4230</v>
          </cell>
          <cell r="H969">
            <v>309</v>
          </cell>
          <cell r="I969">
            <v>2020</v>
          </cell>
        </row>
        <row r="970">
          <cell r="E970">
            <v>20200202001</v>
          </cell>
          <cell r="F970" t="str">
            <v>张晖宇</v>
          </cell>
          <cell r="G970">
            <v>3040</v>
          </cell>
          <cell r="H970">
            <v>282</v>
          </cell>
          <cell r="I970">
            <v>2020</v>
          </cell>
        </row>
        <row r="971">
          <cell r="E971">
            <v>20200202044</v>
          </cell>
          <cell r="F971" t="str">
            <v>张晖宇</v>
          </cell>
          <cell r="G971">
            <v>2820</v>
          </cell>
          <cell r="H971">
            <v>241</v>
          </cell>
          <cell r="I971">
            <v>2020</v>
          </cell>
        </row>
        <row r="972">
          <cell r="E972">
            <v>20200205230</v>
          </cell>
          <cell r="F972" t="str">
            <v>张晖宇</v>
          </cell>
          <cell r="G972">
            <v>3280</v>
          </cell>
          <cell r="H972">
            <v>263</v>
          </cell>
          <cell r="I972">
            <v>2020</v>
          </cell>
        </row>
        <row r="973">
          <cell r="E973">
            <v>20200302012</v>
          </cell>
          <cell r="F973" t="str">
            <v>张晖宇</v>
          </cell>
          <cell r="G973">
            <v>4170</v>
          </cell>
          <cell r="H973">
            <v>338</v>
          </cell>
          <cell r="I973">
            <v>2020</v>
          </cell>
        </row>
        <row r="974">
          <cell r="E974">
            <v>20200302052</v>
          </cell>
          <cell r="F974" t="str">
            <v>张晖宇</v>
          </cell>
          <cell r="G974">
            <v>3890</v>
          </cell>
          <cell r="H974">
            <v>318</v>
          </cell>
          <cell r="I974">
            <v>2020</v>
          </cell>
        </row>
        <row r="975">
          <cell r="E975">
            <v>20200316001</v>
          </cell>
          <cell r="F975" t="str">
            <v>张晖宇</v>
          </cell>
          <cell r="G975">
            <v>3200</v>
          </cell>
          <cell r="H975">
            <v>207</v>
          </cell>
          <cell r="I975">
            <v>2020</v>
          </cell>
        </row>
        <row r="976">
          <cell r="E976">
            <v>20200316003</v>
          </cell>
          <cell r="F976" t="str">
            <v>张晖宇</v>
          </cell>
          <cell r="G976">
            <v>2940</v>
          </cell>
          <cell r="H976">
            <v>223</v>
          </cell>
          <cell r="I976">
            <v>2020</v>
          </cell>
        </row>
        <row r="977">
          <cell r="E977">
            <v>20200316005</v>
          </cell>
          <cell r="F977" t="str">
            <v>张晖宇</v>
          </cell>
          <cell r="G977">
            <v>2980</v>
          </cell>
          <cell r="H977">
            <v>250</v>
          </cell>
          <cell r="I977">
            <v>2020</v>
          </cell>
        </row>
        <row r="978">
          <cell r="E978">
            <v>20200316008</v>
          </cell>
          <cell r="F978" t="str">
            <v>张晖宇</v>
          </cell>
          <cell r="G978">
            <v>3220</v>
          </cell>
          <cell r="H978">
            <v>301</v>
          </cell>
          <cell r="I978">
            <v>2020</v>
          </cell>
        </row>
        <row r="979">
          <cell r="E979">
            <v>20200316011</v>
          </cell>
          <cell r="F979" t="str">
            <v>张晖宇</v>
          </cell>
          <cell r="G979">
            <v>2930</v>
          </cell>
          <cell r="H979">
            <v>206</v>
          </cell>
          <cell r="I979">
            <v>2020</v>
          </cell>
        </row>
        <row r="980">
          <cell r="E980">
            <v>20200316012</v>
          </cell>
          <cell r="F980" t="str">
            <v>张晖宇</v>
          </cell>
          <cell r="G980">
            <v>2850</v>
          </cell>
          <cell r="H980">
            <v>198</v>
          </cell>
          <cell r="I980">
            <v>2020</v>
          </cell>
        </row>
        <row r="981">
          <cell r="E981">
            <v>20200316015</v>
          </cell>
          <cell r="F981" t="str">
            <v>张晖宇</v>
          </cell>
          <cell r="G981">
            <v>3140</v>
          </cell>
          <cell r="H981">
            <v>201</v>
          </cell>
          <cell r="I981">
            <v>2020</v>
          </cell>
        </row>
        <row r="982">
          <cell r="E982">
            <v>20200316022</v>
          </cell>
          <cell r="F982" t="str">
            <v>张晖宇</v>
          </cell>
          <cell r="G982">
            <v>3010</v>
          </cell>
          <cell r="H982">
            <v>314</v>
          </cell>
          <cell r="I982">
            <v>2020</v>
          </cell>
        </row>
        <row r="983">
          <cell r="E983">
            <v>20200316024</v>
          </cell>
          <cell r="F983" t="str">
            <v>张晖宇</v>
          </cell>
          <cell r="G983">
            <v>2910</v>
          </cell>
          <cell r="H983">
            <v>279</v>
          </cell>
          <cell r="I983">
            <v>2020</v>
          </cell>
        </row>
        <row r="984">
          <cell r="E984">
            <v>20200316026</v>
          </cell>
          <cell r="F984" t="str">
            <v>张晖宇</v>
          </cell>
          <cell r="G984">
            <v>3090</v>
          </cell>
          <cell r="H984">
            <v>328</v>
          </cell>
          <cell r="I984">
            <v>2020</v>
          </cell>
        </row>
        <row r="985">
          <cell r="E985">
            <v>20200316028</v>
          </cell>
          <cell r="F985" t="str">
            <v>张晖宇</v>
          </cell>
          <cell r="G985">
            <v>2850</v>
          </cell>
          <cell r="H985">
            <v>238</v>
          </cell>
          <cell r="I985">
            <v>2020</v>
          </cell>
        </row>
        <row r="986">
          <cell r="E986">
            <v>20200316029</v>
          </cell>
          <cell r="F986" t="str">
            <v>张晖宇</v>
          </cell>
          <cell r="G986">
            <v>3530</v>
          </cell>
          <cell r="H986">
            <v>338</v>
          </cell>
          <cell r="I986">
            <v>2020</v>
          </cell>
        </row>
        <row r="987">
          <cell r="E987">
            <v>20200316030</v>
          </cell>
          <cell r="F987" t="str">
            <v>张晖宇</v>
          </cell>
          <cell r="G987">
            <v>3670</v>
          </cell>
          <cell r="H987">
            <v>406</v>
          </cell>
          <cell r="I987">
            <v>2020</v>
          </cell>
        </row>
        <row r="988">
          <cell r="E988">
            <v>20200316031</v>
          </cell>
          <cell r="F988" t="str">
            <v>张晖宇</v>
          </cell>
          <cell r="G988">
            <v>3150</v>
          </cell>
          <cell r="H988">
            <v>278</v>
          </cell>
          <cell r="I988">
            <v>2020</v>
          </cell>
        </row>
        <row r="989">
          <cell r="E989">
            <v>20200316035</v>
          </cell>
          <cell r="F989" t="str">
            <v>张晖宇</v>
          </cell>
          <cell r="G989">
            <v>2785</v>
          </cell>
          <cell r="H989">
            <v>270</v>
          </cell>
          <cell r="I989">
            <v>2020</v>
          </cell>
        </row>
        <row r="990">
          <cell r="E990">
            <v>20200316038</v>
          </cell>
          <cell r="F990" t="str">
            <v>张晖宇</v>
          </cell>
          <cell r="G990">
            <v>3090</v>
          </cell>
          <cell r="H990">
            <v>244</v>
          </cell>
          <cell r="I990">
            <v>2020</v>
          </cell>
        </row>
        <row r="991">
          <cell r="E991">
            <v>20200316045</v>
          </cell>
          <cell r="F991" t="str">
            <v>张晖宇</v>
          </cell>
          <cell r="G991">
            <v>3370</v>
          </cell>
          <cell r="H991">
            <v>345</v>
          </cell>
          <cell r="I991">
            <v>2020</v>
          </cell>
        </row>
        <row r="992">
          <cell r="E992">
            <v>20200316048</v>
          </cell>
          <cell r="F992" t="str">
            <v>张晖宇</v>
          </cell>
          <cell r="G992">
            <v>4070</v>
          </cell>
          <cell r="H992">
            <v>391</v>
          </cell>
          <cell r="I992">
            <v>2020</v>
          </cell>
        </row>
        <row r="993">
          <cell r="E993">
            <v>20200316050</v>
          </cell>
          <cell r="F993" t="str">
            <v>张晖宇</v>
          </cell>
          <cell r="G993">
            <v>2930</v>
          </cell>
          <cell r="H993">
            <v>197</v>
          </cell>
          <cell r="I993">
            <v>2020</v>
          </cell>
        </row>
        <row r="994">
          <cell r="E994">
            <v>20200316052</v>
          </cell>
          <cell r="F994" t="str">
            <v>张晖宇</v>
          </cell>
          <cell r="G994">
            <v>3095</v>
          </cell>
          <cell r="H994">
            <v>232</v>
          </cell>
          <cell r="I994">
            <v>2020</v>
          </cell>
        </row>
        <row r="995">
          <cell r="E995">
            <v>20200316053</v>
          </cell>
          <cell r="F995" t="str">
            <v>张晖宇</v>
          </cell>
          <cell r="G995">
            <v>3260</v>
          </cell>
          <cell r="H995">
            <v>266</v>
          </cell>
          <cell r="I995">
            <v>2020</v>
          </cell>
        </row>
        <row r="996">
          <cell r="E996">
            <v>20200316054</v>
          </cell>
          <cell r="F996" t="str">
            <v>张晖宇</v>
          </cell>
          <cell r="G996">
            <v>3100</v>
          </cell>
          <cell r="H996">
            <v>303</v>
          </cell>
          <cell r="I996">
            <v>2020</v>
          </cell>
        </row>
        <row r="997">
          <cell r="E997">
            <v>20200316056</v>
          </cell>
          <cell r="F997" t="str">
            <v>张晖宇</v>
          </cell>
          <cell r="G997">
            <v>2870</v>
          </cell>
          <cell r="H997">
            <v>199</v>
          </cell>
          <cell r="I997">
            <v>2020</v>
          </cell>
        </row>
        <row r="998">
          <cell r="E998">
            <v>20200316060</v>
          </cell>
          <cell r="F998" t="str">
            <v>张晖宇</v>
          </cell>
          <cell r="G998">
            <v>2860</v>
          </cell>
          <cell r="H998">
            <v>213</v>
          </cell>
          <cell r="I998">
            <v>2020</v>
          </cell>
        </row>
        <row r="999">
          <cell r="E999">
            <v>20200316064</v>
          </cell>
          <cell r="F999" t="str">
            <v>张晖宇</v>
          </cell>
          <cell r="G999">
            <v>3690</v>
          </cell>
          <cell r="H999">
            <v>352</v>
          </cell>
          <cell r="I999">
            <v>2020</v>
          </cell>
        </row>
        <row r="1000">
          <cell r="E1000">
            <v>20200316065</v>
          </cell>
          <cell r="F1000" t="str">
            <v>张晖宇</v>
          </cell>
          <cell r="G1000">
            <v>3160</v>
          </cell>
          <cell r="H1000">
            <v>314</v>
          </cell>
          <cell r="I1000">
            <v>2020</v>
          </cell>
        </row>
        <row r="1001">
          <cell r="E1001">
            <v>20200316067</v>
          </cell>
          <cell r="F1001" t="str">
            <v>张晖宇</v>
          </cell>
          <cell r="G1001">
            <v>2960</v>
          </cell>
          <cell r="H1001">
            <v>237</v>
          </cell>
          <cell r="I1001">
            <v>2020</v>
          </cell>
        </row>
        <row r="1002">
          <cell r="E1002">
            <v>20200316069</v>
          </cell>
          <cell r="F1002" t="str">
            <v>张晖宇</v>
          </cell>
          <cell r="G1002">
            <v>2720</v>
          </cell>
          <cell r="H1002">
            <v>233</v>
          </cell>
          <cell r="I1002">
            <v>2020</v>
          </cell>
        </row>
        <row r="1003">
          <cell r="E1003">
            <v>20200405029</v>
          </cell>
          <cell r="F1003" t="str">
            <v>张晖宇</v>
          </cell>
          <cell r="G1003">
            <v>2720</v>
          </cell>
          <cell r="H1003">
            <v>205</v>
          </cell>
          <cell r="I1003">
            <v>2020</v>
          </cell>
        </row>
        <row r="1004">
          <cell r="E1004">
            <v>20190306114</v>
          </cell>
          <cell r="F1004" t="str">
            <v>赵泽龙</v>
          </cell>
          <cell r="G1004">
            <v>3060</v>
          </cell>
          <cell r="H1004">
            <v>273</v>
          </cell>
          <cell r="I1004">
            <v>2020</v>
          </cell>
        </row>
        <row r="1005">
          <cell r="E1005">
            <v>20200205196</v>
          </cell>
          <cell r="F1005" t="str">
            <v>赵泽龙</v>
          </cell>
          <cell r="G1005">
            <v>2480</v>
          </cell>
          <cell r="H1005">
            <v>173</v>
          </cell>
          <cell r="I1005">
            <v>2020</v>
          </cell>
        </row>
        <row r="1006">
          <cell r="E1006">
            <v>20200206064</v>
          </cell>
          <cell r="F1006" t="str">
            <v>赵泽龙</v>
          </cell>
          <cell r="G1006">
            <v>2670</v>
          </cell>
          <cell r="H1006">
            <v>268</v>
          </cell>
          <cell r="I1006">
            <v>2020</v>
          </cell>
        </row>
        <row r="1007">
          <cell r="E1007">
            <v>20200306018</v>
          </cell>
          <cell r="F1007" t="str">
            <v>赵泽龙</v>
          </cell>
          <cell r="G1007">
            <v>3060</v>
          </cell>
          <cell r="H1007">
            <v>405</v>
          </cell>
          <cell r="I1007">
            <v>2020</v>
          </cell>
        </row>
        <row r="1008">
          <cell r="E1008">
            <v>20200306020</v>
          </cell>
          <cell r="F1008" t="str">
            <v>赵泽龙</v>
          </cell>
          <cell r="G1008">
            <v>3490</v>
          </cell>
          <cell r="H1008">
            <v>559</v>
          </cell>
          <cell r="I1008">
            <v>2020</v>
          </cell>
        </row>
        <row r="1009">
          <cell r="E1009">
            <v>20200306027</v>
          </cell>
          <cell r="F1009" t="str">
            <v>赵泽龙</v>
          </cell>
          <cell r="G1009">
            <v>2400</v>
          </cell>
          <cell r="H1009">
            <v>263</v>
          </cell>
          <cell r="I1009">
            <v>2020</v>
          </cell>
        </row>
        <row r="1010">
          <cell r="E1010">
            <v>20200306030</v>
          </cell>
          <cell r="F1010" t="str">
            <v>赵泽龙</v>
          </cell>
          <cell r="G1010">
            <v>3210</v>
          </cell>
          <cell r="H1010">
            <v>410</v>
          </cell>
          <cell r="I1010">
            <v>2020</v>
          </cell>
        </row>
        <row r="1011">
          <cell r="E1011">
            <v>20200306032</v>
          </cell>
          <cell r="F1011" t="str">
            <v>赵泽龙</v>
          </cell>
          <cell r="G1011">
            <v>2510</v>
          </cell>
          <cell r="H1011">
            <v>251</v>
          </cell>
          <cell r="I1011">
            <v>2020</v>
          </cell>
        </row>
        <row r="1012">
          <cell r="E1012">
            <v>20200306036</v>
          </cell>
          <cell r="F1012" t="str">
            <v>赵泽龙</v>
          </cell>
          <cell r="G1012">
            <v>2960</v>
          </cell>
          <cell r="H1012">
            <v>258</v>
          </cell>
          <cell r="I1012">
            <v>2020</v>
          </cell>
        </row>
        <row r="1013">
          <cell r="E1013">
            <v>20200306041</v>
          </cell>
          <cell r="F1013" t="str">
            <v>赵泽龙</v>
          </cell>
          <cell r="G1013">
            <v>3060</v>
          </cell>
          <cell r="H1013">
            <v>367</v>
          </cell>
          <cell r="I1013">
            <v>2020</v>
          </cell>
        </row>
        <row r="1014">
          <cell r="E1014">
            <v>20200306044</v>
          </cell>
          <cell r="F1014" t="str">
            <v>赵泽龙</v>
          </cell>
          <cell r="G1014">
            <v>3210</v>
          </cell>
          <cell r="H1014">
            <v>311</v>
          </cell>
          <cell r="I1014">
            <v>2020</v>
          </cell>
        </row>
        <row r="1015">
          <cell r="E1015">
            <v>20200306046</v>
          </cell>
          <cell r="F1015" t="str">
            <v>赵泽龙</v>
          </cell>
          <cell r="G1015">
            <v>2480</v>
          </cell>
          <cell r="H1015">
            <v>238</v>
          </cell>
          <cell r="I1015">
            <v>2020</v>
          </cell>
        </row>
        <row r="1016">
          <cell r="E1016">
            <v>20200306047</v>
          </cell>
          <cell r="F1016" t="str">
            <v>赵泽龙</v>
          </cell>
          <cell r="G1016">
            <v>2500</v>
          </cell>
          <cell r="H1016">
            <v>260</v>
          </cell>
          <cell r="I1016">
            <v>2020</v>
          </cell>
        </row>
        <row r="1017">
          <cell r="E1017">
            <v>20200306053</v>
          </cell>
          <cell r="F1017" t="str">
            <v>赵泽龙</v>
          </cell>
          <cell r="G1017">
            <v>2750</v>
          </cell>
          <cell r="H1017">
            <v>263</v>
          </cell>
          <cell r="I1017">
            <v>2020</v>
          </cell>
        </row>
        <row r="1018">
          <cell r="E1018">
            <v>20200306055</v>
          </cell>
          <cell r="F1018" t="str">
            <v>赵泽龙</v>
          </cell>
          <cell r="G1018">
            <v>2860</v>
          </cell>
          <cell r="H1018">
            <v>383</v>
          </cell>
          <cell r="I1018">
            <v>2020</v>
          </cell>
        </row>
        <row r="1019">
          <cell r="E1019">
            <v>20200306059</v>
          </cell>
          <cell r="F1019" t="str">
            <v>赵泽龙</v>
          </cell>
          <cell r="G1019">
            <v>3140</v>
          </cell>
          <cell r="H1019">
            <v>377</v>
          </cell>
          <cell r="I1019">
            <v>2020</v>
          </cell>
        </row>
        <row r="1020">
          <cell r="E1020">
            <v>20200306061</v>
          </cell>
          <cell r="F1020" t="str">
            <v>赵泽龙</v>
          </cell>
          <cell r="G1020">
            <v>2570</v>
          </cell>
          <cell r="H1020">
            <v>216</v>
          </cell>
          <cell r="I1020">
            <v>2020</v>
          </cell>
        </row>
        <row r="1021">
          <cell r="E1021">
            <v>20200306063</v>
          </cell>
          <cell r="F1021" t="str">
            <v>赵泽龙</v>
          </cell>
          <cell r="G1021">
            <v>2570</v>
          </cell>
          <cell r="H1021">
            <v>187</v>
          </cell>
          <cell r="I1021">
            <v>2020</v>
          </cell>
        </row>
        <row r="1022">
          <cell r="E1022">
            <v>20200306065</v>
          </cell>
          <cell r="F1022" t="str">
            <v>赵泽龙</v>
          </cell>
          <cell r="G1022">
            <v>2840</v>
          </cell>
          <cell r="H1022">
            <v>249</v>
          </cell>
          <cell r="I1022">
            <v>2020</v>
          </cell>
        </row>
        <row r="1023">
          <cell r="E1023">
            <v>20200306066</v>
          </cell>
          <cell r="F1023" t="str">
            <v>赵泽龙</v>
          </cell>
          <cell r="G1023">
            <v>2560</v>
          </cell>
          <cell r="H1023">
            <v>287</v>
          </cell>
          <cell r="I1023">
            <v>2020</v>
          </cell>
        </row>
        <row r="1024">
          <cell r="E1024">
            <v>20200306080</v>
          </cell>
          <cell r="F1024" t="str">
            <v>赵泽龙</v>
          </cell>
          <cell r="G1024">
            <v>2700</v>
          </cell>
          <cell r="H1024">
            <v>245</v>
          </cell>
          <cell r="I1024">
            <v>2020</v>
          </cell>
        </row>
        <row r="1025">
          <cell r="E1025">
            <v>20200306099</v>
          </cell>
          <cell r="F1025" t="str">
            <v>赵泽龙</v>
          </cell>
          <cell r="G1025">
            <v>2670</v>
          </cell>
          <cell r="H1025">
            <v>303</v>
          </cell>
          <cell r="I1025">
            <v>2020</v>
          </cell>
        </row>
        <row r="1026">
          <cell r="E1026">
            <v>20200306105</v>
          </cell>
          <cell r="F1026" t="str">
            <v>赵泽龙</v>
          </cell>
          <cell r="G1026">
            <v>2990</v>
          </cell>
          <cell r="H1026">
            <v>413</v>
          </cell>
          <cell r="I1026">
            <v>2020</v>
          </cell>
        </row>
        <row r="1027">
          <cell r="E1027">
            <v>20200306109</v>
          </cell>
          <cell r="F1027" t="str">
            <v>赵泽龙</v>
          </cell>
          <cell r="G1027">
            <v>2730</v>
          </cell>
          <cell r="H1027">
            <v>354</v>
          </cell>
          <cell r="I1027">
            <v>2020</v>
          </cell>
        </row>
        <row r="1028">
          <cell r="E1028">
            <v>20200306110</v>
          </cell>
          <cell r="F1028" t="str">
            <v>赵泽龙</v>
          </cell>
          <cell r="G1028">
            <v>3110</v>
          </cell>
          <cell r="H1028">
            <v>241</v>
          </cell>
          <cell r="I1028">
            <v>2020</v>
          </cell>
        </row>
        <row r="1029">
          <cell r="E1029">
            <v>20200306130</v>
          </cell>
          <cell r="F1029" t="str">
            <v>赵泽龙</v>
          </cell>
          <cell r="G1029">
            <v>2520</v>
          </cell>
          <cell r="H1029">
            <v>214</v>
          </cell>
          <cell r="I1029">
            <v>2020</v>
          </cell>
        </row>
        <row r="1030">
          <cell r="E1030">
            <v>20200306131</v>
          </cell>
          <cell r="F1030" t="str">
            <v>赵泽龙</v>
          </cell>
          <cell r="G1030">
            <v>3210</v>
          </cell>
          <cell r="H1030">
            <v>428</v>
          </cell>
          <cell r="I1030">
            <v>2020</v>
          </cell>
        </row>
        <row r="1031">
          <cell r="E1031">
            <v>20200306134</v>
          </cell>
          <cell r="F1031" t="str">
            <v>赵泽龙</v>
          </cell>
          <cell r="G1031">
            <v>3080</v>
          </cell>
          <cell r="H1031">
            <v>388</v>
          </cell>
          <cell r="I1031">
            <v>2020</v>
          </cell>
        </row>
        <row r="1032">
          <cell r="E1032">
            <v>20200306136</v>
          </cell>
          <cell r="F1032" t="str">
            <v>赵泽龙</v>
          </cell>
          <cell r="G1032">
            <v>2500</v>
          </cell>
          <cell r="H1032">
            <v>299</v>
          </cell>
          <cell r="I1032">
            <v>2020</v>
          </cell>
        </row>
        <row r="1033">
          <cell r="E1033">
            <v>20200306150</v>
          </cell>
          <cell r="F1033" t="str">
            <v>赵泽龙</v>
          </cell>
          <cell r="G1033">
            <v>3090</v>
          </cell>
          <cell r="H1033">
            <v>370</v>
          </cell>
          <cell r="I1033">
            <v>2020</v>
          </cell>
        </row>
        <row r="1034">
          <cell r="E1034">
            <v>20200306151</v>
          </cell>
          <cell r="F1034" t="str">
            <v>赵泽龙</v>
          </cell>
          <cell r="G1034">
            <v>3110</v>
          </cell>
          <cell r="H1034">
            <v>375</v>
          </cell>
          <cell r="I1034">
            <v>2020</v>
          </cell>
        </row>
        <row r="1035">
          <cell r="E1035">
            <v>20200306156</v>
          </cell>
          <cell r="F1035" t="str">
            <v>赵泽龙</v>
          </cell>
          <cell r="G1035">
            <v>2620</v>
          </cell>
          <cell r="H1035">
            <v>268</v>
          </cell>
          <cell r="I1035">
            <v>2020</v>
          </cell>
        </row>
        <row r="1036">
          <cell r="E1036">
            <v>20200306162</v>
          </cell>
          <cell r="F1036" t="str">
            <v>赵泽龙</v>
          </cell>
          <cell r="G1036">
            <v>2530</v>
          </cell>
          <cell r="H1036">
            <v>291</v>
          </cell>
          <cell r="I1036">
            <v>2020</v>
          </cell>
        </row>
        <row r="1037">
          <cell r="E1037">
            <v>20200306166</v>
          </cell>
          <cell r="F1037" t="str">
            <v>赵泽龙</v>
          </cell>
          <cell r="G1037">
            <v>2900</v>
          </cell>
          <cell r="H1037">
            <v>244</v>
          </cell>
          <cell r="I1037">
            <v>2020</v>
          </cell>
        </row>
        <row r="1038">
          <cell r="E1038">
            <v>20200306168</v>
          </cell>
          <cell r="F1038" t="str">
            <v>赵泽龙</v>
          </cell>
          <cell r="G1038">
            <v>2720</v>
          </cell>
          <cell r="H1038">
            <v>340</v>
          </cell>
          <cell r="I1038">
            <v>2020</v>
          </cell>
        </row>
        <row r="1039">
          <cell r="E1039">
            <v>20200306173</v>
          </cell>
          <cell r="F1039" t="str">
            <v>赵泽龙</v>
          </cell>
          <cell r="G1039">
            <v>2580</v>
          </cell>
          <cell r="H1039">
            <v>260</v>
          </cell>
          <cell r="I1039">
            <v>2020</v>
          </cell>
        </row>
        <row r="1040">
          <cell r="E1040">
            <v>20200306178</v>
          </cell>
          <cell r="F1040" t="str">
            <v>赵泽龙</v>
          </cell>
          <cell r="G1040">
            <v>3890</v>
          </cell>
          <cell r="H1040">
            <v>387</v>
          </cell>
          <cell r="I1040">
            <v>2020</v>
          </cell>
        </row>
        <row r="1041">
          <cell r="E1041">
            <v>20200306817</v>
          </cell>
          <cell r="F1041" t="str">
            <v>赵泽龙</v>
          </cell>
          <cell r="G1041">
            <v>2650</v>
          </cell>
          <cell r="H1041">
            <v>247</v>
          </cell>
          <cell r="I1041">
            <v>2020</v>
          </cell>
        </row>
        <row r="1042">
          <cell r="E1042">
            <v>20200314045</v>
          </cell>
          <cell r="F1042" t="str">
            <v>赵泽龙</v>
          </cell>
          <cell r="G1042">
            <v>3390</v>
          </cell>
          <cell r="H1042">
            <v>406</v>
          </cell>
          <cell r="I1042">
            <v>2020</v>
          </cell>
        </row>
        <row r="1043">
          <cell r="E1043">
            <v>20200405004</v>
          </cell>
          <cell r="F1043" t="str">
            <v>赵泽龙</v>
          </cell>
          <cell r="G1043">
            <v>2430</v>
          </cell>
          <cell r="H1043">
            <v>225</v>
          </cell>
          <cell r="I1043">
            <v>2020</v>
          </cell>
        </row>
        <row r="1044">
          <cell r="E1044">
            <v>20200701048</v>
          </cell>
          <cell r="F1044" t="str">
            <v>赵泽龙</v>
          </cell>
          <cell r="G1044">
            <v>2970</v>
          </cell>
          <cell r="H1044">
            <v>429</v>
          </cell>
          <cell r="I1044">
            <v>2020</v>
          </cell>
        </row>
        <row r="1045">
          <cell r="E1045">
            <v>20200103231</v>
          </cell>
          <cell r="F1045" t="str">
            <v>赵泽龙</v>
          </cell>
          <cell r="G1045">
            <v>2870</v>
          </cell>
          <cell r="H1045">
            <v>284</v>
          </cell>
          <cell r="I1045">
            <v>2020</v>
          </cell>
        </row>
        <row r="1046">
          <cell r="E1046">
            <v>20200204022</v>
          </cell>
          <cell r="F1046" t="str">
            <v>赵泽龙</v>
          </cell>
          <cell r="G1046">
            <v>2500</v>
          </cell>
          <cell r="H1046">
            <v>259</v>
          </cell>
          <cell r="I1046">
            <v>2020</v>
          </cell>
        </row>
        <row r="1047">
          <cell r="E1047">
            <v>20200206050</v>
          </cell>
          <cell r="F1047" t="str">
            <v>赵泽龙</v>
          </cell>
          <cell r="G1047">
            <v>2920</v>
          </cell>
          <cell r="H1047">
            <v>403</v>
          </cell>
          <cell r="I1047">
            <v>2020</v>
          </cell>
        </row>
        <row r="1048">
          <cell r="E1048">
            <v>20200306002</v>
          </cell>
          <cell r="F1048" t="str">
            <v>赵泽龙</v>
          </cell>
          <cell r="G1048">
            <v>2860</v>
          </cell>
          <cell r="H1048">
            <v>263</v>
          </cell>
          <cell r="I1048">
            <v>2020</v>
          </cell>
        </row>
        <row r="1049">
          <cell r="E1049">
            <v>20200306003</v>
          </cell>
          <cell r="F1049" t="str">
            <v>赵泽龙</v>
          </cell>
          <cell r="G1049">
            <v>2490</v>
          </cell>
          <cell r="H1049">
            <v>178</v>
          </cell>
          <cell r="I1049">
            <v>2020</v>
          </cell>
        </row>
        <row r="1050">
          <cell r="E1050">
            <v>20200306006</v>
          </cell>
          <cell r="F1050" t="str">
            <v>赵泽龙</v>
          </cell>
          <cell r="G1050">
            <v>2790</v>
          </cell>
          <cell r="H1050">
            <v>240</v>
          </cell>
          <cell r="I1050">
            <v>2020</v>
          </cell>
        </row>
        <row r="1051">
          <cell r="E1051">
            <v>20200306007</v>
          </cell>
          <cell r="F1051" t="str">
            <v>赵泽龙</v>
          </cell>
          <cell r="G1051">
            <v>3060</v>
          </cell>
          <cell r="H1051">
            <v>276</v>
          </cell>
          <cell r="I1051">
            <v>2020</v>
          </cell>
        </row>
        <row r="1052">
          <cell r="E1052">
            <v>20200306009</v>
          </cell>
          <cell r="F1052" t="str">
            <v>赵泽龙</v>
          </cell>
          <cell r="G1052">
            <v>3090</v>
          </cell>
          <cell r="H1052">
            <v>293</v>
          </cell>
          <cell r="I1052">
            <v>2020</v>
          </cell>
        </row>
        <row r="1053">
          <cell r="E1053">
            <v>20200306013</v>
          </cell>
          <cell r="F1053" t="str">
            <v>赵泽龙</v>
          </cell>
          <cell r="G1053">
            <v>3240</v>
          </cell>
          <cell r="H1053">
            <v>340</v>
          </cell>
          <cell r="I1053">
            <v>2020</v>
          </cell>
        </row>
        <row r="1054">
          <cell r="E1054">
            <v>20200306015</v>
          </cell>
          <cell r="F1054" t="str">
            <v>赵泽龙</v>
          </cell>
          <cell r="G1054">
            <v>2840</v>
          </cell>
          <cell r="H1054">
            <v>322</v>
          </cell>
          <cell r="I1054">
            <v>2020</v>
          </cell>
        </row>
        <row r="1055">
          <cell r="E1055">
            <v>20200306026</v>
          </cell>
          <cell r="F1055" t="str">
            <v>赵泽龙</v>
          </cell>
          <cell r="G1055">
            <v>2290</v>
          </cell>
          <cell r="H1055">
            <v>171</v>
          </cell>
          <cell r="I1055">
            <v>2020</v>
          </cell>
        </row>
        <row r="1056">
          <cell r="E1056">
            <v>20200306028</v>
          </cell>
          <cell r="F1056" t="str">
            <v>赵泽龙</v>
          </cell>
          <cell r="G1056">
            <v>2840</v>
          </cell>
          <cell r="H1056">
            <v>257</v>
          </cell>
          <cell r="I1056">
            <v>2020</v>
          </cell>
        </row>
        <row r="1057">
          <cell r="E1057">
            <v>20200306029</v>
          </cell>
          <cell r="F1057" t="str">
            <v>赵泽龙</v>
          </cell>
          <cell r="G1057">
            <v>2530</v>
          </cell>
          <cell r="H1057">
            <v>193</v>
          </cell>
          <cell r="I1057">
            <v>2020</v>
          </cell>
        </row>
        <row r="1058">
          <cell r="E1058">
            <v>20200306037</v>
          </cell>
          <cell r="F1058" t="str">
            <v>赵泽龙</v>
          </cell>
          <cell r="G1058">
            <v>2300</v>
          </cell>
          <cell r="H1058">
            <v>123</v>
          </cell>
          <cell r="I1058">
            <v>2020</v>
          </cell>
        </row>
        <row r="1059">
          <cell r="E1059">
            <v>20200306050</v>
          </cell>
          <cell r="F1059" t="str">
            <v>赵泽龙</v>
          </cell>
          <cell r="G1059">
            <v>2640</v>
          </cell>
          <cell r="H1059">
            <v>189</v>
          </cell>
          <cell r="I1059">
            <v>2020</v>
          </cell>
        </row>
        <row r="1060">
          <cell r="E1060">
            <v>20200306052</v>
          </cell>
          <cell r="F1060" t="str">
            <v>赵泽龙</v>
          </cell>
          <cell r="G1060">
            <v>3090</v>
          </cell>
          <cell r="H1060">
            <v>254</v>
          </cell>
          <cell r="I1060">
            <v>2020</v>
          </cell>
        </row>
        <row r="1061">
          <cell r="E1061">
            <v>20200306064</v>
          </cell>
          <cell r="F1061" t="str">
            <v>赵泽龙</v>
          </cell>
          <cell r="G1061">
            <v>2780</v>
          </cell>
          <cell r="H1061">
            <v>216</v>
          </cell>
          <cell r="I1061">
            <v>2020</v>
          </cell>
        </row>
        <row r="1062">
          <cell r="E1062">
            <v>20200306069</v>
          </cell>
          <cell r="F1062" t="str">
            <v>赵泽龙</v>
          </cell>
          <cell r="G1062">
            <v>2510</v>
          </cell>
          <cell r="H1062">
            <v>225</v>
          </cell>
          <cell r="I1062">
            <v>2020</v>
          </cell>
        </row>
        <row r="1063">
          <cell r="E1063">
            <v>20200306071</v>
          </cell>
          <cell r="F1063" t="str">
            <v>赵泽龙</v>
          </cell>
          <cell r="G1063">
            <v>3190</v>
          </cell>
          <cell r="H1063">
            <v>405</v>
          </cell>
          <cell r="I1063">
            <v>2020</v>
          </cell>
        </row>
        <row r="1064">
          <cell r="E1064">
            <v>20200306073</v>
          </cell>
          <cell r="F1064" t="str">
            <v>赵泽龙</v>
          </cell>
          <cell r="G1064">
            <v>3020</v>
          </cell>
          <cell r="H1064">
            <v>500</v>
          </cell>
          <cell r="I1064">
            <v>2020</v>
          </cell>
        </row>
        <row r="1065">
          <cell r="E1065">
            <v>20200306079</v>
          </cell>
          <cell r="F1065" t="str">
            <v>赵泽龙</v>
          </cell>
          <cell r="G1065">
            <v>2600</v>
          </cell>
          <cell r="H1065">
            <v>222</v>
          </cell>
          <cell r="I1065">
            <v>2020</v>
          </cell>
        </row>
        <row r="1066">
          <cell r="E1066">
            <v>20200306090</v>
          </cell>
          <cell r="F1066" t="str">
            <v>赵泽龙</v>
          </cell>
          <cell r="G1066">
            <v>2840</v>
          </cell>
          <cell r="H1066">
            <v>428</v>
          </cell>
          <cell r="I1066">
            <v>2020</v>
          </cell>
        </row>
        <row r="1067">
          <cell r="E1067">
            <v>20200306091</v>
          </cell>
          <cell r="F1067" t="str">
            <v>赵泽龙</v>
          </cell>
          <cell r="G1067">
            <v>4350</v>
          </cell>
          <cell r="H1067">
            <v>542</v>
          </cell>
          <cell r="I1067">
            <v>2020</v>
          </cell>
        </row>
        <row r="1068">
          <cell r="E1068">
            <v>20200306093</v>
          </cell>
          <cell r="F1068" t="str">
            <v>赵泽龙</v>
          </cell>
          <cell r="G1068">
            <v>3270</v>
          </cell>
          <cell r="H1068">
            <v>451</v>
          </cell>
          <cell r="I1068">
            <v>2020</v>
          </cell>
        </row>
        <row r="1069">
          <cell r="E1069">
            <v>20200306096</v>
          </cell>
          <cell r="F1069" t="str">
            <v>赵泽龙</v>
          </cell>
          <cell r="G1069">
            <v>2580</v>
          </cell>
          <cell r="H1069">
            <v>265</v>
          </cell>
          <cell r="I1069">
            <v>2020</v>
          </cell>
        </row>
        <row r="1070">
          <cell r="E1070">
            <v>20200306098</v>
          </cell>
          <cell r="F1070" t="str">
            <v>赵泽龙</v>
          </cell>
          <cell r="G1070">
            <v>3040</v>
          </cell>
          <cell r="H1070">
            <v>367</v>
          </cell>
          <cell r="I1070">
            <v>2020</v>
          </cell>
        </row>
        <row r="1071">
          <cell r="E1071">
            <v>20200306107</v>
          </cell>
          <cell r="F1071" t="str">
            <v>赵泽龙</v>
          </cell>
          <cell r="G1071">
            <v>3320</v>
          </cell>
          <cell r="H1071">
            <v>513</v>
          </cell>
          <cell r="I1071">
            <v>2020</v>
          </cell>
        </row>
        <row r="1072">
          <cell r="E1072">
            <v>20200306108</v>
          </cell>
          <cell r="F1072" t="str">
            <v>赵泽龙</v>
          </cell>
          <cell r="G1072">
            <v>2390</v>
          </cell>
          <cell r="H1072">
            <v>166</v>
          </cell>
          <cell r="I1072">
            <v>2020</v>
          </cell>
        </row>
        <row r="1073">
          <cell r="E1073">
            <v>20200306115</v>
          </cell>
          <cell r="F1073" t="str">
            <v>赵泽龙</v>
          </cell>
          <cell r="G1073">
            <v>3540</v>
          </cell>
          <cell r="H1073">
            <v>455</v>
          </cell>
          <cell r="I1073">
            <v>2020</v>
          </cell>
        </row>
        <row r="1074">
          <cell r="E1074">
            <v>20200306117</v>
          </cell>
          <cell r="F1074" t="str">
            <v>赵泽龙</v>
          </cell>
          <cell r="G1074">
            <v>2990</v>
          </cell>
          <cell r="H1074">
            <v>357</v>
          </cell>
          <cell r="I1074">
            <v>2020</v>
          </cell>
        </row>
        <row r="1075">
          <cell r="E1075">
            <v>20200306122</v>
          </cell>
          <cell r="F1075" t="str">
            <v>赵泽龙</v>
          </cell>
          <cell r="G1075">
            <v>2680</v>
          </cell>
          <cell r="H1075">
            <v>239</v>
          </cell>
          <cell r="I1075">
            <v>2020</v>
          </cell>
        </row>
        <row r="1076">
          <cell r="E1076">
            <v>20200306129</v>
          </cell>
          <cell r="F1076" t="str">
            <v>赵泽龙</v>
          </cell>
          <cell r="G1076">
            <v>2740</v>
          </cell>
          <cell r="H1076">
            <v>316</v>
          </cell>
          <cell r="I1076">
            <v>2020</v>
          </cell>
        </row>
        <row r="1077">
          <cell r="E1077">
            <v>20200306137</v>
          </cell>
          <cell r="F1077" t="str">
            <v>赵泽龙</v>
          </cell>
          <cell r="G1077">
            <v>2540</v>
          </cell>
          <cell r="H1077">
            <v>272</v>
          </cell>
          <cell r="I1077">
            <v>2020</v>
          </cell>
        </row>
        <row r="1078">
          <cell r="E1078">
            <v>20200306140</v>
          </cell>
          <cell r="F1078" t="str">
            <v>赵泽龙</v>
          </cell>
          <cell r="G1078">
            <v>2770</v>
          </cell>
          <cell r="H1078">
            <v>304</v>
          </cell>
          <cell r="I1078">
            <v>2020</v>
          </cell>
        </row>
        <row r="1079">
          <cell r="E1079">
            <v>20200306148</v>
          </cell>
          <cell r="F1079" t="str">
            <v>赵泽龙</v>
          </cell>
          <cell r="G1079">
            <v>2990</v>
          </cell>
          <cell r="H1079">
            <v>203</v>
          </cell>
          <cell r="I1079">
            <v>2020</v>
          </cell>
        </row>
        <row r="1080">
          <cell r="E1080">
            <v>20200306155</v>
          </cell>
          <cell r="F1080" t="str">
            <v>赵泽龙</v>
          </cell>
          <cell r="G1080">
            <v>3010</v>
          </cell>
          <cell r="H1080">
            <v>238</v>
          </cell>
          <cell r="I1080">
            <v>2020</v>
          </cell>
        </row>
        <row r="1081">
          <cell r="E1081">
            <v>20200306163</v>
          </cell>
          <cell r="F1081" t="str">
            <v>赵泽龙</v>
          </cell>
          <cell r="G1081">
            <v>2550</v>
          </cell>
          <cell r="H1081">
            <v>267</v>
          </cell>
          <cell r="I1081">
            <v>2020</v>
          </cell>
        </row>
        <row r="1082">
          <cell r="E1082">
            <v>20200306167</v>
          </cell>
          <cell r="F1082" t="str">
            <v>赵泽龙</v>
          </cell>
          <cell r="G1082">
            <v>2320</v>
          </cell>
          <cell r="H1082">
            <v>166</v>
          </cell>
          <cell r="I1082">
            <v>2020</v>
          </cell>
        </row>
        <row r="1083">
          <cell r="E1083">
            <v>20200306169</v>
          </cell>
          <cell r="F1083" t="str">
            <v>赵泽龙</v>
          </cell>
          <cell r="G1083">
            <v>3350</v>
          </cell>
          <cell r="H1083">
            <v>348</v>
          </cell>
          <cell r="I1083">
            <v>2020</v>
          </cell>
        </row>
        <row r="1084">
          <cell r="E1084">
            <v>20200306172</v>
          </cell>
          <cell r="F1084" t="str">
            <v>赵泽龙</v>
          </cell>
          <cell r="G1084">
            <v>2610</v>
          </cell>
          <cell r="H1084">
            <v>265</v>
          </cell>
          <cell r="I1084">
            <v>2020</v>
          </cell>
        </row>
        <row r="1085">
          <cell r="E1085">
            <v>20200306174</v>
          </cell>
          <cell r="F1085" t="str">
            <v>赵泽龙</v>
          </cell>
          <cell r="G1085">
            <v>2470</v>
          </cell>
          <cell r="H1085">
            <v>271</v>
          </cell>
          <cell r="I1085">
            <v>2020</v>
          </cell>
        </row>
        <row r="1086">
          <cell r="E1086">
            <v>20200306177</v>
          </cell>
          <cell r="F1086" t="str">
            <v>赵泽龙</v>
          </cell>
          <cell r="G1086">
            <v>2510</v>
          </cell>
          <cell r="H1086">
            <v>237</v>
          </cell>
          <cell r="I1086">
            <v>2020</v>
          </cell>
        </row>
        <row r="1087">
          <cell r="E1087">
            <v>20200308041</v>
          </cell>
          <cell r="F1087" t="str">
            <v>赵泽龙</v>
          </cell>
          <cell r="G1087">
            <v>2440</v>
          </cell>
          <cell r="H1087">
            <v>214</v>
          </cell>
          <cell r="I1087">
            <v>2020</v>
          </cell>
        </row>
        <row r="1088">
          <cell r="E1088">
            <v>20180201025</v>
          </cell>
          <cell r="F1088" t="str">
            <v>赵泽龙</v>
          </cell>
          <cell r="G1088">
            <v>4830</v>
          </cell>
          <cell r="H1088">
            <v>842</v>
          </cell>
          <cell r="I1088">
            <v>2020</v>
          </cell>
        </row>
        <row r="1089">
          <cell r="E1089">
            <v>20180301024</v>
          </cell>
          <cell r="F1089" t="str">
            <v>赵泽龙</v>
          </cell>
          <cell r="G1089">
            <v>4280</v>
          </cell>
          <cell r="H1089">
            <v>329</v>
          </cell>
          <cell r="I1089">
            <v>2020</v>
          </cell>
        </row>
        <row r="1090">
          <cell r="E1090">
            <v>20190306012</v>
          </cell>
          <cell r="F1090" t="str">
            <v>赵泽龙</v>
          </cell>
          <cell r="G1090">
            <v>3310</v>
          </cell>
          <cell r="H1090">
            <v>256</v>
          </cell>
          <cell r="I1090">
            <v>2020</v>
          </cell>
        </row>
        <row r="1091">
          <cell r="E1091">
            <v>20200105104</v>
          </cell>
          <cell r="F1091" t="str">
            <v>赵泽龙</v>
          </cell>
          <cell r="G1091">
            <v>2770</v>
          </cell>
          <cell r="H1091">
            <v>327</v>
          </cell>
          <cell r="I1091">
            <v>2020</v>
          </cell>
        </row>
        <row r="1092">
          <cell r="E1092">
            <v>20200110048</v>
          </cell>
          <cell r="F1092" t="str">
            <v>赵泽龙</v>
          </cell>
          <cell r="G1092">
            <v>2690</v>
          </cell>
          <cell r="H1092">
            <v>331</v>
          </cell>
          <cell r="I1092">
            <v>2020</v>
          </cell>
        </row>
        <row r="1093">
          <cell r="E1093">
            <v>20200205067</v>
          </cell>
          <cell r="F1093" t="str">
            <v>赵泽龙</v>
          </cell>
          <cell r="G1093">
            <v>2500</v>
          </cell>
          <cell r="H1093">
            <v>377</v>
          </cell>
          <cell r="I1093">
            <v>2020</v>
          </cell>
        </row>
        <row r="1094">
          <cell r="E1094">
            <v>20200205148</v>
          </cell>
          <cell r="F1094" t="str">
            <v>赵泽龙</v>
          </cell>
          <cell r="G1094">
            <v>2690</v>
          </cell>
          <cell r="H1094">
            <v>342</v>
          </cell>
          <cell r="I1094">
            <v>2020</v>
          </cell>
        </row>
        <row r="1095">
          <cell r="E1095">
            <v>20200306004</v>
          </cell>
          <cell r="F1095" t="str">
            <v>赵泽龙</v>
          </cell>
          <cell r="G1095">
            <v>2750</v>
          </cell>
          <cell r="H1095">
            <v>322</v>
          </cell>
          <cell r="I1095">
            <v>2020</v>
          </cell>
        </row>
        <row r="1096">
          <cell r="E1096">
            <v>20200306008</v>
          </cell>
          <cell r="F1096" t="str">
            <v>赵泽龙</v>
          </cell>
          <cell r="G1096">
            <v>3020</v>
          </cell>
          <cell r="H1096">
            <v>279</v>
          </cell>
          <cell r="I1096">
            <v>2020</v>
          </cell>
        </row>
        <row r="1097">
          <cell r="E1097">
            <v>20200306011</v>
          </cell>
          <cell r="F1097" t="str">
            <v>赵泽龙</v>
          </cell>
          <cell r="G1097">
            <v>2600</v>
          </cell>
          <cell r="H1097">
            <v>317</v>
          </cell>
          <cell r="I1097">
            <v>2020</v>
          </cell>
        </row>
        <row r="1098">
          <cell r="E1098">
            <v>20200306033</v>
          </cell>
          <cell r="F1098" t="str">
            <v>赵泽龙</v>
          </cell>
          <cell r="G1098">
            <v>2400</v>
          </cell>
          <cell r="H1098">
            <v>192</v>
          </cell>
          <cell r="I1098">
            <v>2020</v>
          </cell>
        </row>
        <row r="1099">
          <cell r="E1099">
            <v>20200306040</v>
          </cell>
          <cell r="F1099" t="str">
            <v>赵泽龙</v>
          </cell>
          <cell r="G1099">
            <v>2450</v>
          </cell>
          <cell r="H1099">
            <v>222</v>
          </cell>
          <cell r="I1099">
            <v>2020</v>
          </cell>
        </row>
        <row r="1100">
          <cell r="E1100">
            <v>20200306042</v>
          </cell>
          <cell r="F1100" t="str">
            <v>赵泽龙</v>
          </cell>
          <cell r="G1100">
            <v>2580</v>
          </cell>
          <cell r="H1100">
            <v>214</v>
          </cell>
          <cell r="I1100">
            <v>2020</v>
          </cell>
        </row>
        <row r="1101">
          <cell r="E1101">
            <v>20200306043</v>
          </cell>
          <cell r="F1101" t="str">
            <v>赵泽龙</v>
          </cell>
          <cell r="G1101">
            <v>3230</v>
          </cell>
          <cell r="H1101">
            <v>429</v>
          </cell>
          <cell r="I1101">
            <v>2020</v>
          </cell>
        </row>
        <row r="1102">
          <cell r="E1102">
            <v>20200306068</v>
          </cell>
          <cell r="F1102" t="str">
            <v>赵泽龙</v>
          </cell>
          <cell r="G1102">
            <v>2530</v>
          </cell>
          <cell r="H1102">
            <v>220</v>
          </cell>
          <cell r="I1102">
            <v>2020</v>
          </cell>
        </row>
        <row r="1103">
          <cell r="E1103">
            <v>20200306070</v>
          </cell>
          <cell r="F1103" t="str">
            <v>赵泽龙</v>
          </cell>
          <cell r="G1103">
            <v>3440</v>
          </cell>
          <cell r="H1103">
            <v>343</v>
          </cell>
          <cell r="I1103">
            <v>2020</v>
          </cell>
        </row>
        <row r="1104">
          <cell r="E1104">
            <v>20200306072</v>
          </cell>
          <cell r="F1104" t="str">
            <v>赵泽龙</v>
          </cell>
          <cell r="G1104">
            <v>2920</v>
          </cell>
          <cell r="H1104">
            <v>254</v>
          </cell>
          <cell r="I1104">
            <v>2020</v>
          </cell>
        </row>
        <row r="1105">
          <cell r="E1105">
            <v>20200306074</v>
          </cell>
          <cell r="F1105" t="str">
            <v>赵泽龙</v>
          </cell>
          <cell r="G1105">
            <v>2450</v>
          </cell>
          <cell r="H1105">
            <v>218</v>
          </cell>
          <cell r="I1105">
            <v>2020</v>
          </cell>
        </row>
        <row r="1106">
          <cell r="E1106">
            <v>20200306077</v>
          </cell>
          <cell r="F1106" t="str">
            <v>赵泽龙</v>
          </cell>
          <cell r="G1106">
            <v>2740</v>
          </cell>
          <cell r="H1106">
            <v>401</v>
          </cell>
          <cell r="I1106">
            <v>2020</v>
          </cell>
        </row>
        <row r="1107">
          <cell r="E1107">
            <v>20200306082</v>
          </cell>
          <cell r="F1107" t="str">
            <v>赵泽龙</v>
          </cell>
          <cell r="G1107">
            <v>2930</v>
          </cell>
          <cell r="H1107">
            <v>308</v>
          </cell>
          <cell r="I1107">
            <v>2020</v>
          </cell>
        </row>
        <row r="1108">
          <cell r="E1108">
            <v>20200306083</v>
          </cell>
          <cell r="F1108" t="str">
            <v>赵泽龙</v>
          </cell>
          <cell r="G1108">
            <v>2510</v>
          </cell>
          <cell r="H1108">
            <v>208</v>
          </cell>
          <cell r="I1108">
            <v>2020</v>
          </cell>
        </row>
        <row r="1109">
          <cell r="E1109">
            <v>20200306088</v>
          </cell>
          <cell r="F1109" t="str">
            <v>赵泽龙</v>
          </cell>
          <cell r="G1109">
            <v>2630</v>
          </cell>
          <cell r="H1109">
            <v>206</v>
          </cell>
          <cell r="I1109">
            <v>2020</v>
          </cell>
        </row>
        <row r="1110">
          <cell r="E1110">
            <v>20200306089</v>
          </cell>
          <cell r="F1110" t="str">
            <v>赵泽龙</v>
          </cell>
          <cell r="G1110">
            <v>2580</v>
          </cell>
          <cell r="H1110">
            <v>225</v>
          </cell>
          <cell r="I1110">
            <v>2020</v>
          </cell>
        </row>
        <row r="1111">
          <cell r="E1111">
            <v>20200306097</v>
          </cell>
          <cell r="F1111" t="str">
            <v>赵泽龙</v>
          </cell>
          <cell r="G1111">
            <v>2450</v>
          </cell>
          <cell r="H1111">
            <v>233</v>
          </cell>
          <cell r="I1111">
            <v>2020</v>
          </cell>
        </row>
        <row r="1112">
          <cell r="E1112">
            <v>20200306111</v>
          </cell>
          <cell r="F1112" t="str">
            <v>赵泽龙</v>
          </cell>
          <cell r="G1112">
            <v>2400</v>
          </cell>
          <cell r="H1112">
            <v>230</v>
          </cell>
          <cell r="I1112">
            <v>2020</v>
          </cell>
        </row>
        <row r="1113">
          <cell r="E1113">
            <v>20200306112</v>
          </cell>
          <cell r="F1113" t="str">
            <v>赵泽龙</v>
          </cell>
          <cell r="G1113">
            <v>2910</v>
          </cell>
          <cell r="H1113">
            <v>321</v>
          </cell>
          <cell r="I1113">
            <v>2020</v>
          </cell>
        </row>
        <row r="1114">
          <cell r="E1114">
            <v>20200306116</v>
          </cell>
          <cell r="F1114" t="str">
            <v>赵泽龙</v>
          </cell>
          <cell r="G1114">
            <v>3020</v>
          </cell>
          <cell r="H1114">
            <v>437</v>
          </cell>
          <cell r="I1114">
            <v>2020</v>
          </cell>
        </row>
        <row r="1115">
          <cell r="E1115">
            <v>20200306124</v>
          </cell>
          <cell r="F1115" t="str">
            <v>赵泽龙</v>
          </cell>
          <cell r="G1115">
            <v>2700</v>
          </cell>
          <cell r="H1115">
            <v>367</v>
          </cell>
          <cell r="I1115">
            <v>2020</v>
          </cell>
        </row>
        <row r="1116">
          <cell r="E1116">
            <v>20200306126</v>
          </cell>
          <cell r="F1116" t="str">
            <v>赵泽龙</v>
          </cell>
          <cell r="G1116">
            <v>2440</v>
          </cell>
          <cell r="H1116">
            <v>222</v>
          </cell>
          <cell r="I1116">
            <v>2020</v>
          </cell>
        </row>
        <row r="1117">
          <cell r="E1117">
            <v>20200306139</v>
          </cell>
          <cell r="F1117" t="str">
            <v>赵泽龙</v>
          </cell>
          <cell r="G1117">
            <v>2520</v>
          </cell>
          <cell r="H1117">
            <v>227</v>
          </cell>
          <cell r="I1117">
            <v>2020</v>
          </cell>
        </row>
        <row r="1118">
          <cell r="E1118">
            <v>20200306146</v>
          </cell>
          <cell r="F1118" t="str">
            <v>赵泽龙</v>
          </cell>
          <cell r="G1118">
            <v>2340</v>
          </cell>
          <cell r="H1118">
            <v>119</v>
          </cell>
          <cell r="I1118">
            <v>2020</v>
          </cell>
        </row>
        <row r="1119">
          <cell r="E1119">
            <v>20200306157</v>
          </cell>
          <cell r="F1119" t="str">
            <v>赵泽龙</v>
          </cell>
          <cell r="G1119">
            <v>2870</v>
          </cell>
          <cell r="H1119">
            <v>284</v>
          </cell>
          <cell r="I1119">
            <v>2020</v>
          </cell>
        </row>
        <row r="1120">
          <cell r="E1120">
            <v>20200306158</v>
          </cell>
          <cell r="F1120" t="str">
            <v>赵泽龙</v>
          </cell>
          <cell r="G1120">
            <v>2780</v>
          </cell>
          <cell r="H1120">
            <v>283</v>
          </cell>
          <cell r="I1120">
            <v>2020</v>
          </cell>
        </row>
        <row r="1121">
          <cell r="E1121">
            <v>20200306175</v>
          </cell>
          <cell r="F1121" t="str">
            <v>赵泽龙</v>
          </cell>
          <cell r="G1121">
            <v>2970</v>
          </cell>
          <cell r="H1121">
            <v>440</v>
          </cell>
          <cell r="I1121">
            <v>2020</v>
          </cell>
        </row>
        <row r="1122">
          <cell r="E1122">
            <v>20200306176</v>
          </cell>
          <cell r="F1122" t="str">
            <v>赵泽龙</v>
          </cell>
          <cell r="G1122">
            <v>2520</v>
          </cell>
          <cell r="H1122">
            <v>230</v>
          </cell>
          <cell r="I1122">
            <v>2020</v>
          </cell>
        </row>
        <row r="1123">
          <cell r="E1123">
            <v>20200403042</v>
          </cell>
          <cell r="F1123" t="str">
            <v>赵泽龙</v>
          </cell>
          <cell r="G1123">
            <v>2680</v>
          </cell>
          <cell r="H1123">
            <v>242</v>
          </cell>
          <cell r="I1123">
            <v>2020</v>
          </cell>
        </row>
        <row r="1124">
          <cell r="E1124">
            <v>20200501077</v>
          </cell>
          <cell r="F1124" t="str">
            <v>赵泽龙</v>
          </cell>
          <cell r="G1124">
            <v>2440</v>
          </cell>
          <cell r="H1124">
            <v>291</v>
          </cell>
          <cell r="I1124">
            <v>2020</v>
          </cell>
        </row>
        <row r="1125">
          <cell r="E1125">
            <v>20200605046</v>
          </cell>
          <cell r="F1125" t="str">
            <v>赵泽龙</v>
          </cell>
          <cell r="G1125">
            <v>2600</v>
          </cell>
          <cell r="H1125">
            <v>191</v>
          </cell>
          <cell r="I1125">
            <v>2020</v>
          </cell>
        </row>
        <row r="1126">
          <cell r="E1126">
            <v>20200606025</v>
          </cell>
          <cell r="F1126" t="str">
            <v>赵泽龙</v>
          </cell>
          <cell r="G1126">
            <v>2450</v>
          </cell>
          <cell r="H1126">
            <v>280</v>
          </cell>
          <cell r="I1126">
            <v>2020</v>
          </cell>
        </row>
        <row r="1127">
          <cell r="E1127">
            <v>20200701039</v>
          </cell>
          <cell r="F1127" t="str">
            <v>赵泽龙</v>
          </cell>
          <cell r="G1127">
            <v>2450</v>
          </cell>
          <cell r="H1127">
            <v>344</v>
          </cell>
          <cell r="I1127">
            <v>2020</v>
          </cell>
        </row>
        <row r="1128">
          <cell r="E1128">
            <v>20200702050</v>
          </cell>
          <cell r="F1128" t="str">
            <v>赵泽龙</v>
          </cell>
          <cell r="G1128">
            <v>2400</v>
          </cell>
          <cell r="H1128">
            <v>154</v>
          </cell>
          <cell r="I1128">
            <v>2020</v>
          </cell>
        </row>
        <row r="1129">
          <cell r="E1129">
            <v>20180306014</v>
          </cell>
          <cell r="F1129" t="str">
            <v>赵泽龙</v>
          </cell>
          <cell r="G1129">
            <v>2640</v>
          </cell>
          <cell r="H1129">
            <v>209</v>
          </cell>
          <cell r="I1129">
            <v>2020</v>
          </cell>
        </row>
        <row r="1130">
          <cell r="E1130">
            <v>20180306129</v>
          </cell>
          <cell r="F1130" t="str">
            <v>赵泽龙</v>
          </cell>
          <cell r="G1130">
            <v>2670</v>
          </cell>
          <cell r="H1130">
            <v>271</v>
          </cell>
          <cell r="I1130">
            <v>2020</v>
          </cell>
        </row>
        <row r="1131">
          <cell r="E1131">
            <v>20200101024</v>
          </cell>
          <cell r="F1131" t="str">
            <v>赵泽龙</v>
          </cell>
          <cell r="G1131">
            <v>2830</v>
          </cell>
          <cell r="H1131">
            <v>252</v>
          </cell>
          <cell r="I1131">
            <v>2020</v>
          </cell>
        </row>
        <row r="1132">
          <cell r="E1132">
            <v>20200201067</v>
          </cell>
          <cell r="F1132" t="str">
            <v>赵泽龙</v>
          </cell>
          <cell r="G1132">
            <v>2830</v>
          </cell>
          <cell r="H1132">
            <v>264</v>
          </cell>
          <cell r="I1132">
            <v>2020</v>
          </cell>
        </row>
        <row r="1133">
          <cell r="E1133">
            <v>20200205022</v>
          </cell>
          <cell r="F1133" t="str">
            <v>赵泽龙</v>
          </cell>
          <cell r="G1133">
            <v>2190</v>
          </cell>
          <cell r="H1133">
            <v>138</v>
          </cell>
          <cell r="I1133">
            <v>2020</v>
          </cell>
        </row>
        <row r="1134">
          <cell r="E1134">
            <v>20200205036</v>
          </cell>
          <cell r="F1134" t="str">
            <v>赵泽龙</v>
          </cell>
          <cell r="G1134">
            <v>3180</v>
          </cell>
          <cell r="H1134">
            <v>363</v>
          </cell>
          <cell r="I1134">
            <v>2020</v>
          </cell>
        </row>
        <row r="1135">
          <cell r="E1135">
            <v>20200302030</v>
          </cell>
          <cell r="F1135" t="str">
            <v>赵泽龙</v>
          </cell>
          <cell r="G1135">
            <v>2700</v>
          </cell>
          <cell r="H1135">
            <v>262</v>
          </cell>
          <cell r="I1135">
            <v>2020</v>
          </cell>
        </row>
        <row r="1136">
          <cell r="E1136">
            <v>20200306005</v>
          </cell>
          <cell r="F1136" t="str">
            <v>赵泽龙</v>
          </cell>
          <cell r="G1136">
            <v>2710</v>
          </cell>
          <cell r="H1136">
            <v>317</v>
          </cell>
          <cell r="I1136">
            <v>2020</v>
          </cell>
        </row>
        <row r="1137">
          <cell r="E1137">
            <v>20200306012</v>
          </cell>
          <cell r="F1137" t="str">
            <v>赵泽龙</v>
          </cell>
          <cell r="G1137">
            <v>2480</v>
          </cell>
          <cell r="H1137">
            <v>299</v>
          </cell>
          <cell r="I1137">
            <v>2020</v>
          </cell>
        </row>
        <row r="1138">
          <cell r="E1138">
            <v>20200306017</v>
          </cell>
          <cell r="F1138" t="str">
            <v>赵泽龙</v>
          </cell>
          <cell r="G1138">
            <v>2470</v>
          </cell>
          <cell r="H1138">
            <v>212</v>
          </cell>
          <cell r="I1138">
            <v>2020</v>
          </cell>
        </row>
        <row r="1139">
          <cell r="E1139">
            <v>20200306019</v>
          </cell>
          <cell r="F1139" t="str">
            <v>赵泽龙</v>
          </cell>
          <cell r="G1139">
            <v>2150</v>
          </cell>
          <cell r="H1139">
            <v>121</v>
          </cell>
          <cell r="I1139">
            <v>2020</v>
          </cell>
        </row>
        <row r="1140">
          <cell r="E1140">
            <v>20200306022</v>
          </cell>
          <cell r="F1140" t="str">
            <v>赵泽龙</v>
          </cell>
          <cell r="G1140">
            <v>3880</v>
          </cell>
          <cell r="H1140">
            <v>573</v>
          </cell>
          <cell r="I1140">
            <v>2020</v>
          </cell>
        </row>
        <row r="1141">
          <cell r="E1141">
            <v>20200306025</v>
          </cell>
          <cell r="F1141" t="str">
            <v>赵泽龙</v>
          </cell>
          <cell r="G1141">
            <v>2570</v>
          </cell>
          <cell r="H1141">
            <v>307</v>
          </cell>
          <cell r="I1141">
            <v>2020</v>
          </cell>
        </row>
        <row r="1142">
          <cell r="E1142">
            <v>20200306034</v>
          </cell>
          <cell r="F1142" t="str">
            <v>赵泽龙</v>
          </cell>
          <cell r="G1142">
            <v>2880</v>
          </cell>
          <cell r="H1142">
            <v>272</v>
          </cell>
          <cell r="I1142">
            <v>2020</v>
          </cell>
        </row>
        <row r="1143">
          <cell r="E1143">
            <v>20200306035</v>
          </cell>
          <cell r="F1143" t="str">
            <v>赵泽龙</v>
          </cell>
          <cell r="G1143">
            <v>2960</v>
          </cell>
          <cell r="H1143">
            <v>438</v>
          </cell>
          <cell r="I1143">
            <v>2020</v>
          </cell>
        </row>
        <row r="1144">
          <cell r="E1144">
            <v>20200306038</v>
          </cell>
          <cell r="F1144" t="str">
            <v>赵泽龙</v>
          </cell>
          <cell r="G1144">
            <v>2450</v>
          </cell>
          <cell r="H1144">
            <v>179</v>
          </cell>
          <cell r="I1144">
            <v>2020</v>
          </cell>
        </row>
        <row r="1145">
          <cell r="E1145">
            <v>20200306039</v>
          </cell>
          <cell r="F1145" t="str">
            <v>赵泽龙</v>
          </cell>
          <cell r="G1145">
            <v>3070</v>
          </cell>
          <cell r="H1145">
            <v>321</v>
          </cell>
          <cell r="I1145">
            <v>2020</v>
          </cell>
        </row>
        <row r="1146">
          <cell r="E1146">
            <v>20200306045</v>
          </cell>
          <cell r="F1146" t="str">
            <v>赵泽龙</v>
          </cell>
          <cell r="G1146">
            <v>2380</v>
          </cell>
          <cell r="H1146">
            <v>209</v>
          </cell>
          <cell r="I1146">
            <v>2020</v>
          </cell>
        </row>
        <row r="1147">
          <cell r="E1147">
            <v>20200306048</v>
          </cell>
          <cell r="F1147" t="str">
            <v>赵泽龙</v>
          </cell>
          <cell r="G1147">
            <v>2390</v>
          </cell>
          <cell r="H1147">
            <v>225</v>
          </cell>
          <cell r="I1147">
            <v>2020</v>
          </cell>
        </row>
        <row r="1148">
          <cell r="E1148">
            <v>20200306049</v>
          </cell>
          <cell r="F1148" t="str">
            <v>赵泽龙</v>
          </cell>
          <cell r="G1148">
            <v>2410</v>
          </cell>
          <cell r="H1148">
            <v>253</v>
          </cell>
          <cell r="I1148">
            <v>2020</v>
          </cell>
        </row>
        <row r="1149">
          <cell r="E1149">
            <v>20200306051</v>
          </cell>
          <cell r="F1149" t="str">
            <v>赵泽龙</v>
          </cell>
          <cell r="G1149">
            <v>2770</v>
          </cell>
          <cell r="H1149">
            <v>235</v>
          </cell>
          <cell r="I1149">
            <v>2020</v>
          </cell>
        </row>
        <row r="1150">
          <cell r="E1150">
            <v>20200306058</v>
          </cell>
          <cell r="F1150" t="str">
            <v>赵泽龙</v>
          </cell>
          <cell r="G1150">
            <v>2410</v>
          </cell>
          <cell r="H1150">
            <v>318</v>
          </cell>
          <cell r="I1150">
            <v>2020</v>
          </cell>
        </row>
        <row r="1151">
          <cell r="E1151">
            <v>20200306067</v>
          </cell>
          <cell r="F1151" t="str">
            <v>赵泽龙</v>
          </cell>
          <cell r="G1151">
            <v>2450</v>
          </cell>
          <cell r="H1151">
            <v>163</v>
          </cell>
          <cell r="I1151">
            <v>2020</v>
          </cell>
        </row>
        <row r="1152">
          <cell r="E1152">
            <v>20200306075</v>
          </cell>
          <cell r="F1152" t="str">
            <v>赵泽龙</v>
          </cell>
          <cell r="G1152">
            <v>2790</v>
          </cell>
          <cell r="H1152">
            <v>385</v>
          </cell>
          <cell r="I1152">
            <v>2020</v>
          </cell>
        </row>
        <row r="1153">
          <cell r="E1153">
            <v>20200306085</v>
          </cell>
          <cell r="F1153" t="str">
            <v>赵泽龙</v>
          </cell>
          <cell r="G1153">
            <v>2700</v>
          </cell>
          <cell r="H1153">
            <v>332</v>
          </cell>
          <cell r="I1153">
            <v>2020</v>
          </cell>
        </row>
        <row r="1154">
          <cell r="E1154">
            <v>20200306086</v>
          </cell>
          <cell r="F1154" t="str">
            <v>赵泽龙</v>
          </cell>
          <cell r="G1154">
            <v>2340</v>
          </cell>
          <cell r="H1154">
            <v>239</v>
          </cell>
          <cell r="I1154">
            <v>2020</v>
          </cell>
        </row>
        <row r="1155">
          <cell r="E1155">
            <v>20200306094</v>
          </cell>
          <cell r="F1155" t="str">
            <v>赵泽龙</v>
          </cell>
          <cell r="G1155">
            <v>2560</v>
          </cell>
          <cell r="H1155">
            <v>234</v>
          </cell>
          <cell r="I1155">
            <v>2020</v>
          </cell>
        </row>
        <row r="1156">
          <cell r="E1156">
            <v>20200306101</v>
          </cell>
          <cell r="F1156" t="str">
            <v>赵泽龙</v>
          </cell>
          <cell r="G1156">
            <v>2530</v>
          </cell>
          <cell r="H1156">
            <v>351</v>
          </cell>
          <cell r="I1156">
            <v>2020</v>
          </cell>
        </row>
        <row r="1157">
          <cell r="E1157">
            <v>20200306103</v>
          </cell>
          <cell r="F1157" t="str">
            <v>赵泽龙</v>
          </cell>
          <cell r="G1157">
            <v>2380</v>
          </cell>
          <cell r="H1157">
            <v>206</v>
          </cell>
          <cell r="I1157">
            <v>2020</v>
          </cell>
        </row>
        <row r="1158">
          <cell r="E1158">
            <v>20200306113</v>
          </cell>
          <cell r="F1158" t="str">
            <v>赵泽龙</v>
          </cell>
          <cell r="G1158">
            <v>2770</v>
          </cell>
          <cell r="H1158">
            <v>373</v>
          </cell>
          <cell r="I1158">
            <v>2020</v>
          </cell>
        </row>
        <row r="1159">
          <cell r="E1159">
            <v>20200306119</v>
          </cell>
          <cell r="F1159" t="str">
            <v>赵泽龙</v>
          </cell>
          <cell r="G1159">
            <v>2750</v>
          </cell>
          <cell r="H1159">
            <v>366</v>
          </cell>
          <cell r="I1159">
            <v>2020</v>
          </cell>
        </row>
        <row r="1160">
          <cell r="E1160">
            <v>20200306120</v>
          </cell>
          <cell r="F1160" t="str">
            <v>赵泽龙</v>
          </cell>
          <cell r="G1160">
            <v>2470</v>
          </cell>
          <cell r="H1160">
            <v>174</v>
          </cell>
          <cell r="I1160">
            <v>2020</v>
          </cell>
        </row>
        <row r="1161">
          <cell r="E1161">
            <v>20200306132</v>
          </cell>
          <cell r="F1161" t="str">
            <v>赵泽龙</v>
          </cell>
          <cell r="G1161">
            <v>3300</v>
          </cell>
          <cell r="H1161">
            <v>422</v>
          </cell>
          <cell r="I1161">
            <v>2020</v>
          </cell>
        </row>
        <row r="1162">
          <cell r="E1162">
            <v>20200306133</v>
          </cell>
          <cell r="F1162" t="str">
            <v>赵泽龙</v>
          </cell>
          <cell r="G1162">
            <v>2570</v>
          </cell>
          <cell r="H1162">
            <v>177</v>
          </cell>
          <cell r="I1162">
            <v>2020</v>
          </cell>
        </row>
        <row r="1163">
          <cell r="E1163">
            <v>20200306135</v>
          </cell>
          <cell r="F1163" t="str">
            <v>赵泽龙</v>
          </cell>
          <cell r="G1163">
            <v>3540</v>
          </cell>
          <cell r="H1163">
            <v>304</v>
          </cell>
          <cell r="I1163">
            <v>2020</v>
          </cell>
        </row>
        <row r="1164">
          <cell r="E1164">
            <v>20200306143</v>
          </cell>
          <cell r="F1164" t="str">
            <v>赵泽龙</v>
          </cell>
          <cell r="G1164">
            <v>2830</v>
          </cell>
          <cell r="H1164">
            <v>256</v>
          </cell>
          <cell r="I1164">
            <v>2020</v>
          </cell>
        </row>
        <row r="1165">
          <cell r="E1165">
            <v>20200306145</v>
          </cell>
          <cell r="F1165" t="str">
            <v>赵泽龙</v>
          </cell>
          <cell r="G1165">
            <v>2440</v>
          </cell>
          <cell r="H1165">
            <v>232</v>
          </cell>
          <cell r="I1165">
            <v>2020</v>
          </cell>
        </row>
        <row r="1166">
          <cell r="E1166">
            <v>20200306154</v>
          </cell>
          <cell r="F1166" t="str">
            <v>赵泽龙</v>
          </cell>
          <cell r="G1166">
            <v>3170</v>
          </cell>
          <cell r="H1166">
            <v>330</v>
          </cell>
          <cell r="I1166">
            <v>2020</v>
          </cell>
        </row>
        <row r="1167">
          <cell r="E1167">
            <v>20200306159</v>
          </cell>
          <cell r="F1167" t="str">
            <v>赵泽龙</v>
          </cell>
          <cell r="G1167">
            <v>4020</v>
          </cell>
          <cell r="H1167">
            <v>522</v>
          </cell>
          <cell r="I1167">
            <v>2020</v>
          </cell>
        </row>
        <row r="1168">
          <cell r="E1168">
            <v>20200306165</v>
          </cell>
          <cell r="F1168" t="str">
            <v>赵泽龙</v>
          </cell>
          <cell r="G1168">
            <v>2390</v>
          </cell>
          <cell r="H1168">
            <v>202</v>
          </cell>
          <cell r="I1168">
            <v>2020</v>
          </cell>
        </row>
        <row r="1169">
          <cell r="E1169">
            <v>20200306171</v>
          </cell>
          <cell r="F1169" t="str">
            <v>赵泽龙</v>
          </cell>
          <cell r="G1169">
            <v>2580</v>
          </cell>
          <cell r="H1169">
            <v>254</v>
          </cell>
          <cell r="I1169">
            <v>2020</v>
          </cell>
        </row>
        <row r="1170">
          <cell r="E1170">
            <v>20200604032</v>
          </cell>
          <cell r="F1170" t="str">
            <v>赵泽龙</v>
          </cell>
          <cell r="G1170">
            <v>3520</v>
          </cell>
          <cell r="H1170">
            <v>431</v>
          </cell>
          <cell r="I1170">
            <v>2020</v>
          </cell>
        </row>
        <row r="1171">
          <cell r="E1171">
            <v>20200310091</v>
          </cell>
          <cell r="F1171" t="str">
            <v>赵泽龙</v>
          </cell>
          <cell r="G1171">
            <v>2910</v>
          </cell>
          <cell r="H1171">
            <v>317</v>
          </cell>
          <cell r="I1171">
            <v>2020</v>
          </cell>
        </row>
        <row r="1172">
          <cell r="E1172">
            <v>20200310092</v>
          </cell>
          <cell r="F1172" t="str">
            <v>赵泽龙</v>
          </cell>
          <cell r="G1172">
            <v>2660</v>
          </cell>
          <cell r="H1172">
            <v>206</v>
          </cell>
          <cell r="I1172">
            <v>2020</v>
          </cell>
        </row>
        <row r="1173">
          <cell r="E1173">
            <v>20200310093</v>
          </cell>
          <cell r="F1173" t="str">
            <v>赵泽龙</v>
          </cell>
          <cell r="G1173">
            <v>3790</v>
          </cell>
          <cell r="H1173">
            <v>439</v>
          </cell>
          <cell r="I1173">
            <v>2020</v>
          </cell>
        </row>
        <row r="1174">
          <cell r="E1174">
            <v>20200310094</v>
          </cell>
          <cell r="F1174" t="str">
            <v>赵泽龙</v>
          </cell>
          <cell r="G1174">
            <v>2410</v>
          </cell>
          <cell r="H1174">
            <v>226</v>
          </cell>
          <cell r="I1174">
            <v>2020</v>
          </cell>
        </row>
        <row r="1175">
          <cell r="E1175">
            <v>20200310095</v>
          </cell>
          <cell r="F1175" t="str">
            <v>赵泽龙</v>
          </cell>
          <cell r="G1175">
            <v>2470</v>
          </cell>
          <cell r="H1175">
            <v>227</v>
          </cell>
          <cell r="I1175">
            <v>2020</v>
          </cell>
        </row>
        <row r="1176">
          <cell r="E1176">
            <v>20200310096</v>
          </cell>
          <cell r="F1176" t="str">
            <v>赵泽龙</v>
          </cell>
          <cell r="G1176">
            <v>2440</v>
          </cell>
          <cell r="H1176">
            <v>216</v>
          </cell>
          <cell r="I1176">
            <v>2020</v>
          </cell>
        </row>
        <row r="1177">
          <cell r="E1177">
            <v>20200310097</v>
          </cell>
          <cell r="F1177" t="str">
            <v>赵泽龙</v>
          </cell>
          <cell r="G1177">
            <v>2500</v>
          </cell>
          <cell r="H1177">
            <v>291</v>
          </cell>
          <cell r="I1177">
            <v>2020</v>
          </cell>
        </row>
        <row r="1178">
          <cell r="E1178">
            <v>20200310098</v>
          </cell>
          <cell r="F1178" t="str">
            <v>赵泽龙</v>
          </cell>
          <cell r="G1178">
            <v>3630</v>
          </cell>
          <cell r="H1178">
            <v>733</v>
          </cell>
          <cell r="I1178">
            <v>2020</v>
          </cell>
        </row>
        <row r="1179">
          <cell r="E1179">
            <v>20200310099</v>
          </cell>
          <cell r="F1179" t="str">
            <v>赵泽龙</v>
          </cell>
          <cell r="G1179">
            <v>2420</v>
          </cell>
          <cell r="H1179">
            <v>141</v>
          </cell>
          <cell r="I1179">
            <v>2020</v>
          </cell>
        </row>
        <row r="1180">
          <cell r="E1180">
            <v>20200310100</v>
          </cell>
          <cell r="F1180" t="str">
            <v>赵泽龙</v>
          </cell>
          <cell r="G1180">
            <v>2450</v>
          </cell>
          <cell r="H1180">
            <v>232</v>
          </cell>
          <cell r="I1180">
            <v>2020</v>
          </cell>
        </row>
        <row r="1181">
          <cell r="E1181">
            <v>20200310102</v>
          </cell>
          <cell r="F1181" t="str">
            <v>赵泽龙</v>
          </cell>
          <cell r="G1181">
            <v>2650</v>
          </cell>
          <cell r="H1181">
            <v>333</v>
          </cell>
          <cell r="I1181">
            <v>2020</v>
          </cell>
        </row>
        <row r="1182">
          <cell r="E1182">
            <v>20200310103</v>
          </cell>
          <cell r="F1182" t="str">
            <v>赵泽龙</v>
          </cell>
          <cell r="G1182">
            <v>2660</v>
          </cell>
          <cell r="H1182">
            <v>294</v>
          </cell>
          <cell r="I1182">
            <v>2020</v>
          </cell>
        </row>
        <row r="1183">
          <cell r="E1183">
            <v>20200310104</v>
          </cell>
          <cell r="F1183" t="str">
            <v>赵泽龙</v>
          </cell>
          <cell r="G1183">
            <v>2740</v>
          </cell>
          <cell r="H1183">
            <v>286</v>
          </cell>
          <cell r="I1183">
            <v>2020</v>
          </cell>
        </row>
        <row r="1184">
          <cell r="E1184">
            <v>20200310105</v>
          </cell>
          <cell r="F1184" t="str">
            <v>赵泽龙</v>
          </cell>
          <cell r="G1184">
            <v>2410</v>
          </cell>
          <cell r="H1184">
            <v>193</v>
          </cell>
          <cell r="I1184">
            <v>2020</v>
          </cell>
        </row>
        <row r="1185">
          <cell r="E1185">
            <v>20200310107</v>
          </cell>
          <cell r="F1185" t="str">
            <v>赵泽龙</v>
          </cell>
          <cell r="G1185">
            <v>2620</v>
          </cell>
          <cell r="H1185">
            <v>280</v>
          </cell>
          <cell r="I1185">
            <v>2020</v>
          </cell>
        </row>
        <row r="1186">
          <cell r="E1186">
            <v>20200310108</v>
          </cell>
          <cell r="F1186" t="str">
            <v>赵泽龙</v>
          </cell>
          <cell r="G1186">
            <v>2440</v>
          </cell>
          <cell r="H1186">
            <v>229</v>
          </cell>
          <cell r="I1186">
            <v>2020</v>
          </cell>
        </row>
        <row r="1187">
          <cell r="E1187">
            <v>20200310109</v>
          </cell>
          <cell r="F1187" t="str">
            <v>赵泽龙</v>
          </cell>
          <cell r="G1187">
            <v>2660</v>
          </cell>
          <cell r="H1187">
            <v>303</v>
          </cell>
          <cell r="I1187">
            <v>2020</v>
          </cell>
        </row>
        <row r="1188">
          <cell r="E1188">
            <v>20200310110</v>
          </cell>
          <cell r="F1188" t="str">
            <v>赵泽龙</v>
          </cell>
          <cell r="G1188">
            <v>2460</v>
          </cell>
          <cell r="H1188">
            <v>226</v>
          </cell>
          <cell r="I1188">
            <v>2020</v>
          </cell>
        </row>
        <row r="1189">
          <cell r="E1189">
            <v>20200310111</v>
          </cell>
          <cell r="F1189" t="str">
            <v>赵泽龙</v>
          </cell>
          <cell r="G1189">
            <v>2620</v>
          </cell>
          <cell r="H1189">
            <v>328</v>
          </cell>
          <cell r="I1189">
            <v>2020</v>
          </cell>
        </row>
        <row r="1190">
          <cell r="E1190">
            <v>20200310113</v>
          </cell>
          <cell r="F1190" t="str">
            <v>赵泽龙</v>
          </cell>
          <cell r="G1190">
            <v>3970</v>
          </cell>
          <cell r="H1190">
            <v>971</v>
          </cell>
          <cell r="I1190">
            <v>2020</v>
          </cell>
        </row>
        <row r="1191">
          <cell r="E1191">
            <v>20200310114</v>
          </cell>
          <cell r="F1191" t="str">
            <v>赵泽龙</v>
          </cell>
          <cell r="G1191">
            <v>2510</v>
          </cell>
          <cell r="H1191">
            <v>260</v>
          </cell>
          <cell r="I1191">
            <v>2020</v>
          </cell>
        </row>
        <row r="1192">
          <cell r="E1192">
            <v>20200310115</v>
          </cell>
          <cell r="F1192" t="str">
            <v>赵泽龙</v>
          </cell>
          <cell r="G1192">
            <v>2450</v>
          </cell>
          <cell r="H1192">
            <v>325</v>
          </cell>
          <cell r="I1192">
            <v>2020</v>
          </cell>
        </row>
        <row r="1193">
          <cell r="E1193">
            <v>20200310116</v>
          </cell>
          <cell r="F1193" t="str">
            <v>赵泽龙</v>
          </cell>
          <cell r="G1193">
            <v>2860</v>
          </cell>
          <cell r="H1193">
            <v>265</v>
          </cell>
          <cell r="I1193">
            <v>2020</v>
          </cell>
        </row>
        <row r="1194">
          <cell r="E1194">
            <v>20200310117</v>
          </cell>
          <cell r="F1194" t="str">
            <v>赵泽龙</v>
          </cell>
          <cell r="G1194">
            <v>2450</v>
          </cell>
          <cell r="H1194">
            <v>264</v>
          </cell>
          <cell r="I1194">
            <v>2020</v>
          </cell>
        </row>
        <row r="1195">
          <cell r="E1195">
            <v>20200310119</v>
          </cell>
          <cell r="F1195" t="str">
            <v>赵泽龙</v>
          </cell>
          <cell r="G1195">
            <v>2630</v>
          </cell>
          <cell r="H1195">
            <v>225</v>
          </cell>
          <cell r="I1195">
            <v>2020</v>
          </cell>
        </row>
        <row r="1196">
          <cell r="E1196">
            <v>20200310121</v>
          </cell>
          <cell r="F1196" t="str">
            <v>赵泽龙</v>
          </cell>
          <cell r="G1196">
            <v>2410</v>
          </cell>
          <cell r="H1196">
            <v>219</v>
          </cell>
          <cell r="I1196">
            <v>2020</v>
          </cell>
        </row>
        <row r="1197">
          <cell r="E1197">
            <v>20200310123</v>
          </cell>
          <cell r="F1197" t="str">
            <v>赵泽龙</v>
          </cell>
          <cell r="G1197">
            <v>2500</v>
          </cell>
          <cell r="H1197">
            <v>241</v>
          </cell>
          <cell r="I1197">
            <v>2020</v>
          </cell>
        </row>
        <row r="1198">
          <cell r="E1198">
            <v>20200310124</v>
          </cell>
          <cell r="F1198" t="str">
            <v>赵泽龙</v>
          </cell>
          <cell r="G1198">
            <v>3180</v>
          </cell>
          <cell r="H1198">
            <v>446</v>
          </cell>
          <cell r="I1198">
            <v>2020</v>
          </cell>
        </row>
        <row r="1199">
          <cell r="E1199">
            <v>20200310125</v>
          </cell>
          <cell r="F1199" t="str">
            <v>赵泽龙</v>
          </cell>
          <cell r="G1199">
            <v>2530</v>
          </cell>
          <cell r="H1199">
            <v>285</v>
          </cell>
          <cell r="I1199">
            <v>2020</v>
          </cell>
        </row>
        <row r="1200">
          <cell r="E1200">
            <v>20200310126</v>
          </cell>
          <cell r="F1200" t="str">
            <v>赵泽龙</v>
          </cell>
          <cell r="G1200">
            <v>2690</v>
          </cell>
          <cell r="H1200">
            <v>229</v>
          </cell>
          <cell r="I1200">
            <v>2020</v>
          </cell>
        </row>
        <row r="1201">
          <cell r="E1201">
            <v>20200310128</v>
          </cell>
          <cell r="F1201" t="str">
            <v>赵泽龙</v>
          </cell>
          <cell r="G1201">
            <v>2730</v>
          </cell>
          <cell r="H1201">
            <v>324</v>
          </cell>
          <cell r="I1201">
            <v>2020</v>
          </cell>
        </row>
        <row r="1202">
          <cell r="E1202">
            <v>20200310129</v>
          </cell>
          <cell r="F1202" t="str">
            <v>赵泽龙</v>
          </cell>
          <cell r="G1202">
            <v>2780</v>
          </cell>
          <cell r="H1202">
            <v>324</v>
          </cell>
          <cell r="I1202">
            <v>2020</v>
          </cell>
        </row>
        <row r="1203">
          <cell r="E1203">
            <v>20200310130</v>
          </cell>
          <cell r="F1203" t="str">
            <v>赵泽龙</v>
          </cell>
          <cell r="G1203">
            <v>2570</v>
          </cell>
          <cell r="H1203">
            <v>229</v>
          </cell>
          <cell r="I1203">
            <v>2020</v>
          </cell>
        </row>
        <row r="1204">
          <cell r="E1204">
            <v>20200310131</v>
          </cell>
          <cell r="F1204" t="str">
            <v>赵泽龙</v>
          </cell>
          <cell r="G1204">
            <v>2460</v>
          </cell>
          <cell r="H1204">
            <v>183</v>
          </cell>
          <cell r="I1204">
            <v>2020</v>
          </cell>
        </row>
        <row r="1205">
          <cell r="E1205">
            <v>20200310132</v>
          </cell>
          <cell r="F1205" t="str">
            <v>赵泽龙</v>
          </cell>
          <cell r="G1205">
            <v>2530</v>
          </cell>
          <cell r="H1205">
            <v>189</v>
          </cell>
          <cell r="I1205">
            <v>2020</v>
          </cell>
        </row>
        <row r="1206">
          <cell r="E1206">
            <v>20200310133</v>
          </cell>
          <cell r="F1206" t="str">
            <v>赵泽龙</v>
          </cell>
          <cell r="G1206">
            <v>2460</v>
          </cell>
          <cell r="H1206">
            <v>184</v>
          </cell>
          <cell r="I1206">
            <v>2020</v>
          </cell>
        </row>
        <row r="1207">
          <cell r="E1207">
            <v>20200310134</v>
          </cell>
          <cell r="F1207" t="str">
            <v>赵泽龙</v>
          </cell>
          <cell r="G1207">
            <v>2680</v>
          </cell>
          <cell r="H1207">
            <v>333</v>
          </cell>
          <cell r="I1207">
            <v>2020</v>
          </cell>
        </row>
        <row r="1208">
          <cell r="E1208">
            <v>20200310135</v>
          </cell>
          <cell r="F1208" t="str">
            <v>赵泽龙</v>
          </cell>
          <cell r="G1208">
            <v>2450</v>
          </cell>
          <cell r="H1208">
            <v>236</v>
          </cell>
          <cell r="I1208">
            <v>2020</v>
          </cell>
        </row>
        <row r="1209">
          <cell r="E1209">
            <v>20200310136</v>
          </cell>
          <cell r="F1209" t="str">
            <v>赵泽龙</v>
          </cell>
          <cell r="G1209">
            <v>3050</v>
          </cell>
          <cell r="H1209">
            <v>941</v>
          </cell>
          <cell r="I1209">
            <v>2020</v>
          </cell>
        </row>
        <row r="1210">
          <cell r="E1210">
            <v>20200310137</v>
          </cell>
          <cell r="F1210" t="str">
            <v>赵泽龙</v>
          </cell>
          <cell r="G1210">
            <v>2710</v>
          </cell>
          <cell r="H1210">
            <v>274</v>
          </cell>
          <cell r="I1210">
            <v>2020</v>
          </cell>
        </row>
        <row r="1211">
          <cell r="E1211">
            <v>20200310138</v>
          </cell>
          <cell r="F1211" t="str">
            <v>赵泽龙</v>
          </cell>
          <cell r="G1211">
            <v>2650</v>
          </cell>
          <cell r="H1211">
            <v>272</v>
          </cell>
          <cell r="I1211">
            <v>2020</v>
          </cell>
        </row>
        <row r="1212">
          <cell r="E1212">
            <v>20200310139</v>
          </cell>
          <cell r="F1212" t="str">
            <v>赵泽龙</v>
          </cell>
          <cell r="G1212">
            <v>2610</v>
          </cell>
          <cell r="H1212">
            <v>254</v>
          </cell>
          <cell r="I1212">
            <v>2020</v>
          </cell>
        </row>
        <row r="1213">
          <cell r="E1213">
            <v>20200310140</v>
          </cell>
          <cell r="F1213" t="str">
            <v>赵泽龙</v>
          </cell>
          <cell r="G1213">
            <v>2420</v>
          </cell>
          <cell r="H1213">
            <v>228</v>
          </cell>
          <cell r="I1213">
            <v>2020</v>
          </cell>
        </row>
        <row r="1214">
          <cell r="E1214">
            <v>20200310141</v>
          </cell>
          <cell r="F1214" t="str">
            <v>赵泽龙</v>
          </cell>
          <cell r="G1214">
            <v>2420</v>
          </cell>
          <cell r="H1214">
            <v>242</v>
          </cell>
          <cell r="I1214">
            <v>2020</v>
          </cell>
        </row>
        <row r="1215">
          <cell r="E1215">
            <v>20200310144</v>
          </cell>
          <cell r="F1215" t="str">
            <v>赵泽龙</v>
          </cell>
          <cell r="G1215">
            <v>2710</v>
          </cell>
          <cell r="H1215">
            <v>392</v>
          </cell>
          <cell r="I1215">
            <v>2020</v>
          </cell>
        </row>
        <row r="1216">
          <cell r="E1216">
            <v>20200310146</v>
          </cell>
          <cell r="F1216" t="str">
            <v>赵泽龙</v>
          </cell>
          <cell r="G1216">
            <v>3070</v>
          </cell>
          <cell r="H1216">
            <v>336</v>
          </cell>
          <cell r="I1216">
            <v>2020</v>
          </cell>
        </row>
        <row r="1217">
          <cell r="E1217">
            <v>20200310147</v>
          </cell>
          <cell r="F1217" t="str">
            <v>赵泽龙</v>
          </cell>
          <cell r="G1217">
            <v>2620</v>
          </cell>
          <cell r="H1217">
            <v>262</v>
          </cell>
          <cell r="I1217">
            <v>2020</v>
          </cell>
        </row>
        <row r="1218">
          <cell r="E1218">
            <v>20200310148</v>
          </cell>
          <cell r="F1218" t="str">
            <v>赵泽龙</v>
          </cell>
          <cell r="G1218">
            <v>5280</v>
          </cell>
          <cell r="H1218">
            <v>341</v>
          </cell>
          <cell r="I1218">
            <v>2020</v>
          </cell>
        </row>
        <row r="1219">
          <cell r="E1219">
            <v>20200310003</v>
          </cell>
          <cell r="F1219" t="str">
            <v>赵泽龙</v>
          </cell>
          <cell r="G1219">
            <v>2450</v>
          </cell>
          <cell r="H1219">
            <v>224</v>
          </cell>
          <cell r="I1219">
            <v>2020</v>
          </cell>
        </row>
        <row r="1220">
          <cell r="E1220">
            <v>20200310013</v>
          </cell>
          <cell r="F1220" t="str">
            <v>赵泽龙</v>
          </cell>
          <cell r="G1220">
            <v>3400</v>
          </cell>
          <cell r="H1220">
            <v>512</v>
          </cell>
          <cell r="I1220">
            <v>2020</v>
          </cell>
        </row>
        <row r="1221">
          <cell r="E1221">
            <v>20200310018</v>
          </cell>
          <cell r="F1221" t="str">
            <v>赵泽龙</v>
          </cell>
          <cell r="G1221">
            <v>2900</v>
          </cell>
          <cell r="H1221">
            <v>282</v>
          </cell>
          <cell r="I1221">
            <v>2020</v>
          </cell>
        </row>
        <row r="1222">
          <cell r="E1222">
            <v>20200310019</v>
          </cell>
          <cell r="F1222" t="str">
            <v>赵泽龙</v>
          </cell>
          <cell r="G1222">
            <v>2410</v>
          </cell>
          <cell r="H1222">
            <v>176</v>
          </cell>
          <cell r="I1222">
            <v>2020</v>
          </cell>
        </row>
        <row r="1223">
          <cell r="E1223">
            <v>20200310021</v>
          </cell>
          <cell r="F1223" t="str">
            <v>赵泽龙</v>
          </cell>
          <cell r="G1223">
            <v>2470</v>
          </cell>
          <cell r="H1223">
            <v>154</v>
          </cell>
          <cell r="I1223">
            <v>2020</v>
          </cell>
        </row>
        <row r="1224">
          <cell r="E1224">
            <v>20200310022</v>
          </cell>
          <cell r="F1224" t="str">
            <v>赵泽龙</v>
          </cell>
          <cell r="G1224">
            <v>2850</v>
          </cell>
          <cell r="H1224">
            <v>233</v>
          </cell>
          <cell r="I1224">
            <v>2020</v>
          </cell>
        </row>
        <row r="1225">
          <cell r="E1225">
            <v>20200310024</v>
          </cell>
          <cell r="F1225" t="str">
            <v>赵泽龙</v>
          </cell>
          <cell r="G1225">
            <v>3080</v>
          </cell>
          <cell r="H1225">
            <v>391</v>
          </cell>
          <cell r="I1225">
            <v>2020</v>
          </cell>
        </row>
        <row r="1226">
          <cell r="E1226">
            <v>20200310027</v>
          </cell>
          <cell r="F1226" t="str">
            <v>赵泽龙</v>
          </cell>
          <cell r="G1226">
            <v>2430</v>
          </cell>
          <cell r="H1226">
            <v>162</v>
          </cell>
          <cell r="I1226">
            <v>2020</v>
          </cell>
        </row>
        <row r="1227">
          <cell r="E1227">
            <v>20200310028</v>
          </cell>
          <cell r="F1227" t="str">
            <v>赵泽龙</v>
          </cell>
          <cell r="G1227">
            <v>2690</v>
          </cell>
          <cell r="H1227">
            <v>301</v>
          </cell>
          <cell r="I1227">
            <v>2020</v>
          </cell>
        </row>
        <row r="1228">
          <cell r="E1228">
            <v>20200310029</v>
          </cell>
          <cell r="F1228" t="str">
            <v>赵泽龙</v>
          </cell>
          <cell r="G1228">
            <v>3030</v>
          </cell>
          <cell r="H1228">
            <v>210</v>
          </cell>
          <cell r="I1228">
            <v>2020</v>
          </cell>
        </row>
        <row r="1229">
          <cell r="E1229">
            <v>20200310031</v>
          </cell>
          <cell r="F1229" t="str">
            <v>赵泽龙</v>
          </cell>
          <cell r="G1229">
            <v>2640</v>
          </cell>
          <cell r="H1229">
            <v>320</v>
          </cell>
          <cell r="I1229">
            <v>2020</v>
          </cell>
        </row>
        <row r="1230">
          <cell r="E1230">
            <v>20200310034</v>
          </cell>
          <cell r="F1230" t="str">
            <v>赵泽龙</v>
          </cell>
          <cell r="G1230">
            <v>2360</v>
          </cell>
          <cell r="H1230">
            <v>218</v>
          </cell>
          <cell r="I1230">
            <v>2020</v>
          </cell>
        </row>
        <row r="1231">
          <cell r="E1231">
            <v>20200310035</v>
          </cell>
          <cell r="F1231" t="str">
            <v>赵泽龙</v>
          </cell>
          <cell r="G1231">
            <v>2310</v>
          </cell>
          <cell r="H1231">
            <v>148</v>
          </cell>
          <cell r="I1231">
            <v>2020</v>
          </cell>
        </row>
        <row r="1232">
          <cell r="E1232">
            <v>20200310040</v>
          </cell>
          <cell r="F1232" t="str">
            <v>赵泽龙</v>
          </cell>
          <cell r="G1232">
            <v>3410</v>
          </cell>
          <cell r="H1232">
            <v>377</v>
          </cell>
          <cell r="I1232">
            <v>2020</v>
          </cell>
        </row>
        <row r="1233">
          <cell r="E1233">
            <v>20200310043</v>
          </cell>
          <cell r="F1233" t="str">
            <v>赵泽龙</v>
          </cell>
          <cell r="G1233">
            <v>2460</v>
          </cell>
          <cell r="H1233">
            <v>143</v>
          </cell>
          <cell r="I1233">
            <v>2020</v>
          </cell>
        </row>
        <row r="1234">
          <cell r="E1234">
            <v>20200310044</v>
          </cell>
          <cell r="F1234" t="str">
            <v>赵泽龙</v>
          </cell>
          <cell r="G1234">
            <v>2560</v>
          </cell>
          <cell r="H1234">
            <v>212</v>
          </cell>
          <cell r="I1234">
            <v>2020</v>
          </cell>
        </row>
        <row r="1235">
          <cell r="E1235">
            <v>20200310045</v>
          </cell>
          <cell r="F1235" t="str">
            <v>赵泽龙</v>
          </cell>
          <cell r="G1235">
            <v>2510</v>
          </cell>
          <cell r="H1235">
            <v>137</v>
          </cell>
          <cell r="I1235">
            <v>2020</v>
          </cell>
        </row>
        <row r="1236">
          <cell r="E1236">
            <v>20200310047</v>
          </cell>
          <cell r="F1236" t="str">
            <v>赵泽龙</v>
          </cell>
          <cell r="G1236">
            <v>3190</v>
          </cell>
          <cell r="H1236">
            <v>420</v>
          </cell>
          <cell r="I1236">
            <v>2020</v>
          </cell>
        </row>
        <row r="1237">
          <cell r="E1237">
            <v>20200310050</v>
          </cell>
          <cell r="F1237" t="str">
            <v>赵泽龙</v>
          </cell>
          <cell r="G1237">
            <v>2700</v>
          </cell>
          <cell r="H1237">
            <v>304</v>
          </cell>
          <cell r="I1237">
            <v>2020</v>
          </cell>
        </row>
        <row r="1238">
          <cell r="E1238">
            <v>20200310056</v>
          </cell>
          <cell r="F1238" t="str">
            <v>赵泽龙</v>
          </cell>
          <cell r="G1238">
            <v>2450</v>
          </cell>
          <cell r="H1238">
            <v>240</v>
          </cell>
          <cell r="I1238">
            <v>2020</v>
          </cell>
        </row>
        <row r="1239">
          <cell r="E1239">
            <v>20200310057</v>
          </cell>
          <cell r="F1239" t="str">
            <v>赵泽龙</v>
          </cell>
          <cell r="G1239">
            <v>2610</v>
          </cell>
          <cell r="H1239">
            <v>275</v>
          </cell>
          <cell r="I1239">
            <v>2020</v>
          </cell>
        </row>
        <row r="1240">
          <cell r="E1240">
            <v>20200310058</v>
          </cell>
          <cell r="F1240" t="str">
            <v>赵泽龙</v>
          </cell>
          <cell r="G1240">
            <v>2440</v>
          </cell>
          <cell r="H1240">
            <v>231</v>
          </cell>
          <cell r="I1240">
            <v>2020</v>
          </cell>
        </row>
        <row r="1241">
          <cell r="E1241">
            <v>20200310061</v>
          </cell>
          <cell r="F1241" t="str">
            <v>赵泽龙</v>
          </cell>
          <cell r="G1241">
            <v>2420</v>
          </cell>
          <cell r="H1241">
            <v>244</v>
          </cell>
          <cell r="I1241">
            <v>2020</v>
          </cell>
        </row>
        <row r="1242">
          <cell r="E1242">
            <v>20200310062</v>
          </cell>
          <cell r="F1242" t="str">
            <v>赵泽龙</v>
          </cell>
          <cell r="G1242">
            <v>2440</v>
          </cell>
          <cell r="H1242">
            <v>130</v>
          </cell>
          <cell r="I1242">
            <v>2020</v>
          </cell>
        </row>
        <row r="1243">
          <cell r="E1243">
            <v>20200310063</v>
          </cell>
          <cell r="F1243" t="str">
            <v>赵泽龙</v>
          </cell>
          <cell r="G1243">
            <v>2460</v>
          </cell>
          <cell r="H1243">
            <v>334</v>
          </cell>
          <cell r="I1243">
            <v>2020</v>
          </cell>
        </row>
        <row r="1244">
          <cell r="E1244">
            <v>20200310066</v>
          </cell>
          <cell r="F1244" t="str">
            <v>赵泽龙</v>
          </cell>
          <cell r="G1244">
            <v>2390</v>
          </cell>
          <cell r="H1244">
            <v>152</v>
          </cell>
          <cell r="I1244">
            <v>2020</v>
          </cell>
        </row>
        <row r="1245">
          <cell r="E1245">
            <v>20200310069</v>
          </cell>
          <cell r="F1245" t="str">
            <v>赵泽龙</v>
          </cell>
          <cell r="G1245">
            <v>2920</v>
          </cell>
          <cell r="H1245">
            <v>292</v>
          </cell>
          <cell r="I1245">
            <v>2020</v>
          </cell>
        </row>
        <row r="1246">
          <cell r="E1246">
            <v>20200310073</v>
          </cell>
          <cell r="F1246" t="str">
            <v>赵泽龙</v>
          </cell>
          <cell r="G1246">
            <v>2530</v>
          </cell>
          <cell r="H1246">
            <v>311</v>
          </cell>
          <cell r="I1246">
            <v>2020</v>
          </cell>
        </row>
        <row r="1247">
          <cell r="E1247">
            <v>20200310074</v>
          </cell>
          <cell r="F1247" t="str">
            <v>赵泽龙</v>
          </cell>
          <cell r="G1247">
            <v>2410</v>
          </cell>
          <cell r="H1247">
            <v>148</v>
          </cell>
          <cell r="I1247">
            <v>2020</v>
          </cell>
        </row>
        <row r="1248">
          <cell r="E1248">
            <v>20200310077</v>
          </cell>
          <cell r="F1248" t="str">
            <v>赵泽龙</v>
          </cell>
          <cell r="G1248">
            <v>3210</v>
          </cell>
          <cell r="H1248">
            <v>431</v>
          </cell>
          <cell r="I1248">
            <v>2020</v>
          </cell>
        </row>
        <row r="1249">
          <cell r="E1249">
            <v>20200310078</v>
          </cell>
          <cell r="F1249" t="str">
            <v>赵泽龙</v>
          </cell>
          <cell r="G1249">
            <v>2670</v>
          </cell>
          <cell r="H1249">
            <v>265</v>
          </cell>
          <cell r="I1249">
            <v>2020</v>
          </cell>
        </row>
        <row r="1250">
          <cell r="E1250">
            <v>20200310080</v>
          </cell>
          <cell r="F1250" t="str">
            <v>赵泽龙</v>
          </cell>
          <cell r="G1250">
            <v>2340</v>
          </cell>
          <cell r="H1250">
            <v>185</v>
          </cell>
          <cell r="I1250">
            <v>2020</v>
          </cell>
        </row>
        <row r="1251">
          <cell r="E1251">
            <v>20200310082</v>
          </cell>
          <cell r="F1251" t="str">
            <v>赵泽龙</v>
          </cell>
          <cell r="G1251">
            <v>2490</v>
          </cell>
          <cell r="H1251">
            <v>198</v>
          </cell>
          <cell r="I1251">
            <v>2020</v>
          </cell>
        </row>
        <row r="1252">
          <cell r="E1252">
            <v>20200310083</v>
          </cell>
          <cell r="F1252" t="str">
            <v>赵泽龙</v>
          </cell>
          <cell r="G1252">
            <v>2650</v>
          </cell>
          <cell r="H1252">
            <v>201</v>
          </cell>
          <cell r="I1252">
            <v>2020</v>
          </cell>
        </row>
        <row r="1253">
          <cell r="E1253">
            <v>20200310084</v>
          </cell>
          <cell r="F1253" t="str">
            <v>赵泽龙</v>
          </cell>
          <cell r="G1253">
            <v>2440</v>
          </cell>
          <cell r="H1253">
            <v>157</v>
          </cell>
          <cell r="I1253">
            <v>2020</v>
          </cell>
        </row>
        <row r="1254">
          <cell r="E1254">
            <v>20200310088</v>
          </cell>
          <cell r="F1254" t="str">
            <v>赵泽龙</v>
          </cell>
          <cell r="G1254">
            <v>3000</v>
          </cell>
          <cell r="H1254">
            <v>370</v>
          </cell>
          <cell r="I1254">
            <v>2020</v>
          </cell>
        </row>
        <row r="1255">
          <cell r="E1255">
            <v>20200310090</v>
          </cell>
          <cell r="F1255" t="str">
            <v>赵泽龙</v>
          </cell>
          <cell r="G1255">
            <v>2800</v>
          </cell>
          <cell r="H1255">
            <v>274</v>
          </cell>
          <cell r="I1255">
            <v>2020</v>
          </cell>
        </row>
        <row r="1256">
          <cell r="E1256">
            <v>20200310118</v>
          </cell>
          <cell r="F1256" t="str">
            <v>赵泽龙</v>
          </cell>
          <cell r="G1256">
            <v>2520</v>
          </cell>
          <cell r="H1256">
            <v>242</v>
          </cell>
          <cell r="I1256">
            <v>2020</v>
          </cell>
        </row>
        <row r="1257">
          <cell r="E1257">
            <v>20200310120</v>
          </cell>
          <cell r="F1257" t="str">
            <v>赵泽龙</v>
          </cell>
          <cell r="G1257">
            <v>2770</v>
          </cell>
          <cell r="H1257">
            <v>354</v>
          </cell>
          <cell r="I1257">
            <v>2020</v>
          </cell>
        </row>
        <row r="1258">
          <cell r="E1258">
            <v>20200310143</v>
          </cell>
          <cell r="F1258" t="str">
            <v>赵泽龙</v>
          </cell>
          <cell r="G1258">
            <v>2790</v>
          </cell>
          <cell r="H1258">
            <v>362</v>
          </cell>
          <cell r="I1258">
            <v>2020</v>
          </cell>
        </row>
        <row r="1259">
          <cell r="E1259">
            <v>20180310004</v>
          </cell>
          <cell r="F1259" t="str">
            <v>赵泽龙</v>
          </cell>
          <cell r="G1259">
            <v>3740</v>
          </cell>
          <cell r="H1259">
            <v>237</v>
          </cell>
          <cell r="I1259">
            <v>2020</v>
          </cell>
        </row>
        <row r="1260">
          <cell r="E1260">
            <v>20200310001</v>
          </cell>
          <cell r="F1260" t="str">
            <v>赵泽龙</v>
          </cell>
          <cell r="G1260">
            <v>2460</v>
          </cell>
          <cell r="H1260">
            <v>344</v>
          </cell>
          <cell r="I1260">
            <v>2020</v>
          </cell>
        </row>
        <row r="1261">
          <cell r="E1261">
            <v>20200310002</v>
          </cell>
          <cell r="F1261" t="str">
            <v>赵泽龙</v>
          </cell>
          <cell r="G1261">
            <v>2690</v>
          </cell>
          <cell r="H1261">
            <v>259</v>
          </cell>
          <cell r="I1261">
            <v>2020</v>
          </cell>
        </row>
        <row r="1262">
          <cell r="E1262">
            <v>20200310004</v>
          </cell>
          <cell r="F1262" t="str">
            <v>赵泽龙</v>
          </cell>
          <cell r="G1262">
            <v>3060</v>
          </cell>
          <cell r="H1262">
            <v>432</v>
          </cell>
          <cell r="I1262">
            <v>2020</v>
          </cell>
        </row>
        <row r="1263">
          <cell r="E1263">
            <v>20200310005</v>
          </cell>
          <cell r="F1263" t="str">
            <v>赵泽龙</v>
          </cell>
          <cell r="G1263">
            <v>2580</v>
          </cell>
          <cell r="H1263">
            <v>283</v>
          </cell>
          <cell r="I1263">
            <v>2020</v>
          </cell>
        </row>
        <row r="1264">
          <cell r="E1264">
            <v>20200310007</v>
          </cell>
          <cell r="F1264" t="str">
            <v>赵泽龙</v>
          </cell>
          <cell r="G1264">
            <v>2410</v>
          </cell>
          <cell r="H1264">
            <v>244</v>
          </cell>
          <cell r="I1264">
            <v>2020</v>
          </cell>
        </row>
        <row r="1265">
          <cell r="E1265">
            <v>20200310008</v>
          </cell>
          <cell r="F1265" t="str">
            <v>赵泽龙</v>
          </cell>
          <cell r="G1265">
            <v>2590</v>
          </cell>
          <cell r="H1265">
            <v>348</v>
          </cell>
          <cell r="I1265">
            <v>2020</v>
          </cell>
        </row>
        <row r="1266">
          <cell r="E1266">
            <v>20200310009</v>
          </cell>
          <cell r="F1266" t="str">
            <v>赵泽龙</v>
          </cell>
          <cell r="G1266">
            <v>2660</v>
          </cell>
          <cell r="H1266">
            <v>207</v>
          </cell>
          <cell r="I1266">
            <v>2020</v>
          </cell>
        </row>
        <row r="1267">
          <cell r="E1267">
            <v>20200310010</v>
          </cell>
          <cell r="F1267" t="str">
            <v>赵泽龙</v>
          </cell>
          <cell r="G1267">
            <v>2640</v>
          </cell>
          <cell r="H1267">
            <v>281</v>
          </cell>
          <cell r="I1267">
            <v>2020</v>
          </cell>
        </row>
        <row r="1268">
          <cell r="E1268">
            <v>20200310011</v>
          </cell>
          <cell r="F1268" t="str">
            <v>赵泽龙</v>
          </cell>
          <cell r="G1268">
            <v>2640</v>
          </cell>
          <cell r="H1268">
            <v>235</v>
          </cell>
          <cell r="I1268">
            <v>2020</v>
          </cell>
        </row>
        <row r="1269">
          <cell r="E1269">
            <v>20200310014</v>
          </cell>
          <cell r="F1269" t="str">
            <v>赵泽龙</v>
          </cell>
          <cell r="G1269">
            <v>2570</v>
          </cell>
          <cell r="H1269">
            <v>281</v>
          </cell>
          <cell r="I1269">
            <v>2020</v>
          </cell>
        </row>
        <row r="1270">
          <cell r="E1270">
            <v>20200310015</v>
          </cell>
          <cell r="F1270" t="str">
            <v>赵泽龙</v>
          </cell>
          <cell r="G1270">
            <v>2740</v>
          </cell>
          <cell r="H1270">
            <v>333</v>
          </cell>
          <cell r="I1270">
            <v>2020</v>
          </cell>
        </row>
        <row r="1271">
          <cell r="E1271">
            <v>20200310016</v>
          </cell>
          <cell r="F1271" t="str">
            <v>赵泽龙</v>
          </cell>
          <cell r="G1271">
            <v>2400</v>
          </cell>
          <cell r="H1271">
            <v>255</v>
          </cell>
          <cell r="I1271">
            <v>2020</v>
          </cell>
        </row>
        <row r="1272">
          <cell r="E1272">
            <v>20200310017</v>
          </cell>
          <cell r="F1272" t="str">
            <v>赵泽龙</v>
          </cell>
          <cell r="G1272">
            <v>2660</v>
          </cell>
          <cell r="H1272">
            <v>362</v>
          </cell>
          <cell r="I1272">
            <v>2020</v>
          </cell>
        </row>
        <row r="1273">
          <cell r="E1273">
            <v>20200310020</v>
          </cell>
          <cell r="F1273" t="str">
            <v>赵泽龙</v>
          </cell>
          <cell r="G1273">
            <v>2600</v>
          </cell>
          <cell r="H1273">
            <v>300</v>
          </cell>
          <cell r="I1273">
            <v>2020</v>
          </cell>
        </row>
        <row r="1274">
          <cell r="E1274">
            <v>20200310023</v>
          </cell>
          <cell r="F1274" t="str">
            <v>赵泽龙</v>
          </cell>
          <cell r="G1274">
            <v>2630</v>
          </cell>
          <cell r="H1274">
            <v>261</v>
          </cell>
          <cell r="I1274">
            <v>2020</v>
          </cell>
        </row>
        <row r="1275">
          <cell r="E1275">
            <v>20200310026</v>
          </cell>
          <cell r="F1275" t="str">
            <v>赵泽龙</v>
          </cell>
          <cell r="G1275">
            <v>2400</v>
          </cell>
          <cell r="H1275">
            <v>281</v>
          </cell>
          <cell r="I1275">
            <v>2020</v>
          </cell>
        </row>
        <row r="1276">
          <cell r="E1276">
            <v>20200310030</v>
          </cell>
          <cell r="F1276" t="str">
            <v>赵泽龙</v>
          </cell>
          <cell r="G1276">
            <v>2390</v>
          </cell>
          <cell r="H1276">
            <v>246</v>
          </cell>
          <cell r="I1276">
            <v>2020</v>
          </cell>
        </row>
        <row r="1277">
          <cell r="E1277">
            <v>20200310032</v>
          </cell>
          <cell r="F1277" t="str">
            <v>赵泽龙</v>
          </cell>
          <cell r="G1277">
            <v>2600</v>
          </cell>
          <cell r="H1277">
            <v>220</v>
          </cell>
          <cell r="I1277">
            <v>2020</v>
          </cell>
        </row>
        <row r="1278">
          <cell r="E1278">
            <v>20200310036</v>
          </cell>
          <cell r="F1278" t="str">
            <v>赵泽龙</v>
          </cell>
          <cell r="G1278">
            <v>2670</v>
          </cell>
          <cell r="H1278">
            <v>291</v>
          </cell>
          <cell r="I1278">
            <v>2020</v>
          </cell>
        </row>
        <row r="1279">
          <cell r="E1279">
            <v>20200310037</v>
          </cell>
          <cell r="F1279" t="str">
            <v>赵泽龙</v>
          </cell>
          <cell r="G1279">
            <v>2630</v>
          </cell>
          <cell r="H1279">
            <v>251</v>
          </cell>
          <cell r="I1279">
            <v>2020</v>
          </cell>
        </row>
        <row r="1280">
          <cell r="E1280">
            <v>20200310039</v>
          </cell>
          <cell r="F1280" t="str">
            <v>赵泽龙</v>
          </cell>
          <cell r="G1280">
            <v>2320</v>
          </cell>
          <cell r="H1280">
            <v>243</v>
          </cell>
          <cell r="I1280">
            <v>2020</v>
          </cell>
        </row>
        <row r="1281">
          <cell r="E1281">
            <v>20200310041</v>
          </cell>
          <cell r="F1281" t="str">
            <v>赵泽龙</v>
          </cell>
          <cell r="G1281">
            <v>2750</v>
          </cell>
          <cell r="H1281">
            <v>234</v>
          </cell>
          <cell r="I1281">
            <v>2020</v>
          </cell>
        </row>
        <row r="1282">
          <cell r="E1282">
            <v>20200310042</v>
          </cell>
          <cell r="F1282" t="str">
            <v>赵泽龙</v>
          </cell>
          <cell r="G1282">
            <v>3020</v>
          </cell>
          <cell r="H1282">
            <v>337</v>
          </cell>
          <cell r="I1282">
            <v>2020</v>
          </cell>
        </row>
        <row r="1283">
          <cell r="E1283">
            <v>20200310048</v>
          </cell>
          <cell r="F1283" t="str">
            <v>赵泽龙</v>
          </cell>
          <cell r="G1283">
            <v>2640</v>
          </cell>
          <cell r="H1283">
            <v>219</v>
          </cell>
          <cell r="I1283">
            <v>2020</v>
          </cell>
        </row>
        <row r="1284">
          <cell r="E1284">
            <v>20200310049</v>
          </cell>
          <cell r="F1284" t="str">
            <v>赵泽龙</v>
          </cell>
          <cell r="G1284">
            <v>2420</v>
          </cell>
          <cell r="H1284">
            <v>241</v>
          </cell>
          <cell r="I1284">
            <v>2020</v>
          </cell>
        </row>
        <row r="1285">
          <cell r="E1285">
            <v>20200310051</v>
          </cell>
          <cell r="F1285" t="str">
            <v>赵泽龙</v>
          </cell>
          <cell r="G1285">
            <v>2370</v>
          </cell>
          <cell r="H1285">
            <v>295</v>
          </cell>
          <cell r="I1285">
            <v>2020</v>
          </cell>
        </row>
        <row r="1286">
          <cell r="E1286">
            <v>20200310052</v>
          </cell>
          <cell r="F1286" t="str">
            <v>赵泽龙</v>
          </cell>
          <cell r="G1286">
            <v>2880</v>
          </cell>
          <cell r="H1286">
            <v>373</v>
          </cell>
          <cell r="I1286">
            <v>2020</v>
          </cell>
        </row>
        <row r="1287">
          <cell r="E1287">
            <v>20200310054</v>
          </cell>
          <cell r="F1287" t="str">
            <v>赵泽龙</v>
          </cell>
          <cell r="G1287">
            <v>2770</v>
          </cell>
          <cell r="H1287">
            <v>260</v>
          </cell>
          <cell r="I1287">
            <v>2020</v>
          </cell>
        </row>
        <row r="1288">
          <cell r="E1288">
            <v>20200310055</v>
          </cell>
          <cell r="F1288" t="str">
            <v>赵泽龙</v>
          </cell>
          <cell r="G1288">
            <v>2620</v>
          </cell>
          <cell r="H1288">
            <v>254</v>
          </cell>
          <cell r="I1288">
            <v>2020</v>
          </cell>
        </row>
        <row r="1289">
          <cell r="E1289">
            <v>20200310059</v>
          </cell>
          <cell r="F1289" t="str">
            <v>赵泽龙</v>
          </cell>
          <cell r="G1289">
            <v>2420</v>
          </cell>
          <cell r="H1289">
            <v>214</v>
          </cell>
          <cell r="I1289">
            <v>2020</v>
          </cell>
        </row>
        <row r="1290">
          <cell r="E1290">
            <v>20200310060</v>
          </cell>
          <cell r="F1290" t="str">
            <v>赵泽龙</v>
          </cell>
          <cell r="G1290">
            <v>2690</v>
          </cell>
          <cell r="H1290">
            <v>226</v>
          </cell>
          <cell r="I1290">
            <v>2020</v>
          </cell>
        </row>
        <row r="1291">
          <cell r="E1291">
            <v>20200310064</v>
          </cell>
          <cell r="F1291" t="str">
            <v>赵泽龙</v>
          </cell>
          <cell r="G1291">
            <v>2540</v>
          </cell>
          <cell r="H1291">
            <v>297</v>
          </cell>
          <cell r="I1291">
            <v>2020</v>
          </cell>
        </row>
        <row r="1292">
          <cell r="E1292">
            <v>20200310065</v>
          </cell>
          <cell r="F1292" t="str">
            <v>赵泽龙</v>
          </cell>
          <cell r="G1292">
            <v>2390</v>
          </cell>
          <cell r="H1292">
            <v>209</v>
          </cell>
          <cell r="I1292">
            <v>2020</v>
          </cell>
        </row>
        <row r="1293">
          <cell r="E1293">
            <v>20200310068</v>
          </cell>
          <cell r="F1293" t="str">
            <v>赵泽龙</v>
          </cell>
          <cell r="G1293">
            <v>2600</v>
          </cell>
          <cell r="H1293">
            <v>252</v>
          </cell>
          <cell r="I1293">
            <v>2020</v>
          </cell>
        </row>
        <row r="1294">
          <cell r="E1294">
            <v>20200310071</v>
          </cell>
          <cell r="F1294" t="str">
            <v>赵泽龙</v>
          </cell>
          <cell r="G1294">
            <v>2440</v>
          </cell>
          <cell r="H1294">
            <v>278</v>
          </cell>
          <cell r="I1294">
            <v>2020</v>
          </cell>
        </row>
        <row r="1295">
          <cell r="E1295">
            <v>20200310072</v>
          </cell>
          <cell r="F1295" t="str">
            <v>赵泽龙</v>
          </cell>
          <cell r="G1295">
            <v>2590</v>
          </cell>
          <cell r="H1295">
            <v>283</v>
          </cell>
          <cell r="I1295">
            <v>2020</v>
          </cell>
        </row>
        <row r="1296">
          <cell r="E1296">
            <v>20200310076</v>
          </cell>
          <cell r="F1296" t="str">
            <v>赵泽龙</v>
          </cell>
          <cell r="G1296">
            <v>2970</v>
          </cell>
          <cell r="H1296">
            <v>555</v>
          </cell>
          <cell r="I1296">
            <v>2020</v>
          </cell>
        </row>
        <row r="1297">
          <cell r="E1297">
            <v>20200310079</v>
          </cell>
          <cell r="F1297" t="str">
            <v>赵泽龙</v>
          </cell>
          <cell r="G1297">
            <v>2430</v>
          </cell>
          <cell r="H1297">
            <v>259</v>
          </cell>
          <cell r="I1297">
            <v>2020</v>
          </cell>
        </row>
        <row r="1298">
          <cell r="E1298">
            <v>20200310085</v>
          </cell>
          <cell r="F1298" t="str">
            <v>赵泽龙</v>
          </cell>
          <cell r="G1298">
            <v>2410</v>
          </cell>
          <cell r="H1298">
            <v>206</v>
          </cell>
          <cell r="I1298">
            <v>2020</v>
          </cell>
        </row>
        <row r="1299">
          <cell r="E1299">
            <v>20200310086</v>
          </cell>
          <cell r="F1299" t="str">
            <v>赵泽龙</v>
          </cell>
          <cell r="G1299">
            <v>2710</v>
          </cell>
          <cell r="H1299">
            <v>545</v>
          </cell>
          <cell r="I1299">
            <v>2020</v>
          </cell>
        </row>
        <row r="1300">
          <cell r="E1300">
            <v>20200310142</v>
          </cell>
          <cell r="F1300" t="str">
            <v>赵泽龙</v>
          </cell>
          <cell r="G1300">
            <v>3100</v>
          </cell>
          <cell r="H1300">
            <v>388</v>
          </cell>
          <cell r="I1300">
            <v>2020</v>
          </cell>
        </row>
        <row r="1301">
          <cell r="E1301">
            <v>20200310145</v>
          </cell>
          <cell r="F1301" t="str">
            <v>赵泽龙</v>
          </cell>
          <cell r="G1301">
            <v>2900</v>
          </cell>
          <cell r="H1301">
            <v>922</v>
          </cell>
          <cell r="I1301">
            <v>2020</v>
          </cell>
        </row>
      </sheetData>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sheet1"/>
    </sheetNames>
    <sheetDataSet>
      <sheetData sheetId="0">
        <row r="1">
          <cell r="A1" t="str">
            <v>学号</v>
          </cell>
          <cell r="B1" t="str">
            <v>姓名</v>
          </cell>
          <cell r="C1" t="str">
            <v>班级</v>
          </cell>
          <cell r="D1" t="str">
            <v>专业入门教育</v>
          </cell>
          <cell r="E1" t="str">
            <v>高职英语(二)</v>
          </cell>
          <cell r="F1" t="str">
            <v>高职英语(一)</v>
          </cell>
          <cell r="G1" t="str">
            <v>高职语文</v>
          </cell>
          <cell r="H1" t="str">
            <v>高职生心理健康教育</v>
          </cell>
          <cell r="I1" t="str">
            <v>思想道德修养与法律基础</v>
          </cell>
          <cell r="J1" t="str">
            <v>体育与健康(一)</v>
          </cell>
          <cell r="K1" t="str">
            <v>体育与健康(二)</v>
          </cell>
          <cell r="L1" t="str">
            <v>创新思维训练</v>
          </cell>
          <cell r="M1" t="str">
            <v>Web前端开发</v>
          </cell>
          <cell r="N1" t="str">
            <v>python语言程序设计</v>
          </cell>
          <cell r="O1" t="str">
            <v>大学生安全教育(一)</v>
          </cell>
          <cell r="P1" t="str">
            <v>大学生安全教育(二)</v>
          </cell>
          <cell r="Q1" t="str">
            <v>大学生安全教育(三)</v>
          </cell>
          <cell r="R1" t="str">
            <v>大学生安全教育(四)</v>
          </cell>
          <cell r="S1" t="str">
            <v>形势与政策(一)</v>
          </cell>
          <cell r="T1" t="str">
            <v>形势与政策(二)</v>
          </cell>
          <cell r="U1" t="str">
            <v>大学生安全教育(五)</v>
          </cell>
          <cell r="V1" t="str">
            <v>职业发展与生涯规划</v>
          </cell>
          <cell r="W1" t="str">
            <v>《云物大智基础》(课内：office部分)</v>
          </cell>
          <cell r="X1" t="str">
            <v>《云物大智基础》(课外：云物大智部分)</v>
          </cell>
          <cell r="Y1" t="str">
            <v>军事理论</v>
          </cell>
          <cell r="Z1" t="str">
            <v>职业素养实习与劳动教育</v>
          </cell>
          <cell r="AA1" t="str">
            <v>毕业设计（论文）/职业能力测试</v>
          </cell>
          <cell r="AB1" t="str">
            <v>Python数据分析</v>
          </cell>
          <cell r="AC1" t="str">
            <v>数据库基础</v>
          </cell>
          <cell r="AD1" t="str">
            <v>大数据分析与应用</v>
          </cell>
          <cell r="AE1" t="str">
            <v>Linux系统基础</v>
          </cell>
          <cell r="AF1" t="str">
            <v>Java编程基础</v>
          </cell>
          <cell r="AG1" t="str">
            <v>网络爬虫</v>
          </cell>
          <cell r="AH1" t="str">
            <v>Java高级程序设计</v>
          </cell>
          <cell r="AI1" t="str">
            <v>数据可视化</v>
          </cell>
          <cell r="AJ1" t="str">
            <v>Hadoop核心技术</v>
          </cell>
          <cell r="AK1" t="str">
            <v>Spark技术与实战</v>
          </cell>
          <cell r="AL1" t="str">
            <v>SSM企业框架实战</v>
          </cell>
          <cell r="AM1" t="str">
            <v>职业发展与就业指导</v>
          </cell>
          <cell r="AN1" t="str">
            <v>通用核心能力测试</v>
          </cell>
          <cell r="AO1" t="str">
            <v>创新与创业实务</v>
          </cell>
          <cell r="AP1" t="str">
            <v>形势与政策（三）</v>
          </cell>
          <cell r="AQ1" t="str">
            <v>形势与政策（四）</v>
          </cell>
          <cell r="AR1" t="str">
            <v>毛泽东思想和中国特色社会主义理论体系概论</v>
          </cell>
          <cell r="AS1" t="str">
            <v>预就业实习</v>
          </cell>
          <cell r="AT1" t="str">
            <v>不及格门数</v>
          </cell>
          <cell r="AU1" t="str">
            <v>不及格科目</v>
          </cell>
        </row>
        <row r="2">
          <cell r="A2">
            <v>20200205153</v>
          </cell>
          <cell r="B2" t="str">
            <v>廖文鹏</v>
          </cell>
          <cell r="C2" t="str">
            <v>全日制2020大数据技术与应用1班</v>
          </cell>
          <cell r="D2" t="str">
            <v>优秀</v>
          </cell>
          <cell r="E2">
            <v>88</v>
          </cell>
          <cell r="F2">
            <v>77</v>
          </cell>
          <cell r="G2">
            <v>75</v>
          </cell>
          <cell r="H2">
            <v>81</v>
          </cell>
          <cell r="I2">
            <v>91</v>
          </cell>
          <cell r="J2">
            <v>86</v>
          </cell>
          <cell r="K2">
            <v>90</v>
          </cell>
          <cell r="L2">
            <v>77</v>
          </cell>
          <cell r="M2">
            <v>80</v>
          </cell>
          <cell r="N2" t="str">
            <v>良好</v>
          </cell>
          <cell r="O2">
            <v>94</v>
          </cell>
          <cell r="P2">
            <v>94</v>
          </cell>
          <cell r="Q2">
            <v>97</v>
          </cell>
          <cell r="R2">
            <v>100</v>
          </cell>
          <cell r="S2" t="str">
            <v>良好</v>
          </cell>
          <cell r="T2" t="str">
            <v>良好</v>
          </cell>
          <cell r="U2">
            <v>75</v>
          </cell>
          <cell r="V2">
            <v>85</v>
          </cell>
          <cell r="W2">
            <v>98</v>
          </cell>
          <cell r="X2" t="str">
            <v>良好</v>
          </cell>
          <cell r="Y2">
            <v>95</v>
          </cell>
          <cell r="Z2">
            <v>100</v>
          </cell>
          <cell r="AA2">
            <v>99</v>
          </cell>
          <cell r="AB2">
            <v>97</v>
          </cell>
          <cell r="AC2">
            <v>88</v>
          </cell>
          <cell r="AD2">
            <v>85</v>
          </cell>
          <cell r="AE2">
            <v>94</v>
          </cell>
          <cell r="AF2">
            <v>90</v>
          </cell>
          <cell r="AG2">
            <v>85</v>
          </cell>
          <cell r="AH2">
            <v>90</v>
          </cell>
          <cell r="AI2">
            <v>99</v>
          </cell>
          <cell r="AJ2">
            <v>100</v>
          </cell>
          <cell r="AK2">
            <v>85</v>
          </cell>
          <cell r="AL2">
            <v>95</v>
          </cell>
          <cell r="AM2">
            <v>95</v>
          </cell>
          <cell r="AN2">
            <v>97</v>
          </cell>
          <cell r="AO2">
            <v>91</v>
          </cell>
          <cell r="AP2" t="str">
            <v>良好</v>
          </cell>
          <cell r="AQ2" t="str">
            <v>优秀</v>
          </cell>
          <cell r="AR2">
            <v>69</v>
          </cell>
          <cell r="AS2">
            <v>98</v>
          </cell>
          <cell r="AT2">
            <v>0</v>
          </cell>
          <cell r="AU2" t="str">
            <v/>
          </cell>
        </row>
        <row r="3">
          <cell r="A3">
            <v>20200316041</v>
          </cell>
          <cell r="B3" t="str">
            <v>马晓春</v>
          </cell>
          <cell r="C3" t="str">
            <v>全日制2020大数据技术与应用1班</v>
          </cell>
          <cell r="D3" t="str">
            <v>优秀</v>
          </cell>
          <cell r="E3">
            <v>75</v>
          </cell>
          <cell r="F3">
            <v>70</v>
          </cell>
          <cell r="G3">
            <v>70</v>
          </cell>
          <cell r="H3">
            <v>85</v>
          </cell>
          <cell r="I3">
            <v>83</v>
          </cell>
          <cell r="J3">
            <v>81</v>
          </cell>
          <cell r="K3">
            <v>68</v>
          </cell>
          <cell r="L3">
            <v>73</v>
          </cell>
          <cell r="M3">
            <v>67</v>
          </cell>
          <cell r="N3" t="str">
            <v>中等</v>
          </cell>
          <cell r="O3">
            <v>79</v>
          </cell>
          <cell r="P3">
            <v>100</v>
          </cell>
          <cell r="Q3">
            <v>96</v>
          </cell>
          <cell r="R3">
            <v>99</v>
          </cell>
          <cell r="S3" t="str">
            <v>良好</v>
          </cell>
          <cell r="T3" t="str">
            <v>良好</v>
          </cell>
          <cell r="U3">
            <v>75</v>
          </cell>
          <cell r="V3">
            <v>86</v>
          </cell>
          <cell r="W3">
            <v>93</v>
          </cell>
          <cell r="X3" t="str">
            <v>及格</v>
          </cell>
          <cell r="Y3">
            <v>87</v>
          </cell>
          <cell r="Z3">
            <v>100</v>
          </cell>
          <cell r="AA3">
            <v>72</v>
          </cell>
          <cell r="AB3">
            <v>79</v>
          </cell>
          <cell r="AC3">
            <v>60</v>
          </cell>
          <cell r="AD3">
            <v>79</v>
          </cell>
          <cell r="AE3">
            <v>91</v>
          </cell>
          <cell r="AF3">
            <v>63</v>
          </cell>
          <cell r="AG3">
            <v>77</v>
          </cell>
          <cell r="AH3">
            <v>68</v>
          </cell>
          <cell r="AI3">
            <v>74</v>
          </cell>
          <cell r="AJ3">
            <v>70</v>
          </cell>
          <cell r="AK3">
            <v>61</v>
          </cell>
          <cell r="AL3">
            <v>68</v>
          </cell>
          <cell r="AM3">
            <v>95</v>
          </cell>
          <cell r="AN3">
            <v>98</v>
          </cell>
          <cell r="AO3">
            <v>70</v>
          </cell>
          <cell r="AP3" t="str">
            <v>良好</v>
          </cell>
          <cell r="AQ3" t="str">
            <v>优秀</v>
          </cell>
          <cell r="AR3">
            <v>66</v>
          </cell>
          <cell r="AS3">
            <v>87</v>
          </cell>
          <cell r="AT3">
            <v>0</v>
          </cell>
          <cell r="AU3" t="str">
            <v/>
          </cell>
        </row>
        <row r="4">
          <cell r="A4">
            <v>20200317002</v>
          </cell>
          <cell r="B4" t="str">
            <v>陈建军</v>
          </cell>
          <cell r="C4" t="str">
            <v>全日制2020大数据技术与应用1班</v>
          </cell>
          <cell r="D4" t="str">
            <v>优秀</v>
          </cell>
          <cell r="E4">
            <v>74</v>
          </cell>
          <cell r="F4">
            <v>78</v>
          </cell>
          <cell r="G4">
            <v>70</v>
          </cell>
          <cell r="H4">
            <v>83</v>
          </cell>
          <cell r="I4">
            <v>87</v>
          </cell>
          <cell r="J4">
            <v>79</v>
          </cell>
          <cell r="K4">
            <v>75</v>
          </cell>
          <cell r="L4">
            <v>75</v>
          </cell>
          <cell r="M4">
            <v>85</v>
          </cell>
          <cell r="N4" t="str">
            <v>及格</v>
          </cell>
          <cell r="O4">
            <v>97</v>
          </cell>
          <cell r="P4">
            <v>97</v>
          </cell>
          <cell r="Q4">
            <v>95</v>
          </cell>
          <cell r="R4">
            <v>100</v>
          </cell>
          <cell r="S4" t="str">
            <v>良好</v>
          </cell>
          <cell r="T4" t="str">
            <v>良好</v>
          </cell>
          <cell r="U4">
            <v>75</v>
          </cell>
          <cell r="V4">
            <v>82</v>
          </cell>
          <cell r="W4">
            <v>94</v>
          </cell>
          <cell r="X4" t="str">
            <v>优秀</v>
          </cell>
          <cell r="Y4">
            <v>89</v>
          </cell>
          <cell r="Z4">
            <v>100</v>
          </cell>
          <cell r="AA4">
            <v>77</v>
          </cell>
          <cell r="AB4">
            <v>90</v>
          </cell>
          <cell r="AC4">
            <v>60</v>
          </cell>
          <cell r="AD4">
            <v>88</v>
          </cell>
          <cell r="AE4">
            <v>91</v>
          </cell>
          <cell r="AF4">
            <v>73</v>
          </cell>
          <cell r="AG4">
            <v>85</v>
          </cell>
          <cell r="AH4">
            <v>80</v>
          </cell>
          <cell r="AI4">
            <v>81</v>
          </cell>
          <cell r="AJ4">
            <v>75</v>
          </cell>
          <cell r="AK4">
            <v>64</v>
          </cell>
          <cell r="AL4">
            <v>75</v>
          </cell>
          <cell r="AM4">
            <v>95</v>
          </cell>
          <cell r="AN4">
            <v>89</v>
          </cell>
          <cell r="AO4">
            <v>91</v>
          </cell>
          <cell r="AP4" t="str">
            <v>良好</v>
          </cell>
          <cell r="AQ4" t="str">
            <v>良好</v>
          </cell>
          <cell r="AR4">
            <v>74</v>
          </cell>
          <cell r="AS4">
            <v>99</v>
          </cell>
          <cell r="AT4">
            <v>0</v>
          </cell>
          <cell r="AU4" t="str">
            <v/>
          </cell>
        </row>
        <row r="5">
          <cell r="A5">
            <v>20200317004</v>
          </cell>
          <cell r="B5" t="str">
            <v>邓扬颂</v>
          </cell>
          <cell r="C5" t="str">
            <v>全日制2020大数据技术与应用1班</v>
          </cell>
          <cell r="D5" t="str">
            <v>优秀</v>
          </cell>
          <cell r="E5">
            <v>71</v>
          </cell>
          <cell r="F5">
            <v>67</v>
          </cell>
          <cell r="G5">
            <v>73</v>
          </cell>
          <cell r="H5">
            <v>70</v>
          </cell>
          <cell r="I5">
            <v>81</v>
          </cell>
          <cell r="J5">
            <v>76</v>
          </cell>
          <cell r="K5">
            <v>79</v>
          </cell>
          <cell r="L5">
            <v>73</v>
          </cell>
          <cell r="M5">
            <v>68</v>
          </cell>
          <cell r="N5" t="str">
            <v>中等</v>
          </cell>
          <cell r="O5">
            <v>71</v>
          </cell>
          <cell r="P5">
            <v>72</v>
          </cell>
          <cell r="Q5">
            <v>96</v>
          </cell>
          <cell r="R5">
            <v>99</v>
          </cell>
          <cell r="S5" t="str">
            <v>良好</v>
          </cell>
          <cell r="T5" t="str">
            <v>良好</v>
          </cell>
          <cell r="U5">
            <v>75</v>
          </cell>
          <cell r="V5">
            <v>79</v>
          </cell>
          <cell r="W5">
            <v>94</v>
          </cell>
          <cell r="X5" t="str">
            <v>及格</v>
          </cell>
          <cell r="Y5">
            <v>60</v>
          </cell>
          <cell r="Z5">
            <v>100</v>
          </cell>
          <cell r="AA5">
            <v>76</v>
          </cell>
          <cell r="AB5">
            <v>61</v>
          </cell>
          <cell r="AC5">
            <v>60</v>
          </cell>
          <cell r="AD5">
            <v>74</v>
          </cell>
          <cell r="AE5">
            <v>80</v>
          </cell>
          <cell r="AF5">
            <v>60</v>
          </cell>
          <cell r="AG5">
            <v>77</v>
          </cell>
          <cell r="AH5">
            <v>64</v>
          </cell>
          <cell r="AI5">
            <v>75</v>
          </cell>
          <cell r="AJ5">
            <v>66</v>
          </cell>
          <cell r="AK5">
            <v>63</v>
          </cell>
          <cell r="AL5">
            <v>61</v>
          </cell>
          <cell r="AM5">
            <v>96</v>
          </cell>
          <cell r="AN5">
            <v>72</v>
          </cell>
          <cell r="AO5">
            <v>90</v>
          </cell>
          <cell r="AP5" t="str">
            <v>良好</v>
          </cell>
          <cell r="AQ5" t="str">
            <v>良好</v>
          </cell>
          <cell r="AR5">
            <v>75</v>
          </cell>
          <cell r="AS5">
            <v>93</v>
          </cell>
          <cell r="AT5">
            <v>0</v>
          </cell>
          <cell r="AU5" t="str">
            <v/>
          </cell>
        </row>
        <row r="6">
          <cell r="A6">
            <v>20200317005</v>
          </cell>
          <cell r="B6" t="str">
            <v>丁伟</v>
          </cell>
          <cell r="C6" t="str">
            <v>全日制2020大数据技术与应用1班</v>
          </cell>
          <cell r="D6" t="str">
            <v>优秀</v>
          </cell>
          <cell r="E6">
            <v>61</v>
          </cell>
          <cell r="F6">
            <v>65</v>
          </cell>
          <cell r="G6">
            <v>67</v>
          </cell>
          <cell r="H6">
            <v>67</v>
          </cell>
          <cell r="I6">
            <v>79</v>
          </cell>
          <cell r="J6">
            <v>74</v>
          </cell>
          <cell r="K6">
            <v>84</v>
          </cell>
          <cell r="L6">
            <v>73</v>
          </cell>
          <cell r="M6">
            <v>71</v>
          </cell>
          <cell r="N6" t="str">
            <v>及格</v>
          </cell>
          <cell r="O6">
            <v>93</v>
          </cell>
          <cell r="P6">
            <v>100</v>
          </cell>
          <cell r="Q6">
            <v>96</v>
          </cell>
          <cell r="R6">
            <v>99</v>
          </cell>
          <cell r="S6" t="str">
            <v>良好</v>
          </cell>
          <cell r="T6" t="str">
            <v>良好</v>
          </cell>
          <cell r="U6">
            <v>75</v>
          </cell>
          <cell r="V6">
            <v>81</v>
          </cell>
          <cell r="W6">
            <v>91</v>
          </cell>
          <cell r="X6" t="str">
            <v>及格</v>
          </cell>
          <cell r="Y6">
            <v>87</v>
          </cell>
          <cell r="Z6">
            <v>100</v>
          </cell>
          <cell r="AA6">
            <v>71</v>
          </cell>
          <cell r="AB6">
            <v>78</v>
          </cell>
          <cell r="AC6">
            <v>66</v>
          </cell>
          <cell r="AD6">
            <v>83</v>
          </cell>
          <cell r="AE6">
            <v>93</v>
          </cell>
          <cell r="AF6">
            <v>75</v>
          </cell>
          <cell r="AG6">
            <v>79</v>
          </cell>
          <cell r="AH6">
            <v>80</v>
          </cell>
          <cell r="AI6">
            <v>74</v>
          </cell>
          <cell r="AJ6">
            <v>72</v>
          </cell>
          <cell r="AK6">
            <v>65</v>
          </cell>
          <cell r="AL6">
            <v>73</v>
          </cell>
          <cell r="AM6">
            <v>92</v>
          </cell>
          <cell r="AN6">
            <v>72</v>
          </cell>
          <cell r="AO6">
            <v>90</v>
          </cell>
          <cell r="AP6" t="str">
            <v>良好</v>
          </cell>
          <cell r="AQ6" t="str">
            <v>及格</v>
          </cell>
          <cell r="AR6">
            <v>65</v>
          </cell>
          <cell r="AS6">
            <v>94</v>
          </cell>
          <cell r="AT6">
            <v>0</v>
          </cell>
          <cell r="AU6" t="str">
            <v/>
          </cell>
        </row>
        <row r="7">
          <cell r="A7">
            <v>20200317011</v>
          </cell>
          <cell r="B7" t="str">
            <v>黄柳菲</v>
          </cell>
          <cell r="C7" t="str">
            <v>全日制2020大数据技术与应用1班</v>
          </cell>
          <cell r="D7" t="str">
            <v>优秀</v>
          </cell>
          <cell r="E7">
            <v>66</v>
          </cell>
          <cell r="F7">
            <v>67</v>
          </cell>
          <cell r="G7">
            <v>75</v>
          </cell>
          <cell r="H7">
            <v>69</v>
          </cell>
          <cell r="I7">
            <v>77</v>
          </cell>
          <cell r="J7">
            <v>78</v>
          </cell>
          <cell r="K7">
            <v>79</v>
          </cell>
          <cell r="L7">
            <v>73</v>
          </cell>
          <cell r="M7">
            <v>62</v>
          </cell>
          <cell r="N7" t="str">
            <v>及格</v>
          </cell>
          <cell r="O7">
            <v>73</v>
          </cell>
          <cell r="P7">
            <v>75</v>
          </cell>
          <cell r="Q7">
            <v>95</v>
          </cell>
          <cell r="R7">
            <v>98</v>
          </cell>
          <cell r="S7" t="str">
            <v>良好</v>
          </cell>
          <cell r="T7" t="str">
            <v>良好</v>
          </cell>
          <cell r="U7">
            <v>75</v>
          </cell>
          <cell r="V7">
            <v>82</v>
          </cell>
          <cell r="W7">
            <v>94</v>
          </cell>
          <cell r="X7" t="str">
            <v>及格</v>
          </cell>
          <cell r="Y7">
            <v>93</v>
          </cell>
          <cell r="Z7">
            <v>100</v>
          </cell>
          <cell r="AA7">
            <v>85</v>
          </cell>
          <cell r="AB7">
            <v>77</v>
          </cell>
          <cell r="AC7">
            <v>60</v>
          </cell>
          <cell r="AD7">
            <v>79</v>
          </cell>
          <cell r="AE7">
            <v>82</v>
          </cell>
          <cell r="AF7">
            <v>72</v>
          </cell>
          <cell r="AG7">
            <v>85</v>
          </cell>
          <cell r="AH7">
            <v>75</v>
          </cell>
          <cell r="AI7">
            <v>86</v>
          </cell>
          <cell r="AJ7">
            <v>67</v>
          </cell>
          <cell r="AK7">
            <v>62</v>
          </cell>
          <cell r="AL7">
            <v>68</v>
          </cell>
          <cell r="AM7">
            <v>95</v>
          </cell>
          <cell r="AN7">
            <v>73</v>
          </cell>
          <cell r="AO7">
            <v>85</v>
          </cell>
          <cell r="AP7" t="str">
            <v>良好</v>
          </cell>
          <cell r="AQ7" t="str">
            <v>良好</v>
          </cell>
          <cell r="AR7">
            <v>71</v>
          </cell>
          <cell r="AS7">
            <v>89</v>
          </cell>
          <cell r="AT7">
            <v>0</v>
          </cell>
          <cell r="AU7" t="str">
            <v/>
          </cell>
        </row>
        <row r="8">
          <cell r="A8">
            <v>20200317013</v>
          </cell>
          <cell r="B8" t="str">
            <v>黄永善</v>
          </cell>
          <cell r="C8" t="str">
            <v>全日制2020大数据技术与应用1班</v>
          </cell>
          <cell r="D8" t="str">
            <v>优秀</v>
          </cell>
          <cell r="E8">
            <v>76</v>
          </cell>
          <cell r="F8">
            <v>72</v>
          </cell>
          <cell r="G8">
            <v>73</v>
          </cell>
          <cell r="H8">
            <v>79</v>
          </cell>
          <cell r="I8">
            <v>78</v>
          </cell>
          <cell r="J8">
            <v>81</v>
          </cell>
          <cell r="K8">
            <v>72</v>
          </cell>
          <cell r="L8">
            <v>73</v>
          </cell>
          <cell r="M8">
            <v>81</v>
          </cell>
          <cell r="N8" t="str">
            <v>中等</v>
          </cell>
          <cell r="O8">
            <v>93</v>
          </cell>
          <cell r="P8">
            <v>95</v>
          </cell>
          <cell r="Q8">
            <v>92</v>
          </cell>
          <cell r="R8">
            <v>75</v>
          </cell>
          <cell r="S8" t="str">
            <v>良好</v>
          </cell>
          <cell r="T8" t="str">
            <v>良好</v>
          </cell>
          <cell r="U8">
            <v>75</v>
          </cell>
          <cell r="V8">
            <v>83</v>
          </cell>
          <cell r="W8">
            <v>94</v>
          </cell>
          <cell r="X8" t="str">
            <v>及格</v>
          </cell>
          <cell r="Y8">
            <v>93</v>
          </cell>
          <cell r="Z8">
            <v>100</v>
          </cell>
          <cell r="AA8">
            <v>78</v>
          </cell>
          <cell r="AB8">
            <v>83</v>
          </cell>
          <cell r="AC8">
            <v>78</v>
          </cell>
          <cell r="AD8">
            <v>93</v>
          </cell>
          <cell r="AE8">
            <v>85</v>
          </cell>
          <cell r="AF8">
            <v>66</v>
          </cell>
          <cell r="AG8">
            <v>85</v>
          </cell>
          <cell r="AH8">
            <v>78</v>
          </cell>
          <cell r="AI8">
            <v>83</v>
          </cell>
          <cell r="AJ8">
            <v>67</v>
          </cell>
          <cell r="AK8">
            <v>66</v>
          </cell>
          <cell r="AL8">
            <v>77</v>
          </cell>
          <cell r="AM8">
            <v>95</v>
          </cell>
          <cell r="AN8">
            <v>78</v>
          </cell>
          <cell r="AO8">
            <v>94</v>
          </cell>
          <cell r="AP8" t="str">
            <v>良好</v>
          </cell>
          <cell r="AQ8" t="str">
            <v>良好</v>
          </cell>
          <cell r="AR8">
            <v>68</v>
          </cell>
          <cell r="AS8">
            <v>95</v>
          </cell>
          <cell r="AT8">
            <v>0</v>
          </cell>
          <cell r="AU8" t="str">
            <v/>
          </cell>
        </row>
        <row r="9">
          <cell r="A9">
            <v>20200317014</v>
          </cell>
          <cell r="B9" t="str">
            <v>江林树</v>
          </cell>
          <cell r="C9" t="str">
            <v>全日制2020大数据技术与应用1班</v>
          </cell>
          <cell r="D9" t="str">
            <v>优秀</v>
          </cell>
          <cell r="E9">
            <v>65</v>
          </cell>
          <cell r="F9">
            <v>72</v>
          </cell>
          <cell r="G9">
            <v>83</v>
          </cell>
          <cell r="H9">
            <v>63</v>
          </cell>
          <cell r="I9">
            <v>83</v>
          </cell>
          <cell r="J9">
            <v>77</v>
          </cell>
          <cell r="K9">
            <v>78</v>
          </cell>
          <cell r="L9">
            <v>73</v>
          </cell>
          <cell r="M9">
            <v>90</v>
          </cell>
          <cell r="N9" t="str">
            <v>中等</v>
          </cell>
          <cell r="O9">
            <v>99</v>
          </cell>
          <cell r="P9">
            <v>98</v>
          </cell>
          <cell r="Q9">
            <v>99</v>
          </cell>
          <cell r="R9">
            <v>100</v>
          </cell>
          <cell r="S9" t="str">
            <v>良好</v>
          </cell>
          <cell r="T9" t="str">
            <v>良好</v>
          </cell>
          <cell r="U9">
            <v>75</v>
          </cell>
          <cell r="V9">
            <v>81</v>
          </cell>
          <cell r="W9">
            <v>95</v>
          </cell>
          <cell r="X9" t="str">
            <v>及格</v>
          </cell>
          <cell r="Y9">
            <v>95</v>
          </cell>
          <cell r="Z9">
            <v>100</v>
          </cell>
          <cell r="AA9">
            <v>81</v>
          </cell>
          <cell r="AB9">
            <v>88</v>
          </cell>
          <cell r="AC9">
            <v>81</v>
          </cell>
          <cell r="AD9">
            <v>78</v>
          </cell>
          <cell r="AE9">
            <v>88</v>
          </cell>
          <cell r="AF9">
            <v>81</v>
          </cell>
          <cell r="AG9">
            <v>85</v>
          </cell>
          <cell r="AH9">
            <v>84</v>
          </cell>
          <cell r="AI9">
            <v>83</v>
          </cell>
          <cell r="AJ9">
            <v>72</v>
          </cell>
          <cell r="AK9">
            <v>74</v>
          </cell>
          <cell r="AL9">
            <v>84</v>
          </cell>
          <cell r="AM9">
            <v>97</v>
          </cell>
          <cell r="AN9">
            <v>73</v>
          </cell>
          <cell r="AO9">
            <v>90</v>
          </cell>
          <cell r="AP9" t="str">
            <v>良好</v>
          </cell>
          <cell r="AQ9" t="str">
            <v>良好</v>
          </cell>
          <cell r="AR9">
            <v>74</v>
          </cell>
          <cell r="AS9">
            <v>99</v>
          </cell>
          <cell r="AT9">
            <v>0</v>
          </cell>
          <cell r="AU9" t="str">
            <v/>
          </cell>
        </row>
        <row r="10">
          <cell r="A10">
            <v>20200317018</v>
          </cell>
          <cell r="B10" t="str">
            <v>刘凯</v>
          </cell>
          <cell r="C10" t="str">
            <v>全日制2020大数据技术与应用1班</v>
          </cell>
          <cell r="D10" t="str">
            <v>优秀</v>
          </cell>
          <cell r="E10">
            <v>74</v>
          </cell>
          <cell r="F10">
            <v>63</v>
          </cell>
          <cell r="G10">
            <v>87</v>
          </cell>
          <cell r="H10">
            <v>81</v>
          </cell>
          <cell r="I10">
            <v>92</v>
          </cell>
          <cell r="J10">
            <v>80</v>
          </cell>
          <cell r="K10">
            <v>96</v>
          </cell>
          <cell r="L10">
            <v>73</v>
          </cell>
          <cell r="M10">
            <v>83</v>
          </cell>
          <cell r="N10" t="str">
            <v>及格</v>
          </cell>
          <cell r="O10">
            <v>97</v>
          </cell>
          <cell r="P10">
            <v>99</v>
          </cell>
          <cell r="Q10">
            <v>100</v>
          </cell>
          <cell r="R10">
            <v>100</v>
          </cell>
          <cell r="S10" t="str">
            <v>良好</v>
          </cell>
          <cell r="T10" t="str">
            <v>良好</v>
          </cell>
          <cell r="U10">
            <v>75</v>
          </cell>
          <cell r="V10">
            <v>87</v>
          </cell>
          <cell r="W10">
            <v>97</v>
          </cell>
          <cell r="X10" t="str">
            <v>良好</v>
          </cell>
          <cell r="Y10">
            <v>96</v>
          </cell>
          <cell r="Z10">
            <v>100</v>
          </cell>
          <cell r="AA10">
            <v>85</v>
          </cell>
          <cell r="AB10">
            <v>89</v>
          </cell>
          <cell r="AC10">
            <v>79</v>
          </cell>
          <cell r="AD10">
            <v>78</v>
          </cell>
          <cell r="AE10">
            <v>94</v>
          </cell>
          <cell r="AF10">
            <v>74</v>
          </cell>
          <cell r="AG10">
            <v>86</v>
          </cell>
          <cell r="AH10">
            <v>78</v>
          </cell>
          <cell r="AI10">
            <v>88</v>
          </cell>
          <cell r="AJ10">
            <v>71</v>
          </cell>
          <cell r="AK10">
            <v>70</v>
          </cell>
          <cell r="AL10">
            <v>78</v>
          </cell>
          <cell r="AM10">
            <v>96</v>
          </cell>
          <cell r="AN10">
            <v>93</v>
          </cell>
          <cell r="AO10">
            <v>85</v>
          </cell>
          <cell r="AP10" t="str">
            <v>良好</v>
          </cell>
          <cell r="AQ10" t="str">
            <v>良好</v>
          </cell>
          <cell r="AR10">
            <v>82</v>
          </cell>
          <cell r="AS10">
            <v>100</v>
          </cell>
          <cell r="AT10">
            <v>0</v>
          </cell>
          <cell r="AU10" t="str">
            <v/>
          </cell>
        </row>
        <row r="11">
          <cell r="A11">
            <v>20200317020</v>
          </cell>
          <cell r="B11" t="str">
            <v>龙明超</v>
          </cell>
          <cell r="C11" t="str">
            <v>全日制2020大数据技术与应用1班</v>
          </cell>
          <cell r="D11" t="str">
            <v>优秀</v>
          </cell>
          <cell r="E11">
            <v>89</v>
          </cell>
          <cell r="F11">
            <v>76</v>
          </cell>
          <cell r="G11">
            <v>84</v>
          </cell>
          <cell r="H11">
            <v>81</v>
          </cell>
          <cell r="I11">
            <v>86</v>
          </cell>
          <cell r="J11">
            <v>68</v>
          </cell>
          <cell r="K11">
            <v>76</v>
          </cell>
          <cell r="L11">
            <v>73</v>
          </cell>
          <cell r="M11">
            <v>78</v>
          </cell>
          <cell r="N11" t="str">
            <v>及格</v>
          </cell>
          <cell r="O11">
            <v>98</v>
          </cell>
          <cell r="P11">
            <v>99</v>
          </cell>
          <cell r="Q11">
            <v>100</v>
          </cell>
          <cell r="R11">
            <v>100</v>
          </cell>
          <cell r="S11" t="str">
            <v>良好</v>
          </cell>
          <cell r="T11" t="str">
            <v>良好</v>
          </cell>
          <cell r="U11">
            <v>75</v>
          </cell>
          <cell r="V11">
            <v>77</v>
          </cell>
          <cell r="W11">
            <v>97</v>
          </cell>
          <cell r="X11" t="str">
            <v>优秀</v>
          </cell>
          <cell r="Y11">
            <v>93</v>
          </cell>
          <cell r="Z11">
            <v>100</v>
          </cell>
          <cell r="AA11">
            <v>84</v>
          </cell>
          <cell r="AB11">
            <v>88</v>
          </cell>
          <cell r="AC11">
            <v>89</v>
          </cell>
          <cell r="AD11">
            <v>89</v>
          </cell>
          <cell r="AE11">
            <v>88</v>
          </cell>
          <cell r="AF11">
            <v>81</v>
          </cell>
          <cell r="AG11">
            <v>86</v>
          </cell>
          <cell r="AH11">
            <v>81</v>
          </cell>
          <cell r="AI11">
            <v>92</v>
          </cell>
          <cell r="AJ11">
            <v>74</v>
          </cell>
          <cell r="AK11">
            <v>66</v>
          </cell>
          <cell r="AL11">
            <v>81</v>
          </cell>
          <cell r="AM11">
            <v>95</v>
          </cell>
          <cell r="AN11">
            <v>98</v>
          </cell>
          <cell r="AO11">
            <v>90</v>
          </cell>
          <cell r="AP11" t="str">
            <v>良好</v>
          </cell>
          <cell r="AQ11" t="str">
            <v>良好</v>
          </cell>
          <cell r="AR11">
            <v>74</v>
          </cell>
          <cell r="AS11">
            <v>96</v>
          </cell>
          <cell r="AT11">
            <v>0</v>
          </cell>
          <cell r="AU11" t="str">
            <v/>
          </cell>
        </row>
        <row r="12">
          <cell r="A12">
            <v>20200317022</v>
          </cell>
          <cell r="B12" t="str">
            <v>卢鑫</v>
          </cell>
          <cell r="C12" t="str">
            <v>全日制2020大数据技术与应用1班</v>
          </cell>
          <cell r="D12" t="str">
            <v>优秀</v>
          </cell>
          <cell r="E12">
            <v>69</v>
          </cell>
          <cell r="F12">
            <v>61</v>
          </cell>
          <cell r="G12">
            <v>75</v>
          </cell>
          <cell r="H12">
            <v>85</v>
          </cell>
          <cell r="I12">
            <v>79</v>
          </cell>
          <cell r="J12">
            <v>79</v>
          </cell>
          <cell r="K12">
            <v>90</v>
          </cell>
          <cell r="L12">
            <v>92</v>
          </cell>
          <cell r="M12">
            <v>86</v>
          </cell>
          <cell r="N12" t="str">
            <v>及格</v>
          </cell>
          <cell r="O12">
            <v>95</v>
          </cell>
          <cell r="P12">
            <v>96</v>
          </cell>
          <cell r="Q12">
            <v>99</v>
          </cell>
          <cell r="R12">
            <v>100</v>
          </cell>
          <cell r="S12" t="str">
            <v>良好</v>
          </cell>
          <cell r="T12" t="str">
            <v>良好</v>
          </cell>
          <cell r="U12">
            <v>75</v>
          </cell>
          <cell r="V12">
            <v>86</v>
          </cell>
          <cell r="W12">
            <v>97</v>
          </cell>
          <cell r="X12" t="str">
            <v>及格</v>
          </cell>
          <cell r="Y12">
            <v>94</v>
          </cell>
          <cell r="Z12">
            <v>100</v>
          </cell>
          <cell r="AA12">
            <v>86</v>
          </cell>
          <cell r="AB12">
            <v>81</v>
          </cell>
          <cell r="AC12">
            <v>60</v>
          </cell>
          <cell r="AD12">
            <v>93</v>
          </cell>
          <cell r="AE12">
            <v>93</v>
          </cell>
          <cell r="AF12">
            <v>80</v>
          </cell>
          <cell r="AG12">
            <v>95</v>
          </cell>
          <cell r="AH12">
            <v>95</v>
          </cell>
          <cell r="AI12">
            <v>90</v>
          </cell>
          <cell r="AJ12">
            <v>95</v>
          </cell>
          <cell r="AK12">
            <v>71</v>
          </cell>
          <cell r="AL12">
            <v>84</v>
          </cell>
          <cell r="AM12">
            <v>95</v>
          </cell>
          <cell r="AN12">
            <v>95</v>
          </cell>
          <cell r="AO12">
            <v>95</v>
          </cell>
          <cell r="AP12" t="str">
            <v>良好</v>
          </cell>
          <cell r="AQ12" t="str">
            <v>良好</v>
          </cell>
          <cell r="AR12">
            <v>72</v>
          </cell>
          <cell r="AS12">
            <v>98</v>
          </cell>
          <cell r="AT12">
            <v>0</v>
          </cell>
          <cell r="AU12" t="str">
            <v/>
          </cell>
        </row>
        <row r="13">
          <cell r="A13">
            <v>20200317023</v>
          </cell>
          <cell r="B13" t="str">
            <v>骆冠杰</v>
          </cell>
          <cell r="C13" t="str">
            <v>全日制2020大数据技术与应用1班</v>
          </cell>
          <cell r="D13" t="str">
            <v>优秀</v>
          </cell>
          <cell r="E13">
            <v>67</v>
          </cell>
          <cell r="F13">
            <v>78</v>
          </cell>
          <cell r="G13">
            <v>67</v>
          </cell>
          <cell r="H13">
            <v>67</v>
          </cell>
          <cell r="I13">
            <v>91</v>
          </cell>
          <cell r="J13">
            <v>85</v>
          </cell>
          <cell r="K13">
            <v>65</v>
          </cell>
          <cell r="L13">
            <v>77</v>
          </cell>
          <cell r="M13">
            <v>84</v>
          </cell>
          <cell r="N13" t="str">
            <v>中等</v>
          </cell>
          <cell r="O13">
            <v>93</v>
          </cell>
          <cell r="P13">
            <v>99</v>
          </cell>
          <cell r="Q13">
            <v>99</v>
          </cell>
          <cell r="R13">
            <v>98</v>
          </cell>
          <cell r="S13" t="str">
            <v>良好</v>
          </cell>
          <cell r="T13" t="str">
            <v>良好</v>
          </cell>
          <cell r="U13">
            <v>75</v>
          </cell>
          <cell r="V13">
            <v>80</v>
          </cell>
          <cell r="W13">
            <v>99</v>
          </cell>
          <cell r="X13" t="str">
            <v>及格</v>
          </cell>
          <cell r="Y13">
            <v>80</v>
          </cell>
          <cell r="Z13">
            <v>100</v>
          </cell>
          <cell r="AA13">
            <v>64</v>
          </cell>
          <cell r="AB13">
            <v>62</v>
          </cell>
          <cell r="AC13">
            <v>60</v>
          </cell>
          <cell r="AD13">
            <v>88</v>
          </cell>
          <cell r="AE13">
            <v>82</v>
          </cell>
          <cell r="AF13">
            <v>64</v>
          </cell>
          <cell r="AG13">
            <v>63</v>
          </cell>
          <cell r="AH13">
            <v>60</v>
          </cell>
          <cell r="AI13">
            <v>65</v>
          </cell>
          <cell r="AJ13">
            <v>65</v>
          </cell>
          <cell r="AK13">
            <v>62</v>
          </cell>
          <cell r="AL13">
            <v>60</v>
          </cell>
          <cell r="AM13">
            <v>96</v>
          </cell>
          <cell r="AN13">
            <v>71</v>
          </cell>
          <cell r="AO13">
            <v>85</v>
          </cell>
          <cell r="AP13" t="str">
            <v>良好</v>
          </cell>
          <cell r="AQ13" t="str">
            <v>良好</v>
          </cell>
          <cell r="AR13">
            <v>73</v>
          </cell>
          <cell r="AS13">
            <v>100</v>
          </cell>
          <cell r="AT13">
            <v>0</v>
          </cell>
          <cell r="AU13" t="str">
            <v/>
          </cell>
        </row>
        <row r="14">
          <cell r="A14">
            <v>20200317027</v>
          </cell>
          <cell r="B14" t="str">
            <v>苏意权</v>
          </cell>
          <cell r="C14" t="str">
            <v>全日制2020大数据技术与应用1班</v>
          </cell>
          <cell r="D14" t="str">
            <v>优秀</v>
          </cell>
          <cell r="E14">
            <v>73</v>
          </cell>
          <cell r="F14">
            <v>64</v>
          </cell>
          <cell r="G14">
            <v>74</v>
          </cell>
          <cell r="H14">
            <v>64</v>
          </cell>
          <cell r="I14">
            <v>86</v>
          </cell>
          <cell r="J14">
            <v>84</v>
          </cell>
          <cell r="K14">
            <v>83</v>
          </cell>
          <cell r="L14">
            <v>73</v>
          </cell>
          <cell r="M14">
            <v>68</v>
          </cell>
          <cell r="N14" t="str">
            <v>及格</v>
          </cell>
          <cell r="O14">
            <v>92</v>
          </cell>
          <cell r="P14">
            <v>99</v>
          </cell>
          <cell r="Q14">
            <v>99</v>
          </cell>
          <cell r="R14">
            <v>100</v>
          </cell>
          <cell r="S14" t="str">
            <v>良好</v>
          </cell>
          <cell r="T14" t="str">
            <v>良好</v>
          </cell>
          <cell r="U14">
            <v>75</v>
          </cell>
          <cell r="V14">
            <v>84</v>
          </cell>
          <cell r="W14">
            <v>98</v>
          </cell>
          <cell r="X14" t="str">
            <v>及格</v>
          </cell>
          <cell r="Y14">
            <v>82</v>
          </cell>
          <cell r="Z14">
            <v>100</v>
          </cell>
          <cell r="AA14">
            <v>83</v>
          </cell>
          <cell r="AB14">
            <v>91</v>
          </cell>
          <cell r="AC14">
            <v>76</v>
          </cell>
          <cell r="AD14">
            <v>93</v>
          </cell>
          <cell r="AE14">
            <v>86</v>
          </cell>
          <cell r="AF14">
            <v>82</v>
          </cell>
          <cell r="AG14">
            <v>77</v>
          </cell>
          <cell r="AH14">
            <v>81</v>
          </cell>
          <cell r="AI14">
            <v>91</v>
          </cell>
          <cell r="AJ14">
            <v>85</v>
          </cell>
          <cell r="AK14">
            <v>70</v>
          </cell>
          <cell r="AL14">
            <v>80</v>
          </cell>
          <cell r="AM14">
            <v>95</v>
          </cell>
          <cell r="AN14">
            <v>81</v>
          </cell>
          <cell r="AO14">
            <v>90</v>
          </cell>
          <cell r="AP14" t="str">
            <v>良好</v>
          </cell>
          <cell r="AQ14" t="str">
            <v>良好</v>
          </cell>
          <cell r="AR14">
            <v>77</v>
          </cell>
          <cell r="AS14">
            <v>100</v>
          </cell>
          <cell r="AT14">
            <v>0</v>
          </cell>
          <cell r="AU14" t="str">
            <v/>
          </cell>
        </row>
        <row r="15">
          <cell r="A15">
            <v>20200317028</v>
          </cell>
          <cell r="B15" t="str">
            <v>覃海榕</v>
          </cell>
          <cell r="C15" t="str">
            <v>全日制2020大数据技术与应用1班</v>
          </cell>
          <cell r="D15" t="str">
            <v>优秀</v>
          </cell>
          <cell r="E15">
            <v>74</v>
          </cell>
          <cell r="F15">
            <v>64</v>
          </cell>
          <cell r="G15">
            <v>70</v>
          </cell>
          <cell r="H15">
            <v>76</v>
          </cell>
          <cell r="I15">
            <v>74</v>
          </cell>
          <cell r="J15">
            <v>90</v>
          </cell>
          <cell r="K15">
            <v>83</v>
          </cell>
          <cell r="L15">
            <v>73</v>
          </cell>
          <cell r="M15">
            <v>65</v>
          </cell>
          <cell r="N15">
            <v>60</v>
          </cell>
          <cell r="O15">
            <v>96</v>
          </cell>
          <cell r="P15">
            <v>100</v>
          </cell>
          <cell r="Q15">
            <v>93</v>
          </cell>
          <cell r="R15">
            <v>97</v>
          </cell>
          <cell r="S15" t="str">
            <v>良好</v>
          </cell>
          <cell r="T15" t="str">
            <v>良好</v>
          </cell>
          <cell r="U15">
            <v>75</v>
          </cell>
          <cell r="V15">
            <v>85</v>
          </cell>
          <cell r="W15">
            <v>93</v>
          </cell>
          <cell r="X15" t="str">
            <v>及格</v>
          </cell>
          <cell r="Y15">
            <v>60</v>
          </cell>
          <cell r="Z15">
            <v>100</v>
          </cell>
          <cell r="AA15">
            <v>80</v>
          </cell>
          <cell r="AB15">
            <v>89</v>
          </cell>
          <cell r="AC15">
            <v>80</v>
          </cell>
          <cell r="AD15">
            <v>84</v>
          </cell>
          <cell r="AE15">
            <v>83</v>
          </cell>
          <cell r="AF15">
            <v>74</v>
          </cell>
          <cell r="AG15">
            <v>91</v>
          </cell>
          <cell r="AH15">
            <v>80</v>
          </cell>
          <cell r="AI15">
            <v>84</v>
          </cell>
          <cell r="AJ15">
            <v>83</v>
          </cell>
          <cell r="AK15">
            <v>68</v>
          </cell>
          <cell r="AL15">
            <v>76</v>
          </cell>
          <cell r="AM15">
            <v>95</v>
          </cell>
          <cell r="AN15">
            <v>84</v>
          </cell>
          <cell r="AO15">
            <v>90</v>
          </cell>
          <cell r="AP15" t="str">
            <v>良好</v>
          </cell>
          <cell r="AQ15" t="str">
            <v>良好</v>
          </cell>
          <cell r="AR15">
            <v>66</v>
          </cell>
          <cell r="AS15">
            <v>78</v>
          </cell>
          <cell r="AT15">
            <v>0</v>
          </cell>
          <cell r="AU15" t="str">
            <v/>
          </cell>
        </row>
        <row r="16">
          <cell r="A16">
            <v>20200317030</v>
          </cell>
          <cell r="B16" t="str">
            <v>韦惠龄</v>
          </cell>
          <cell r="C16" t="str">
            <v>全日制2020大数据技术与应用1班</v>
          </cell>
          <cell r="D16" t="str">
            <v>优秀</v>
          </cell>
          <cell r="E16">
            <v>76</v>
          </cell>
          <cell r="F16">
            <v>70</v>
          </cell>
          <cell r="G16">
            <v>74</v>
          </cell>
          <cell r="H16">
            <v>74</v>
          </cell>
          <cell r="I16">
            <v>78</v>
          </cell>
          <cell r="J16">
            <v>88</v>
          </cell>
          <cell r="K16">
            <v>71</v>
          </cell>
          <cell r="L16">
            <v>73</v>
          </cell>
          <cell r="M16">
            <v>72</v>
          </cell>
          <cell r="N16" t="str">
            <v>中等</v>
          </cell>
          <cell r="O16">
            <v>91</v>
          </cell>
          <cell r="P16">
            <v>96</v>
          </cell>
          <cell r="Q16">
            <v>100</v>
          </cell>
          <cell r="R16">
            <v>99</v>
          </cell>
          <cell r="S16" t="str">
            <v>良好</v>
          </cell>
          <cell r="T16" t="str">
            <v>良好</v>
          </cell>
          <cell r="U16">
            <v>75</v>
          </cell>
          <cell r="V16">
            <v>74</v>
          </cell>
          <cell r="W16">
            <v>75</v>
          </cell>
          <cell r="X16" t="str">
            <v>及格</v>
          </cell>
          <cell r="Y16">
            <v>92</v>
          </cell>
          <cell r="Z16">
            <v>100</v>
          </cell>
          <cell r="AA16">
            <v>75</v>
          </cell>
          <cell r="AB16">
            <v>93</v>
          </cell>
          <cell r="AC16">
            <v>75</v>
          </cell>
          <cell r="AD16">
            <v>88</v>
          </cell>
          <cell r="AE16">
            <v>93</v>
          </cell>
          <cell r="AF16">
            <v>71</v>
          </cell>
          <cell r="AG16">
            <v>84</v>
          </cell>
          <cell r="AH16">
            <v>80</v>
          </cell>
          <cell r="AI16">
            <v>79</v>
          </cell>
          <cell r="AJ16">
            <v>72</v>
          </cell>
          <cell r="AK16">
            <v>64</v>
          </cell>
          <cell r="AL16">
            <v>75</v>
          </cell>
          <cell r="AM16">
            <v>89</v>
          </cell>
          <cell r="AN16">
            <v>94</v>
          </cell>
          <cell r="AO16">
            <v>94</v>
          </cell>
          <cell r="AP16" t="str">
            <v>良好</v>
          </cell>
          <cell r="AQ16" t="str">
            <v>优秀</v>
          </cell>
          <cell r="AR16">
            <v>71</v>
          </cell>
          <cell r="AS16">
            <v>84</v>
          </cell>
          <cell r="AT16">
            <v>0</v>
          </cell>
          <cell r="AU16" t="str">
            <v/>
          </cell>
        </row>
        <row r="17">
          <cell r="A17">
            <v>20200317033</v>
          </cell>
          <cell r="B17" t="str">
            <v>韦懿峰</v>
          </cell>
          <cell r="C17" t="str">
            <v>全日制2020大数据技术与应用1班</v>
          </cell>
          <cell r="D17" t="str">
            <v>优秀</v>
          </cell>
          <cell r="E17">
            <v>72</v>
          </cell>
          <cell r="F17">
            <v>71</v>
          </cell>
          <cell r="G17">
            <v>86</v>
          </cell>
          <cell r="H17">
            <v>69</v>
          </cell>
          <cell r="I17">
            <v>79</v>
          </cell>
          <cell r="J17">
            <v>74</v>
          </cell>
          <cell r="K17">
            <v>83</v>
          </cell>
          <cell r="L17">
            <v>73</v>
          </cell>
          <cell r="M17">
            <v>85</v>
          </cell>
          <cell r="N17" t="str">
            <v>中等</v>
          </cell>
          <cell r="O17">
            <v>93</v>
          </cell>
          <cell r="P17">
            <v>60</v>
          </cell>
          <cell r="Q17">
            <v>99</v>
          </cell>
          <cell r="R17">
            <v>98</v>
          </cell>
          <cell r="S17" t="str">
            <v>良好</v>
          </cell>
          <cell r="T17" t="str">
            <v>良好</v>
          </cell>
          <cell r="U17">
            <v>75</v>
          </cell>
          <cell r="V17">
            <v>83</v>
          </cell>
          <cell r="W17">
            <v>100</v>
          </cell>
          <cell r="X17" t="str">
            <v>及格</v>
          </cell>
          <cell r="Y17">
            <v>77</v>
          </cell>
          <cell r="Z17">
            <v>100</v>
          </cell>
          <cell r="AA17">
            <v>81</v>
          </cell>
          <cell r="AB17">
            <v>67</v>
          </cell>
          <cell r="AC17">
            <v>60</v>
          </cell>
          <cell r="AD17">
            <v>78</v>
          </cell>
          <cell r="AE17">
            <v>93</v>
          </cell>
          <cell r="AF17">
            <v>76</v>
          </cell>
          <cell r="AG17">
            <v>71</v>
          </cell>
          <cell r="AH17">
            <v>75</v>
          </cell>
          <cell r="AI17">
            <v>82</v>
          </cell>
          <cell r="AJ17">
            <v>60</v>
          </cell>
          <cell r="AK17">
            <v>76</v>
          </cell>
          <cell r="AL17">
            <v>80</v>
          </cell>
          <cell r="AM17">
            <v>92</v>
          </cell>
          <cell r="AN17">
            <v>74</v>
          </cell>
          <cell r="AO17">
            <v>86</v>
          </cell>
          <cell r="AP17" t="str">
            <v>良好</v>
          </cell>
          <cell r="AQ17" t="str">
            <v>良好</v>
          </cell>
          <cell r="AR17">
            <v>61</v>
          </cell>
          <cell r="AS17">
            <v>91</v>
          </cell>
          <cell r="AT17">
            <v>0</v>
          </cell>
          <cell r="AU17" t="str">
            <v/>
          </cell>
        </row>
        <row r="18">
          <cell r="A18">
            <v>20200317034</v>
          </cell>
          <cell r="B18" t="str">
            <v>吴思婷</v>
          </cell>
          <cell r="C18" t="str">
            <v>全日制2020大数据技术与应用1班</v>
          </cell>
          <cell r="D18" t="str">
            <v>优秀</v>
          </cell>
          <cell r="E18">
            <v>71</v>
          </cell>
          <cell r="F18">
            <v>60</v>
          </cell>
          <cell r="G18">
            <v>77</v>
          </cell>
          <cell r="H18">
            <v>80</v>
          </cell>
          <cell r="I18">
            <v>91</v>
          </cell>
          <cell r="J18">
            <v>88</v>
          </cell>
          <cell r="K18">
            <v>82</v>
          </cell>
          <cell r="L18">
            <v>77</v>
          </cell>
          <cell r="M18">
            <v>60</v>
          </cell>
          <cell r="N18" t="str">
            <v>及格</v>
          </cell>
          <cell r="O18">
            <v>73</v>
          </cell>
          <cell r="P18">
            <v>93</v>
          </cell>
          <cell r="Q18">
            <v>96</v>
          </cell>
          <cell r="R18">
            <v>92</v>
          </cell>
          <cell r="S18" t="str">
            <v>良好</v>
          </cell>
          <cell r="T18" t="str">
            <v>良好</v>
          </cell>
          <cell r="U18">
            <v>75</v>
          </cell>
          <cell r="V18">
            <v>86</v>
          </cell>
          <cell r="W18">
            <v>94</v>
          </cell>
          <cell r="X18" t="str">
            <v>及格</v>
          </cell>
          <cell r="Y18">
            <v>85</v>
          </cell>
          <cell r="Z18">
            <v>100</v>
          </cell>
          <cell r="AA18">
            <v>84</v>
          </cell>
          <cell r="AB18">
            <v>81</v>
          </cell>
          <cell r="AC18">
            <v>60</v>
          </cell>
          <cell r="AD18">
            <v>60</v>
          </cell>
          <cell r="AE18">
            <v>90</v>
          </cell>
          <cell r="AF18">
            <v>70</v>
          </cell>
          <cell r="AG18">
            <v>60</v>
          </cell>
          <cell r="AH18">
            <v>70</v>
          </cell>
          <cell r="AI18">
            <v>80</v>
          </cell>
          <cell r="AJ18">
            <v>60</v>
          </cell>
          <cell r="AK18">
            <v>60</v>
          </cell>
          <cell r="AL18">
            <v>83</v>
          </cell>
          <cell r="AM18">
            <v>89</v>
          </cell>
          <cell r="AN18">
            <v>69</v>
          </cell>
          <cell r="AO18">
            <v>90</v>
          </cell>
          <cell r="AP18" t="str">
            <v>良好</v>
          </cell>
          <cell r="AQ18" t="str">
            <v>优秀</v>
          </cell>
          <cell r="AR18">
            <v>73</v>
          </cell>
          <cell r="AS18">
            <v>76</v>
          </cell>
          <cell r="AT18">
            <v>0</v>
          </cell>
          <cell r="AU18" t="str">
            <v/>
          </cell>
        </row>
        <row r="19">
          <cell r="A19">
            <v>20200317036</v>
          </cell>
          <cell r="B19" t="str">
            <v>杨经堯</v>
          </cell>
          <cell r="C19" t="str">
            <v>全日制2020大数据技术与应用1班</v>
          </cell>
          <cell r="D19" t="str">
            <v>优秀</v>
          </cell>
          <cell r="E19">
            <v>72</v>
          </cell>
          <cell r="F19">
            <v>74</v>
          </cell>
          <cell r="G19">
            <v>80</v>
          </cell>
          <cell r="H19">
            <v>75</v>
          </cell>
          <cell r="I19">
            <v>80</v>
          </cell>
          <cell r="J19">
            <v>85</v>
          </cell>
          <cell r="K19">
            <v>81</v>
          </cell>
          <cell r="L19">
            <v>73</v>
          </cell>
          <cell r="M19">
            <v>80</v>
          </cell>
          <cell r="N19" t="str">
            <v>及格</v>
          </cell>
          <cell r="O19">
            <v>93</v>
          </cell>
          <cell r="P19">
            <v>98</v>
          </cell>
          <cell r="Q19">
            <v>97</v>
          </cell>
          <cell r="R19">
            <v>98</v>
          </cell>
          <cell r="S19" t="str">
            <v>良好</v>
          </cell>
          <cell r="T19" t="str">
            <v>良好</v>
          </cell>
          <cell r="U19">
            <v>75</v>
          </cell>
          <cell r="V19">
            <v>84</v>
          </cell>
          <cell r="W19">
            <v>91</v>
          </cell>
          <cell r="X19" t="str">
            <v>及格</v>
          </cell>
          <cell r="Y19">
            <v>96</v>
          </cell>
          <cell r="Z19">
            <v>100</v>
          </cell>
          <cell r="AA19">
            <v>85</v>
          </cell>
          <cell r="AB19">
            <v>80</v>
          </cell>
          <cell r="AC19">
            <v>66</v>
          </cell>
          <cell r="AD19">
            <v>78</v>
          </cell>
          <cell r="AE19">
            <v>92</v>
          </cell>
          <cell r="AF19">
            <v>75</v>
          </cell>
          <cell r="AG19">
            <v>99</v>
          </cell>
          <cell r="AH19">
            <v>83</v>
          </cell>
          <cell r="AI19">
            <v>87</v>
          </cell>
          <cell r="AJ19">
            <v>87</v>
          </cell>
          <cell r="AK19">
            <v>85</v>
          </cell>
          <cell r="AL19">
            <v>83</v>
          </cell>
          <cell r="AM19">
            <v>96</v>
          </cell>
          <cell r="AN19">
            <v>72</v>
          </cell>
          <cell r="AO19">
            <v>85</v>
          </cell>
          <cell r="AP19" t="str">
            <v>良好</v>
          </cell>
          <cell r="AQ19" t="str">
            <v>良好</v>
          </cell>
          <cell r="AR19">
            <v>63</v>
          </cell>
          <cell r="AS19">
            <v>88</v>
          </cell>
          <cell r="AT19">
            <v>0</v>
          </cell>
          <cell r="AU19" t="str">
            <v/>
          </cell>
        </row>
        <row r="20">
          <cell r="A20">
            <v>20200317041</v>
          </cell>
          <cell r="B20" t="str">
            <v>黄敬智</v>
          </cell>
          <cell r="C20" t="str">
            <v>全日制2020大数据技术与应用1班</v>
          </cell>
          <cell r="D20" t="str">
            <v>优秀</v>
          </cell>
          <cell r="E20">
            <v>73</v>
          </cell>
          <cell r="F20">
            <v>63</v>
          </cell>
          <cell r="G20">
            <v>77</v>
          </cell>
          <cell r="H20">
            <v>77</v>
          </cell>
          <cell r="I20">
            <v>91</v>
          </cell>
          <cell r="J20">
            <v>91</v>
          </cell>
          <cell r="K20">
            <v>79</v>
          </cell>
          <cell r="L20">
            <v>73</v>
          </cell>
          <cell r="M20">
            <v>91</v>
          </cell>
          <cell r="N20" t="str">
            <v>中等</v>
          </cell>
          <cell r="O20">
            <v>92</v>
          </cell>
          <cell r="P20">
            <v>98</v>
          </cell>
          <cell r="Q20">
            <v>96</v>
          </cell>
          <cell r="R20">
            <v>97</v>
          </cell>
          <cell r="S20" t="str">
            <v>良好</v>
          </cell>
          <cell r="T20" t="str">
            <v>良好</v>
          </cell>
          <cell r="U20">
            <v>75</v>
          </cell>
          <cell r="V20">
            <v>87</v>
          </cell>
          <cell r="W20">
            <v>95</v>
          </cell>
          <cell r="X20" t="str">
            <v>良好</v>
          </cell>
          <cell r="Y20">
            <v>94</v>
          </cell>
          <cell r="Z20">
            <v>100</v>
          </cell>
          <cell r="AA20">
            <v>85</v>
          </cell>
          <cell r="AB20">
            <v>87</v>
          </cell>
          <cell r="AC20">
            <v>79</v>
          </cell>
          <cell r="AD20">
            <v>85</v>
          </cell>
          <cell r="AE20">
            <v>88</v>
          </cell>
          <cell r="AF20">
            <v>80</v>
          </cell>
          <cell r="AG20">
            <v>99</v>
          </cell>
          <cell r="AH20">
            <v>68</v>
          </cell>
          <cell r="AI20">
            <v>96</v>
          </cell>
          <cell r="AJ20">
            <v>68</v>
          </cell>
          <cell r="AK20">
            <v>72</v>
          </cell>
          <cell r="AL20">
            <v>68</v>
          </cell>
          <cell r="AM20">
            <v>95</v>
          </cell>
          <cell r="AN20">
            <v>98</v>
          </cell>
          <cell r="AO20">
            <v>90</v>
          </cell>
          <cell r="AP20" t="str">
            <v>良好</v>
          </cell>
          <cell r="AQ20" t="str">
            <v>良好</v>
          </cell>
          <cell r="AR20">
            <v>77</v>
          </cell>
          <cell r="AS20">
            <v>75</v>
          </cell>
          <cell r="AT20">
            <v>0</v>
          </cell>
          <cell r="AU20" t="str">
            <v/>
          </cell>
        </row>
        <row r="21">
          <cell r="A21">
            <v>20200317043</v>
          </cell>
          <cell r="B21" t="str">
            <v>刘广川</v>
          </cell>
          <cell r="C21" t="str">
            <v>全日制2020大数据技术与应用1班</v>
          </cell>
          <cell r="D21" t="str">
            <v>优秀</v>
          </cell>
          <cell r="E21">
            <v>62</v>
          </cell>
          <cell r="F21">
            <v>61</v>
          </cell>
          <cell r="G21">
            <v>74</v>
          </cell>
          <cell r="H21">
            <v>63</v>
          </cell>
          <cell r="I21">
            <v>60</v>
          </cell>
          <cell r="J21">
            <v>81</v>
          </cell>
          <cell r="K21">
            <v>91</v>
          </cell>
          <cell r="L21">
            <v>73</v>
          </cell>
          <cell r="M21">
            <v>60</v>
          </cell>
          <cell r="N21">
            <v>60</v>
          </cell>
          <cell r="O21">
            <v>88</v>
          </cell>
          <cell r="P21">
            <v>97</v>
          </cell>
          <cell r="Q21">
            <v>85</v>
          </cell>
          <cell r="R21">
            <v>85</v>
          </cell>
          <cell r="S21" t="str">
            <v>良好</v>
          </cell>
          <cell r="T21" t="str">
            <v>良好</v>
          </cell>
          <cell r="U21">
            <v>75</v>
          </cell>
          <cell r="V21">
            <v>85</v>
          </cell>
          <cell r="W21">
            <v>91</v>
          </cell>
          <cell r="X21" t="str">
            <v>及格</v>
          </cell>
          <cell r="Y21">
            <v>60</v>
          </cell>
          <cell r="Z21">
            <v>100</v>
          </cell>
          <cell r="AA21">
            <v>70</v>
          </cell>
          <cell r="AB21">
            <v>75</v>
          </cell>
          <cell r="AC21">
            <v>60</v>
          </cell>
          <cell r="AD21">
            <v>87</v>
          </cell>
          <cell r="AE21">
            <v>82</v>
          </cell>
          <cell r="AF21">
            <v>60</v>
          </cell>
          <cell r="AG21">
            <v>64</v>
          </cell>
          <cell r="AH21">
            <v>60</v>
          </cell>
          <cell r="AI21">
            <v>61</v>
          </cell>
          <cell r="AJ21">
            <v>60</v>
          </cell>
          <cell r="AK21">
            <v>80</v>
          </cell>
          <cell r="AL21">
            <v>85</v>
          </cell>
          <cell r="AM21">
            <v>95</v>
          </cell>
          <cell r="AN21">
            <v>80</v>
          </cell>
          <cell r="AO21">
            <v>85</v>
          </cell>
          <cell r="AP21" t="str">
            <v>良好</v>
          </cell>
          <cell r="AQ21" t="str">
            <v>良好</v>
          </cell>
          <cell r="AR21" t="str">
            <v>及格</v>
          </cell>
          <cell r="AS21">
            <v>80</v>
          </cell>
          <cell r="AT21">
            <v>0</v>
          </cell>
          <cell r="AU21" t="str">
            <v/>
          </cell>
        </row>
        <row r="22">
          <cell r="A22">
            <v>20200317045</v>
          </cell>
          <cell r="B22" t="str">
            <v>韦古龙</v>
          </cell>
          <cell r="C22" t="str">
            <v>全日制2020大数据技术与应用1班</v>
          </cell>
          <cell r="D22" t="str">
            <v>优秀</v>
          </cell>
          <cell r="E22">
            <v>73</v>
          </cell>
          <cell r="F22">
            <v>68</v>
          </cell>
          <cell r="G22">
            <v>74</v>
          </cell>
          <cell r="H22">
            <v>82</v>
          </cell>
          <cell r="I22">
            <v>87</v>
          </cell>
          <cell r="J22">
            <v>84</v>
          </cell>
          <cell r="K22">
            <v>85</v>
          </cell>
          <cell r="L22">
            <v>73</v>
          </cell>
          <cell r="M22">
            <v>67</v>
          </cell>
          <cell r="N22" t="str">
            <v>及格</v>
          </cell>
          <cell r="O22">
            <v>95</v>
          </cell>
          <cell r="P22">
            <v>100</v>
          </cell>
          <cell r="Q22">
            <v>98</v>
          </cell>
          <cell r="R22">
            <v>100</v>
          </cell>
          <cell r="S22" t="str">
            <v>良好</v>
          </cell>
          <cell r="T22" t="str">
            <v>良好</v>
          </cell>
          <cell r="U22">
            <v>75</v>
          </cell>
          <cell r="V22">
            <v>84</v>
          </cell>
          <cell r="W22">
            <v>99</v>
          </cell>
          <cell r="X22" t="str">
            <v>及格</v>
          </cell>
          <cell r="Y22">
            <v>81</v>
          </cell>
          <cell r="Z22">
            <v>100</v>
          </cell>
          <cell r="AA22">
            <v>80</v>
          </cell>
          <cell r="AB22">
            <v>93</v>
          </cell>
          <cell r="AC22">
            <v>85</v>
          </cell>
          <cell r="AD22">
            <v>89</v>
          </cell>
          <cell r="AE22">
            <v>84</v>
          </cell>
          <cell r="AF22">
            <v>91</v>
          </cell>
          <cell r="AG22">
            <v>85</v>
          </cell>
          <cell r="AH22">
            <v>80</v>
          </cell>
          <cell r="AI22">
            <v>95</v>
          </cell>
          <cell r="AJ22">
            <v>74</v>
          </cell>
          <cell r="AK22">
            <v>81</v>
          </cell>
          <cell r="AL22">
            <v>74</v>
          </cell>
          <cell r="AM22">
            <v>95</v>
          </cell>
          <cell r="AN22">
            <v>74</v>
          </cell>
          <cell r="AO22">
            <v>91</v>
          </cell>
          <cell r="AP22" t="str">
            <v>良好</v>
          </cell>
          <cell r="AQ22" t="str">
            <v>优秀</v>
          </cell>
          <cell r="AR22">
            <v>64</v>
          </cell>
          <cell r="AS22">
            <v>97</v>
          </cell>
          <cell r="AT22">
            <v>0</v>
          </cell>
          <cell r="AU22" t="str">
            <v/>
          </cell>
        </row>
        <row r="23">
          <cell r="A23">
            <v>20200317046</v>
          </cell>
          <cell r="B23" t="str">
            <v>韦俊宇</v>
          </cell>
          <cell r="C23" t="str">
            <v>全日制2020大数据技术与应用1班</v>
          </cell>
          <cell r="D23" t="str">
            <v>优秀</v>
          </cell>
          <cell r="E23">
            <v>71</v>
          </cell>
          <cell r="F23">
            <v>66</v>
          </cell>
          <cell r="G23">
            <v>81</v>
          </cell>
          <cell r="H23">
            <v>67</v>
          </cell>
          <cell r="I23">
            <v>83</v>
          </cell>
          <cell r="J23">
            <v>74</v>
          </cell>
          <cell r="K23">
            <v>71</v>
          </cell>
          <cell r="L23">
            <v>73</v>
          </cell>
          <cell r="M23">
            <v>77</v>
          </cell>
          <cell r="N23" t="str">
            <v>及格</v>
          </cell>
          <cell r="O23">
            <v>72</v>
          </cell>
          <cell r="P23">
            <v>97</v>
          </cell>
          <cell r="Q23">
            <v>97</v>
          </cell>
          <cell r="R23">
            <v>100</v>
          </cell>
          <cell r="S23" t="str">
            <v>良好</v>
          </cell>
          <cell r="T23" t="str">
            <v>良好</v>
          </cell>
          <cell r="U23">
            <v>75</v>
          </cell>
          <cell r="V23">
            <v>83</v>
          </cell>
          <cell r="W23">
            <v>97</v>
          </cell>
          <cell r="X23" t="str">
            <v>及格</v>
          </cell>
          <cell r="Y23">
            <v>86</v>
          </cell>
          <cell r="Z23">
            <v>100</v>
          </cell>
          <cell r="AA23">
            <v>70</v>
          </cell>
          <cell r="AB23">
            <v>95</v>
          </cell>
          <cell r="AC23">
            <v>75</v>
          </cell>
          <cell r="AD23">
            <v>88</v>
          </cell>
          <cell r="AE23">
            <v>89</v>
          </cell>
          <cell r="AF23">
            <v>78</v>
          </cell>
          <cell r="AG23">
            <v>78</v>
          </cell>
          <cell r="AH23">
            <v>75</v>
          </cell>
          <cell r="AI23">
            <v>90</v>
          </cell>
          <cell r="AJ23">
            <v>83</v>
          </cell>
          <cell r="AK23">
            <v>80</v>
          </cell>
          <cell r="AL23">
            <v>74</v>
          </cell>
          <cell r="AM23">
            <v>95</v>
          </cell>
          <cell r="AN23">
            <v>77</v>
          </cell>
          <cell r="AO23">
            <v>90</v>
          </cell>
          <cell r="AP23" t="str">
            <v>良好</v>
          </cell>
          <cell r="AQ23" t="str">
            <v>优秀</v>
          </cell>
          <cell r="AR23">
            <v>69</v>
          </cell>
          <cell r="AS23">
            <v>93</v>
          </cell>
          <cell r="AT23">
            <v>0</v>
          </cell>
          <cell r="AU23" t="str">
            <v/>
          </cell>
        </row>
        <row r="24">
          <cell r="A24">
            <v>20200317048</v>
          </cell>
          <cell r="B24" t="str">
            <v>肖曼宁</v>
          </cell>
          <cell r="C24" t="str">
            <v>全日制2020大数据技术与应用1班</v>
          </cell>
          <cell r="D24" t="str">
            <v>优秀</v>
          </cell>
          <cell r="E24">
            <v>69</v>
          </cell>
          <cell r="F24">
            <v>66</v>
          </cell>
          <cell r="G24">
            <v>80</v>
          </cell>
          <cell r="H24">
            <v>76</v>
          </cell>
          <cell r="I24">
            <v>76</v>
          </cell>
          <cell r="J24">
            <v>63</v>
          </cell>
          <cell r="K24">
            <v>83</v>
          </cell>
          <cell r="L24">
            <v>73</v>
          </cell>
          <cell r="M24">
            <v>62</v>
          </cell>
          <cell r="N24" t="str">
            <v>及格</v>
          </cell>
          <cell r="O24">
            <v>94</v>
          </cell>
          <cell r="P24">
            <v>98</v>
          </cell>
          <cell r="Q24">
            <v>98</v>
          </cell>
          <cell r="R24">
            <v>98</v>
          </cell>
          <cell r="S24" t="str">
            <v>良好</v>
          </cell>
          <cell r="T24" t="str">
            <v>良好</v>
          </cell>
          <cell r="U24">
            <v>75</v>
          </cell>
          <cell r="V24">
            <v>89</v>
          </cell>
          <cell r="W24">
            <v>98</v>
          </cell>
          <cell r="X24" t="str">
            <v>及格</v>
          </cell>
          <cell r="Y24">
            <v>98</v>
          </cell>
          <cell r="Z24">
            <v>100</v>
          </cell>
          <cell r="AA24">
            <v>72</v>
          </cell>
          <cell r="AB24">
            <v>89</v>
          </cell>
          <cell r="AC24">
            <v>64</v>
          </cell>
          <cell r="AD24">
            <v>68</v>
          </cell>
          <cell r="AE24">
            <v>93</v>
          </cell>
          <cell r="AF24">
            <v>79</v>
          </cell>
          <cell r="AG24">
            <v>89</v>
          </cell>
          <cell r="AH24">
            <v>82</v>
          </cell>
          <cell r="AI24">
            <v>88</v>
          </cell>
          <cell r="AJ24">
            <v>71</v>
          </cell>
          <cell r="AK24">
            <v>69</v>
          </cell>
          <cell r="AL24">
            <v>81</v>
          </cell>
          <cell r="AM24">
            <v>82</v>
          </cell>
          <cell r="AN24">
            <v>88</v>
          </cell>
          <cell r="AO24">
            <v>91</v>
          </cell>
          <cell r="AP24" t="str">
            <v>良好</v>
          </cell>
          <cell r="AQ24" t="str">
            <v>优秀</v>
          </cell>
          <cell r="AR24">
            <v>75</v>
          </cell>
          <cell r="AS24">
            <v>100</v>
          </cell>
          <cell r="AT24">
            <v>0</v>
          </cell>
          <cell r="AU24" t="str">
            <v/>
          </cell>
        </row>
        <row r="25">
          <cell r="A25">
            <v>20200317053</v>
          </cell>
          <cell r="B25" t="str">
            <v>何兆龙</v>
          </cell>
          <cell r="C25" t="str">
            <v>全日制2020大数据技术与应用1班</v>
          </cell>
          <cell r="D25" t="str">
            <v>优秀</v>
          </cell>
          <cell r="E25">
            <v>89</v>
          </cell>
          <cell r="F25">
            <v>78</v>
          </cell>
          <cell r="G25">
            <v>80</v>
          </cell>
          <cell r="H25">
            <v>85</v>
          </cell>
          <cell r="I25">
            <v>82</v>
          </cell>
          <cell r="J25">
            <v>79</v>
          </cell>
          <cell r="K25">
            <v>85</v>
          </cell>
          <cell r="L25">
            <v>72</v>
          </cell>
          <cell r="M25">
            <v>89</v>
          </cell>
          <cell r="N25" t="str">
            <v>良好</v>
          </cell>
          <cell r="O25">
            <v>92</v>
          </cell>
          <cell r="P25">
            <v>98</v>
          </cell>
          <cell r="Q25">
            <v>96</v>
          </cell>
          <cell r="R25">
            <v>99</v>
          </cell>
          <cell r="S25" t="str">
            <v>良好</v>
          </cell>
          <cell r="T25" t="str">
            <v>良好</v>
          </cell>
          <cell r="U25">
            <v>75</v>
          </cell>
          <cell r="V25">
            <v>84</v>
          </cell>
          <cell r="W25">
            <v>96</v>
          </cell>
          <cell r="X25" t="str">
            <v>良好</v>
          </cell>
          <cell r="Y25">
            <v>96</v>
          </cell>
          <cell r="Z25">
            <v>100</v>
          </cell>
          <cell r="AA25">
            <v>86</v>
          </cell>
          <cell r="AB25">
            <v>92</v>
          </cell>
          <cell r="AC25">
            <v>76</v>
          </cell>
          <cell r="AD25">
            <v>93</v>
          </cell>
          <cell r="AE25">
            <v>94</v>
          </cell>
          <cell r="AF25">
            <v>71</v>
          </cell>
          <cell r="AG25">
            <v>98</v>
          </cell>
          <cell r="AH25">
            <v>81</v>
          </cell>
          <cell r="AI25">
            <v>88</v>
          </cell>
          <cell r="AJ25">
            <v>82</v>
          </cell>
          <cell r="AK25">
            <v>67</v>
          </cell>
          <cell r="AL25">
            <v>87</v>
          </cell>
          <cell r="AM25">
            <v>95</v>
          </cell>
          <cell r="AN25">
            <v>99</v>
          </cell>
          <cell r="AO25">
            <v>94</v>
          </cell>
          <cell r="AP25" t="str">
            <v>良好</v>
          </cell>
          <cell r="AQ25" t="str">
            <v>良好</v>
          </cell>
          <cell r="AR25">
            <v>70</v>
          </cell>
          <cell r="AS25">
            <v>99</v>
          </cell>
          <cell r="AT25">
            <v>0</v>
          </cell>
          <cell r="AU25" t="str">
            <v/>
          </cell>
        </row>
        <row r="26">
          <cell r="A26">
            <v>20200317054</v>
          </cell>
          <cell r="B26" t="str">
            <v>黄家泉</v>
          </cell>
          <cell r="C26" t="str">
            <v>全日制2020大数据技术与应用1班</v>
          </cell>
          <cell r="D26" t="str">
            <v>优秀</v>
          </cell>
          <cell r="E26">
            <v>74</v>
          </cell>
          <cell r="F26">
            <v>60</v>
          </cell>
          <cell r="G26">
            <v>75</v>
          </cell>
          <cell r="H26">
            <v>83</v>
          </cell>
          <cell r="I26">
            <v>84</v>
          </cell>
          <cell r="J26">
            <v>79</v>
          </cell>
          <cell r="K26">
            <v>71</v>
          </cell>
          <cell r="L26">
            <v>73</v>
          </cell>
          <cell r="M26">
            <v>73</v>
          </cell>
          <cell r="N26" t="str">
            <v>良好</v>
          </cell>
          <cell r="O26">
            <v>88</v>
          </cell>
          <cell r="P26">
            <v>97</v>
          </cell>
          <cell r="Q26">
            <v>100</v>
          </cell>
          <cell r="R26">
            <v>99</v>
          </cell>
          <cell r="S26" t="str">
            <v>良好</v>
          </cell>
          <cell r="T26" t="str">
            <v>良好</v>
          </cell>
          <cell r="U26">
            <v>75</v>
          </cell>
          <cell r="V26">
            <v>79</v>
          </cell>
          <cell r="W26">
            <v>96</v>
          </cell>
          <cell r="X26" t="str">
            <v>及格</v>
          </cell>
          <cell r="Y26">
            <v>94</v>
          </cell>
          <cell r="Z26">
            <v>100</v>
          </cell>
          <cell r="AA26">
            <v>80</v>
          </cell>
          <cell r="AB26">
            <v>95</v>
          </cell>
          <cell r="AC26">
            <v>69</v>
          </cell>
          <cell r="AD26">
            <v>79</v>
          </cell>
          <cell r="AE26">
            <v>91</v>
          </cell>
          <cell r="AF26">
            <v>73</v>
          </cell>
          <cell r="AG26">
            <v>97</v>
          </cell>
          <cell r="AH26">
            <v>80</v>
          </cell>
          <cell r="AI26">
            <v>84</v>
          </cell>
          <cell r="AJ26">
            <v>73</v>
          </cell>
          <cell r="AK26">
            <v>65</v>
          </cell>
          <cell r="AL26">
            <v>88</v>
          </cell>
          <cell r="AM26">
            <v>95</v>
          </cell>
          <cell r="AN26">
            <v>90</v>
          </cell>
          <cell r="AO26">
            <v>91</v>
          </cell>
          <cell r="AP26" t="str">
            <v>良好</v>
          </cell>
          <cell r="AQ26" t="str">
            <v>优秀</v>
          </cell>
          <cell r="AR26">
            <v>75</v>
          </cell>
          <cell r="AS26">
            <v>88</v>
          </cell>
          <cell r="AT26">
            <v>0</v>
          </cell>
          <cell r="AU26" t="str">
            <v/>
          </cell>
        </row>
        <row r="27">
          <cell r="A27">
            <v>20200317056</v>
          </cell>
          <cell r="B27" t="str">
            <v>黄丽娜</v>
          </cell>
          <cell r="C27" t="str">
            <v>全日制2020大数据技术与应用1班</v>
          </cell>
          <cell r="D27" t="str">
            <v>优秀</v>
          </cell>
          <cell r="E27">
            <v>89</v>
          </cell>
          <cell r="F27">
            <v>76</v>
          </cell>
          <cell r="G27">
            <v>70</v>
          </cell>
          <cell r="H27">
            <v>81</v>
          </cell>
          <cell r="I27">
            <v>92</v>
          </cell>
          <cell r="J27">
            <v>90</v>
          </cell>
          <cell r="K27">
            <v>74</v>
          </cell>
          <cell r="L27">
            <v>80</v>
          </cell>
          <cell r="M27">
            <v>65</v>
          </cell>
          <cell r="N27" t="str">
            <v>优秀</v>
          </cell>
          <cell r="O27">
            <v>91</v>
          </cell>
          <cell r="P27">
            <v>98</v>
          </cell>
          <cell r="Q27">
            <v>99</v>
          </cell>
          <cell r="R27">
            <v>99</v>
          </cell>
          <cell r="S27" t="str">
            <v>良好</v>
          </cell>
          <cell r="T27" t="str">
            <v>良好</v>
          </cell>
          <cell r="U27">
            <v>75</v>
          </cell>
          <cell r="V27">
            <v>76</v>
          </cell>
          <cell r="W27">
            <v>97</v>
          </cell>
          <cell r="X27" t="str">
            <v>良好</v>
          </cell>
          <cell r="Y27">
            <v>84</v>
          </cell>
          <cell r="Z27">
            <v>100</v>
          </cell>
          <cell r="AA27">
            <v>85</v>
          </cell>
          <cell r="AB27">
            <v>86</v>
          </cell>
          <cell r="AC27">
            <v>77</v>
          </cell>
          <cell r="AD27">
            <v>93</v>
          </cell>
          <cell r="AE27">
            <v>91</v>
          </cell>
          <cell r="AF27">
            <v>81</v>
          </cell>
          <cell r="AG27">
            <v>99</v>
          </cell>
          <cell r="AH27">
            <v>81</v>
          </cell>
          <cell r="AI27">
            <v>89</v>
          </cell>
          <cell r="AJ27">
            <v>73</v>
          </cell>
          <cell r="AK27">
            <v>68</v>
          </cell>
          <cell r="AL27">
            <v>88</v>
          </cell>
          <cell r="AM27">
            <v>94</v>
          </cell>
          <cell r="AN27">
            <v>88</v>
          </cell>
          <cell r="AO27">
            <v>92</v>
          </cell>
          <cell r="AP27" t="str">
            <v>良好</v>
          </cell>
          <cell r="AQ27" t="str">
            <v>良好</v>
          </cell>
          <cell r="AR27">
            <v>77</v>
          </cell>
          <cell r="AS27">
            <v>99</v>
          </cell>
          <cell r="AT27">
            <v>0</v>
          </cell>
          <cell r="AU27" t="str">
            <v/>
          </cell>
        </row>
        <row r="28">
          <cell r="A28">
            <v>20200317058</v>
          </cell>
          <cell r="B28" t="str">
            <v>郎桂年</v>
          </cell>
          <cell r="C28" t="str">
            <v>全日制2020大数据技术与应用1班</v>
          </cell>
          <cell r="D28" t="str">
            <v>优秀</v>
          </cell>
          <cell r="E28">
            <v>74</v>
          </cell>
          <cell r="F28">
            <v>70</v>
          </cell>
          <cell r="G28">
            <v>79</v>
          </cell>
          <cell r="H28">
            <v>83</v>
          </cell>
          <cell r="I28">
            <v>85</v>
          </cell>
          <cell r="J28">
            <v>90</v>
          </cell>
          <cell r="K28">
            <v>79</v>
          </cell>
          <cell r="L28">
            <v>73</v>
          </cell>
          <cell r="M28">
            <v>89</v>
          </cell>
          <cell r="N28" t="str">
            <v>及格</v>
          </cell>
          <cell r="O28">
            <v>93</v>
          </cell>
          <cell r="P28">
            <v>98</v>
          </cell>
          <cell r="Q28">
            <v>97</v>
          </cell>
          <cell r="R28">
            <v>100</v>
          </cell>
          <cell r="S28" t="str">
            <v>良好</v>
          </cell>
          <cell r="T28" t="str">
            <v>良好</v>
          </cell>
          <cell r="U28">
            <v>75</v>
          </cell>
          <cell r="V28">
            <v>86</v>
          </cell>
          <cell r="W28">
            <v>91</v>
          </cell>
          <cell r="X28" t="str">
            <v>及格</v>
          </cell>
          <cell r="Y28">
            <v>95</v>
          </cell>
          <cell r="Z28">
            <v>100</v>
          </cell>
          <cell r="AA28">
            <v>78</v>
          </cell>
          <cell r="AB28">
            <v>86</v>
          </cell>
          <cell r="AC28">
            <v>70</v>
          </cell>
          <cell r="AD28">
            <v>88</v>
          </cell>
          <cell r="AE28">
            <v>90</v>
          </cell>
          <cell r="AF28">
            <v>75</v>
          </cell>
          <cell r="AG28">
            <v>76</v>
          </cell>
          <cell r="AH28">
            <v>78</v>
          </cell>
          <cell r="AI28">
            <v>77</v>
          </cell>
          <cell r="AJ28">
            <v>69</v>
          </cell>
          <cell r="AK28">
            <v>74</v>
          </cell>
          <cell r="AL28">
            <v>76</v>
          </cell>
          <cell r="AM28">
            <v>95</v>
          </cell>
          <cell r="AN28">
            <v>99</v>
          </cell>
          <cell r="AO28">
            <v>91</v>
          </cell>
          <cell r="AP28" t="str">
            <v>良好</v>
          </cell>
          <cell r="AQ28" t="str">
            <v>优秀</v>
          </cell>
          <cell r="AR28">
            <v>73</v>
          </cell>
          <cell r="AS28">
            <v>93</v>
          </cell>
          <cell r="AT28">
            <v>0</v>
          </cell>
          <cell r="AU28" t="str">
            <v/>
          </cell>
        </row>
        <row r="29">
          <cell r="A29">
            <v>20200317061</v>
          </cell>
          <cell r="B29" t="str">
            <v>黎远柱</v>
          </cell>
          <cell r="C29" t="str">
            <v>全日制2020大数据技术与应用1班</v>
          </cell>
          <cell r="D29" t="str">
            <v>优秀</v>
          </cell>
          <cell r="E29">
            <v>80</v>
          </cell>
          <cell r="F29">
            <v>70</v>
          </cell>
          <cell r="G29">
            <v>75</v>
          </cell>
          <cell r="H29">
            <v>82</v>
          </cell>
          <cell r="I29">
            <v>88</v>
          </cell>
          <cell r="J29">
            <v>74</v>
          </cell>
          <cell r="K29">
            <v>70</v>
          </cell>
          <cell r="L29">
            <v>73</v>
          </cell>
          <cell r="M29">
            <v>89</v>
          </cell>
          <cell r="N29" t="str">
            <v>中等</v>
          </cell>
          <cell r="O29">
            <v>93</v>
          </cell>
          <cell r="P29">
            <v>98</v>
          </cell>
          <cell r="Q29">
            <v>97</v>
          </cell>
          <cell r="R29">
            <v>99</v>
          </cell>
          <cell r="S29" t="str">
            <v>良好</v>
          </cell>
          <cell r="T29" t="str">
            <v>良好</v>
          </cell>
          <cell r="U29">
            <v>75</v>
          </cell>
          <cell r="V29">
            <v>83</v>
          </cell>
          <cell r="W29">
            <v>93</v>
          </cell>
          <cell r="X29" t="str">
            <v>良好</v>
          </cell>
          <cell r="Y29">
            <v>96</v>
          </cell>
          <cell r="Z29">
            <v>100</v>
          </cell>
          <cell r="AA29">
            <v>78</v>
          </cell>
          <cell r="AB29">
            <v>94</v>
          </cell>
          <cell r="AC29">
            <v>85</v>
          </cell>
          <cell r="AD29">
            <v>93</v>
          </cell>
          <cell r="AE29">
            <v>89</v>
          </cell>
          <cell r="AF29">
            <v>78</v>
          </cell>
          <cell r="AG29">
            <v>91</v>
          </cell>
          <cell r="AH29">
            <v>82</v>
          </cell>
          <cell r="AI29">
            <v>90</v>
          </cell>
          <cell r="AJ29">
            <v>84</v>
          </cell>
          <cell r="AK29">
            <v>75</v>
          </cell>
          <cell r="AL29">
            <v>86</v>
          </cell>
          <cell r="AM29">
            <v>95</v>
          </cell>
          <cell r="AN29">
            <v>99</v>
          </cell>
          <cell r="AO29">
            <v>90</v>
          </cell>
          <cell r="AP29" t="str">
            <v>良好</v>
          </cell>
          <cell r="AQ29" t="str">
            <v>良好</v>
          </cell>
          <cell r="AR29">
            <v>80</v>
          </cell>
          <cell r="AS29">
            <v>97</v>
          </cell>
          <cell r="AT29">
            <v>0</v>
          </cell>
          <cell r="AU29" t="str">
            <v/>
          </cell>
        </row>
        <row r="30">
          <cell r="A30">
            <v>20200317063</v>
          </cell>
          <cell r="B30" t="str">
            <v>梁凤娟</v>
          </cell>
          <cell r="C30" t="str">
            <v>全日制2020大数据技术与应用1班</v>
          </cell>
          <cell r="D30" t="str">
            <v>优秀</v>
          </cell>
          <cell r="E30">
            <v>72</v>
          </cell>
          <cell r="F30">
            <v>68</v>
          </cell>
          <cell r="G30">
            <v>67</v>
          </cell>
          <cell r="H30">
            <v>76</v>
          </cell>
          <cell r="I30">
            <v>78</v>
          </cell>
          <cell r="J30">
            <v>74</v>
          </cell>
          <cell r="K30">
            <v>84</v>
          </cell>
          <cell r="L30">
            <v>77</v>
          </cell>
          <cell r="M30">
            <v>70</v>
          </cell>
          <cell r="N30" t="str">
            <v>及格</v>
          </cell>
          <cell r="O30">
            <v>94</v>
          </cell>
          <cell r="P30">
            <v>99</v>
          </cell>
          <cell r="Q30">
            <v>98</v>
          </cell>
          <cell r="R30">
            <v>99</v>
          </cell>
          <cell r="S30" t="str">
            <v>良好</v>
          </cell>
          <cell r="T30" t="str">
            <v>良好</v>
          </cell>
          <cell r="U30">
            <v>75</v>
          </cell>
          <cell r="V30">
            <v>87</v>
          </cell>
          <cell r="W30">
            <v>90</v>
          </cell>
          <cell r="X30" t="str">
            <v>及格</v>
          </cell>
          <cell r="Y30">
            <v>99</v>
          </cell>
          <cell r="Z30">
            <v>100</v>
          </cell>
          <cell r="AA30">
            <v>75</v>
          </cell>
          <cell r="AB30">
            <v>85</v>
          </cell>
          <cell r="AC30">
            <v>64</v>
          </cell>
          <cell r="AD30">
            <v>72</v>
          </cell>
          <cell r="AE30">
            <v>91</v>
          </cell>
          <cell r="AF30">
            <v>78</v>
          </cell>
          <cell r="AG30">
            <v>90</v>
          </cell>
          <cell r="AH30">
            <v>71</v>
          </cell>
          <cell r="AI30">
            <v>83</v>
          </cell>
          <cell r="AJ30">
            <v>71</v>
          </cell>
          <cell r="AK30">
            <v>60</v>
          </cell>
          <cell r="AL30">
            <v>77</v>
          </cell>
          <cell r="AM30">
            <v>82</v>
          </cell>
          <cell r="AN30">
            <v>88</v>
          </cell>
          <cell r="AO30">
            <v>91</v>
          </cell>
          <cell r="AP30" t="str">
            <v>良好</v>
          </cell>
          <cell r="AQ30" t="str">
            <v>优秀</v>
          </cell>
          <cell r="AR30">
            <v>70</v>
          </cell>
          <cell r="AS30">
            <v>77</v>
          </cell>
          <cell r="AT30">
            <v>0</v>
          </cell>
          <cell r="AU30" t="str">
            <v/>
          </cell>
        </row>
        <row r="31">
          <cell r="A31">
            <v>20200317064</v>
          </cell>
          <cell r="B31" t="str">
            <v>梁光亮</v>
          </cell>
          <cell r="C31" t="str">
            <v>全日制2020大数据技术与应用1班</v>
          </cell>
          <cell r="D31" t="str">
            <v>优秀</v>
          </cell>
          <cell r="E31">
            <v>84</v>
          </cell>
          <cell r="F31">
            <v>75</v>
          </cell>
          <cell r="G31">
            <v>84</v>
          </cell>
          <cell r="H31">
            <v>83</v>
          </cell>
          <cell r="I31">
            <v>86</v>
          </cell>
          <cell r="J31">
            <v>87</v>
          </cell>
          <cell r="K31">
            <v>86</v>
          </cell>
          <cell r="L31">
            <v>73</v>
          </cell>
          <cell r="M31">
            <v>82</v>
          </cell>
          <cell r="N31" t="str">
            <v>及格</v>
          </cell>
          <cell r="O31">
            <v>97</v>
          </cell>
          <cell r="P31">
            <v>96</v>
          </cell>
          <cell r="Q31">
            <v>97</v>
          </cell>
          <cell r="R31">
            <v>100</v>
          </cell>
          <cell r="S31" t="str">
            <v>良好</v>
          </cell>
          <cell r="T31" t="str">
            <v>良好</v>
          </cell>
          <cell r="U31">
            <v>75</v>
          </cell>
          <cell r="V31">
            <v>83</v>
          </cell>
          <cell r="W31">
            <v>97</v>
          </cell>
          <cell r="X31" t="str">
            <v>优秀</v>
          </cell>
          <cell r="Y31">
            <v>94</v>
          </cell>
          <cell r="Z31">
            <v>100</v>
          </cell>
          <cell r="AA31">
            <v>78</v>
          </cell>
          <cell r="AB31">
            <v>77</v>
          </cell>
          <cell r="AC31">
            <v>62</v>
          </cell>
          <cell r="AD31">
            <v>88</v>
          </cell>
          <cell r="AE31">
            <v>90</v>
          </cell>
          <cell r="AF31">
            <v>70</v>
          </cell>
          <cell r="AG31">
            <v>89</v>
          </cell>
          <cell r="AH31">
            <v>74</v>
          </cell>
          <cell r="AI31">
            <v>80</v>
          </cell>
          <cell r="AJ31">
            <v>81</v>
          </cell>
          <cell r="AK31">
            <v>70</v>
          </cell>
          <cell r="AL31">
            <v>74</v>
          </cell>
          <cell r="AM31">
            <v>95</v>
          </cell>
          <cell r="AN31">
            <v>97</v>
          </cell>
          <cell r="AO31">
            <v>91</v>
          </cell>
          <cell r="AP31" t="str">
            <v>良好</v>
          </cell>
          <cell r="AQ31" t="str">
            <v>良好</v>
          </cell>
          <cell r="AR31">
            <v>72</v>
          </cell>
          <cell r="AS31">
            <v>99</v>
          </cell>
          <cell r="AT31">
            <v>0</v>
          </cell>
          <cell r="AU31" t="str">
            <v/>
          </cell>
        </row>
        <row r="32">
          <cell r="A32">
            <v>20200317066</v>
          </cell>
          <cell r="B32" t="str">
            <v>廖科文</v>
          </cell>
          <cell r="C32" t="str">
            <v>全日制2020大数据技术与应用1班</v>
          </cell>
          <cell r="D32" t="str">
            <v>优秀</v>
          </cell>
          <cell r="E32">
            <v>67</v>
          </cell>
          <cell r="F32">
            <v>60</v>
          </cell>
          <cell r="G32">
            <v>69</v>
          </cell>
          <cell r="H32">
            <v>85</v>
          </cell>
          <cell r="I32">
            <v>81</v>
          </cell>
          <cell r="J32">
            <v>85</v>
          </cell>
          <cell r="K32">
            <v>74</v>
          </cell>
          <cell r="L32">
            <v>73</v>
          </cell>
          <cell r="M32">
            <v>78</v>
          </cell>
          <cell r="N32" t="str">
            <v>及格</v>
          </cell>
          <cell r="O32">
            <v>92</v>
          </cell>
          <cell r="P32">
            <v>95</v>
          </cell>
          <cell r="Q32">
            <v>99</v>
          </cell>
          <cell r="R32">
            <v>100</v>
          </cell>
          <cell r="S32" t="str">
            <v>良好</v>
          </cell>
          <cell r="T32" t="str">
            <v>良好</v>
          </cell>
          <cell r="U32">
            <v>75</v>
          </cell>
          <cell r="V32">
            <v>81</v>
          </cell>
          <cell r="W32">
            <v>94</v>
          </cell>
          <cell r="X32" t="str">
            <v>良好</v>
          </cell>
          <cell r="Y32">
            <v>94</v>
          </cell>
          <cell r="Z32">
            <v>100</v>
          </cell>
          <cell r="AA32">
            <v>75</v>
          </cell>
          <cell r="AB32">
            <v>87</v>
          </cell>
          <cell r="AC32">
            <v>67</v>
          </cell>
          <cell r="AD32">
            <v>93</v>
          </cell>
          <cell r="AE32">
            <v>93</v>
          </cell>
          <cell r="AF32">
            <v>80</v>
          </cell>
          <cell r="AG32">
            <v>99</v>
          </cell>
          <cell r="AH32">
            <v>80</v>
          </cell>
          <cell r="AI32">
            <v>83</v>
          </cell>
          <cell r="AJ32">
            <v>82</v>
          </cell>
          <cell r="AK32">
            <v>63</v>
          </cell>
          <cell r="AL32">
            <v>81</v>
          </cell>
          <cell r="AM32">
            <v>95</v>
          </cell>
          <cell r="AN32">
            <v>93</v>
          </cell>
          <cell r="AO32">
            <v>94</v>
          </cell>
          <cell r="AP32" t="str">
            <v>良好</v>
          </cell>
          <cell r="AQ32" t="str">
            <v>良好</v>
          </cell>
          <cell r="AR32">
            <v>74</v>
          </cell>
          <cell r="AS32">
            <v>99</v>
          </cell>
          <cell r="AT32">
            <v>0</v>
          </cell>
          <cell r="AU32" t="str">
            <v/>
          </cell>
        </row>
        <row r="33">
          <cell r="A33">
            <v>20200317068</v>
          </cell>
          <cell r="B33" t="str">
            <v>龙鑫</v>
          </cell>
          <cell r="C33" t="str">
            <v>全日制2020大数据技术与应用1班</v>
          </cell>
          <cell r="D33" t="str">
            <v>优秀</v>
          </cell>
          <cell r="E33">
            <v>67</v>
          </cell>
          <cell r="F33">
            <v>74</v>
          </cell>
          <cell r="G33">
            <v>74</v>
          </cell>
          <cell r="H33">
            <v>63</v>
          </cell>
          <cell r="I33">
            <v>79</v>
          </cell>
          <cell r="J33">
            <v>87</v>
          </cell>
          <cell r="K33">
            <v>65</v>
          </cell>
          <cell r="L33">
            <v>73</v>
          </cell>
          <cell r="M33">
            <v>60</v>
          </cell>
          <cell r="N33" t="str">
            <v>及格</v>
          </cell>
          <cell r="O33">
            <v>60</v>
          </cell>
          <cell r="P33">
            <v>93</v>
          </cell>
          <cell r="Q33">
            <v>92</v>
          </cell>
          <cell r="R33">
            <v>97</v>
          </cell>
          <cell r="S33" t="str">
            <v>良好</v>
          </cell>
          <cell r="T33" t="str">
            <v>良好</v>
          </cell>
          <cell r="U33">
            <v>75</v>
          </cell>
          <cell r="V33">
            <v>81</v>
          </cell>
          <cell r="W33">
            <v>86</v>
          </cell>
          <cell r="X33" t="str">
            <v>及格</v>
          </cell>
          <cell r="Y33">
            <v>72</v>
          </cell>
          <cell r="Z33">
            <v>100</v>
          </cell>
          <cell r="AA33">
            <v>71</v>
          </cell>
          <cell r="AB33">
            <v>84</v>
          </cell>
          <cell r="AC33">
            <v>63</v>
          </cell>
          <cell r="AD33">
            <v>79</v>
          </cell>
          <cell r="AE33">
            <v>83</v>
          </cell>
          <cell r="AF33">
            <v>68</v>
          </cell>
          <cell r="AG33">
            <v>60</v>
          </cell>
          <cell r="AH33">
            <v>76</v>
          </cell>
          <cell r="AI33">
            <v>78</v>
          </cell>
          <cell r="AJ33">
            <v>80</v>
          </cell>
          <cell r="AK33">
            <v>69</v>
          </cell>
          <cell r="AL33">
            <v>77</v>
          </cell>
          <cell r="AM33">
            <v>96</v>
          </cell>
          <cell r="AN33">
            <v>63</v>
          </cell>
          <cell r="AO33">
            <v>90</v>
          </cell>
          <cell r="AP33" t="str">
            <v>良好</v>
          </cell>
          <cell r="AQ33" t="str">
            <v>良好</v>
          </cell>
          <cell r="AR33">
            <v>62</v>
          </cell>
          <cell r="AS33">
            <v>87</v>
          </cell>
          <cell r="AT33">
            <v>0</v>
          </cell>
          <cell r="AU33" t="str">
            <v/>
          </cell>
        </row>
        <row r="34">
          <cell r="A34">
            <v>20200317073</v>
          </cell>
          <cell r="B34" t="str">
            <v>莫远珍</v>
          </cell>
          <cell r="C34" t="str">
            <v>全日制2020大数据技术与应用1班</v>
          </cell>
          <cell r="D34" t="str">
            <v>优秀</v>
          </cell>
          <cell r="E34">
            <v>80</v>
          </cell>
          <cell r="F34">
            <v>73</v>
          </cell>
          <cell r="G34">
            <v>79</v>
          </cell>
          <cell r="H34">
            <v>81</v>
          </cell>
          <cell r="I34">
            <v>90</v>
          </cell>
          <cell r="J34">
            <v>79</v>
          </cell>
          <cell r="K34">
            <v>84</v>
          </cell>
          <cell r="L34">
            <v>77</v>
          </cell>
          <cell r="M34">
            <v>89</v>
          </cell>
          <cell r="N34" t="str">
            <v>中等</v>
          </cell>
          <cell r="O34">
            <v>94</v>
          </cell>
          <cell r="P34">
            <v>97</v>
          </cell>
          <cell r="Q34">
            <v>92</v>
          </cell>
          <cell r="R34">
            <v>99</v>
          </cell>
          <cell r="S34" t="str">
            <v>良好</v>
          </cell>
          <cell r="T34" t="str">
            <v>良好</v>
          </cell>
          <cell r="U34">
            <v>75</v>
          </cell>
          <cell r="V34">
            <v>84</v>
          </cell>
          <cell r="W34">
            <v>91</v>
          </cell>
          <cell r="X34" t="str">
            <v>及格</v>
          </cell>
          <cell r="Y34">
            <v>94</v>
          </cell>
          <cell r="Z34">
            <v>100</v>
          </cell>
          <cell r="AA34">
            <v>86</v>
          </cell>
          <cell r="AB34">
            <v>86</v>
          </cell>
          <cell r="AC34">
            <v>73</v>
          </cell>
          <cell r="AD34">
            <v>89</v>
          </cell>
          <cell r="AE34">
            <v>85</v>
          </cell>
          <cell r="AF34">
            <v>60</v>
          </cell>
          <cell r="AG34">
            <v>85</v>
          </cell>
          <cell r="AH34">
            <v>80</v>
          </cell>
          <cell r="AI34">
            <v>89</v>
          </cell>
          <cell r="AJ34">
            <v>72</v>
          </cell>
          <cell r="AK34">
            <v>74</v>
          </cell>
          <cell r="AL34">
            <v>82</v>
          </cell>
          <cell r="AM34">
            <v>95</v>
          </cell>
          <cell r="AN34">
            <v>71</v>
          </cell>
          <cell r="AO34">
            <v>91</v>
          </cell>
          <cell r="AP34" t="str">
            <v>良好</v>
          </cell>
          <cell r="AQ34" t="str">
            <v>良好</v>
          </cell>
          <cell r="AR34">
            <v>77</v>
          </cell>
          <cell r="AS34">
            <v>71</v>
          </cell>
          <cell r="AT34">
            <v>0</v>
          </cell>
          <cell r="AU34" t="str">
            <v/>
          </cell>
        </row>
        <row r="35">
          <cell r="A35">
            <v>20200317076</v>
          </cell>
          <cell r="B35" t="str">
            <v>覃立春</v>
          </cell>
          <cell r="C35" t="str">
            <v>全日制2020大数据技术与应用1班</v>
          </cell>
          <cell r="D35" t="str">
            <v>优秀</v>
          </cell>
          <cell r="E35">
            <v>85</v>
          </cell>
          <cell r="F35">
            <v>81</v>
          </cell>
          <cell r="G35">
            <v>83</v>
          </cell>
          <cell r="H35">
            <v>81</v>
          </cell>
          <cell r="I35">
            <v>84</v>
          </cell>
          <cell r="J35">
            <v>73</v>
          </cell>
          <cell r="K35">
            <v>81</v>
          </cell>
          <cell r="L35">
            <v>73</v>
          </cell>
          <cell r="M35">
            <v>87</v>
          </cell>
          <cell r="N35" t="str">
            <v>中等</v>
          </cell>
          <cell r="O35">
            <v>92</v>
          </cell>
          <cell r="P35">
            <v>94</v>
          </cell>
          <cell r="Q35">
            <v>99</v>
          </cell>
          <cell r="R35">
            <v>99</v>
          </cell>
          <cell r="S35" t="str">
            <v>良好</v>
          </cell>
          <cell r="T35" t="str">
            <v>良好</v>
          </cell>
          <cell r="U35">
            <v>75</v>
          </cell>
          <cell r="V35">
            <v>87</v>
          </cell>
          <cell r="W35">
            <v>96</v>
          </cell>
          <cell r="X35" t="str">
            <v>优秀</v>
          </cell>
          <cell r="Y35">
            <v>96</v>
          </cell>
          <cell r="Z35">
            <v>100</v>
          </cell>
          <cell r="AA35">
            <v>83</v>
          </cell>
          <cell r="AB35">
            <v>94</v>
          </cell>
          <cell r="AC35">
            <v>82</v>
          </cell>
          <cell r="AD35">
            <v>89</v>
          </cell>
          <cell r="AE35">
            <v>89</v>
          </cell>
          <cell r="AF35">
            <v>71</v>
          </cell>
          <cell r="AG35">
            <v>83</v>
          </cell>
          <cell r="AH35">
            <v>78</v>
          </cell>
          <cell r="AI35">
            <v>90</v>
          </cell>
          <cell r="AJ35">
            <v>72</v>
          </cell>
          <cell r="AK35">
            <v>65</v>
          </cell>
          <cell r="AL35">
            <v>84</v>
          </cell>
          <cell r="AM35">
            <v>93</v>
          </cell>
          <cell r="AN35">
            <v>92</v>
          </cell>
          <cell r="AO35">
            <v>91</v>
          </cell>
          <cell r="AP35" t="str">
            <v>良好</v>
          </cell>
          <cell r="AQ35" t="str">
            <v>优秀</v>
          </cell>
          <cell r="AR35">
            <v>74</v>
          </cell>
          <cell r="AS35">
            <v>94</v>
          </cell>
          <cell r="AT35">
            <v>0</v>
          </cell>
          <cell r="AU35" t="str">
            <v/>
          </cell>
        </row>
        <row r="36">
          <cell r="A36">
            <v>20200317078</v>
          </cell>
          <cell r="B36" t="str">
            <v>王子瑞</v>
          </cell>
          <cell r="C36" t="str">
            <v>全日制2020大数据技术与应用1班</v>
          </cell>
          <cell r="D36" t="str">
            <v>优秀</v>
          </cell>
          <cell r="E36">
            <v>78</v>
          </cell>
          <cell r="F36">
            <v>81</v>
          </cell>
          <cell r="G36">
            <v>78</v>
          </cell>
          <cell r="H36">
            <v>83</v>
          </cell>
          <cell r="I36">
            <v>93</v>
          </cell>
          <cell r="J36">
            <v>89</v>
          </cell>
          <cell r="K36">
            <v>72</v>
          </cell>
          <cell r="L36">
            <v>73</v>
          </cell>
          <cell r="M36">
            <v>96</v>
          </cell>
          <cell r="N36" t="str">
            <v>优秀</v>
          </cell>
          <cell r="O36">
            <v>98</v>
          </cell>
          <cell r="P36">
            <v>98</v>
          </cell>
          <cell r="Q36">
            <v>98</v>
          </cell>
          <cell r="R36">
            <v>99</v>
          </cell>
          <cell r="S36" t="str">
            <v>良好</v>
          </cell>
          <cell r="T36" t="str">
            <v>良好</v>
          </cell>
          <cell r="U36">
            <v>75</v>
          </cell>
          <cell r="V36">
            <v>84</v>
          </cell>
          <cell r="W36">
            <v>97</v>
          </cell>
          <cell r="X36" t="str">
            <v>良好</v>
          </cell>
          <cell r="Y36">
            <v>94</v>
          </cell>
          <cell r="Z36">
            <v>100</v>
          </cell>
          <cell r="AA36">
            <v>78</v>
          </cell>
          <cell r="AB36">
            <v>88</v>
          </cell>
          <cell r="AC36">
            <v>73</v>
          </cell>
          <cell r="AD36">
            <v>100</v>
          </cell>
          <cell r="AE36">
            <v>91</v>
          </cell>
          <cell r="AF36">
            <v>83</v>
          </cell>
          <cell r="AG36">
            <v>97</v>
          </cell>
          <cell r="AH36">
            <v>80</v>
          </cell>
          <cell r="AI36">
            <v>91</v>
          </cell>
          <cell r="AJ36">
            <v>95</v>
          </cell>
          <cell r="AK36">
            <v>85</v>
          </cell>
          <cell r="AL36">
            <v>88</v>
          </cell>
          <cell r="AM36">
            <v>95</v>
          </cell>
          <cell r="AN36">
            <v>94</v>
          </cell>
          <cell r="AO36">
            <v>91</v>
          </cell>
          <cell r="AP36" t="str">
            <v>良好</v>
          </cell>
          <cell r="AQ36" t="str">
            <v>良好</v>
          </cell>
          <cell r="AR36">
            <v>78</v>
          </cell>
          <cell r="AS36">
            <v>94</v>
          </cell>
          <cell r="AT36">
            <v>0</v>
          </cell>
          <cell r="AU36" t="str">
            <v/>
          </cell>
        </row>
        <row r="37">
          <cell r="A37">
            <v>20200317079</v>
          </cell>
          <cell r="B37" t="str">
            <v>韦荣旺</v>
          </cell>
          <cell r="C37" t="str">
            <v>全日制2020大数据技术与应用1班</v>
          </cell>
          <cell r="D37" t="str">
            <v>优秀</v>
          </cell>
          <cell r="E37">
            <v>73</v>
          </cell>
          <cell r="F37">
            <v>69</v>
          </cell>
          <cell r="G37">
            <v>79</v>
          </cell>
          <cell r="H37">
            <v>83</v>
          </cell>
          <cell r="I37">
            <v>84</v>
          </cell>
          <cell r="J37">
            <v>77</v>
          </cell>
          <cell r="K37">
            <v>79</v>
          </cell>
          <cell r="L37">
            <v>73</v>
          </cell>
          <cell r="M37">
            <v>73</v>
          </cell>
          <cell r="N37" t="str">
            <v>及格</v>
          </cell>
          <cell r="O37">
            <v>97</v>
          </cell>
          <cell r="P37">
            <v>100</v>
          </cell>
          <cell r="Q37">
            <v>99</v>
          </cell>
          <cell r="R37">
            <v>100</v>
          </cell>
          <cell r="S37" t="str">
            <v>良好</v>
          </cell>
          <cell r="T37" t="str">
            <v>良好</v>
          </cell>
          <cell r="U37">
            <v>75</v>
          </cell>
          <cell r="V37">
            <v>84</v>
          </cell>
          <cell r="W37">
            <v>90</v>
          </cell>
          <cell r="X37" t="str">
            <v>良好</v>
          </cell>
          <cell r="Y37">
            <v>93</v>
          </cell>
          <cell r="Z37">
            <v>100</v>
          </cell>
          <cell r="AA37">
            <v>72</v>
          </cell>
          <cell r="AB37">
            <v>77</v>
          </cell>
          <cell r="AC37">
            <v>67</v>
          </cell>
          <cell r="AD37">
            <v>93</v>
          </cell>
          <cell r="AE37">
            <v>90</v>
          </cell>
          <cell r="AF37">
            <v>60</v>
          </cell>
          <cell r="AG37">
            <v>63</v>
          </cell>
          <cell r="AH37">
            <v>71</v>
          </cell>
          <cell r="AI37">
            <v>83</v>
          </cell>
          <cell r="AJ37">
            <v>70</v>
          </cell>
          <cell r="AK37">
            <v>66</v>
          </cell>
          <cell r="AL37">
            <v>80</v>
          </cell>
          <cell r="AM37">
            <v>95</v>
          </cell>
          <cell r="AN37">
            <v>71</v>
          </cell>
          <cell r="AO37">
            <v>92</v>
          </cell>
          <cell r="AP37" t="str">
            <v>良好</v>
          </cell>
          <cell r="AQ37" t="str">
            <v>优秀</v>
          </cell>
          <cell r="AR37">
            <v>77</v>
          </cell>
          <cell r="AS37">
            <v>97</v>
          </cell>
          <cell r="AT37">
            <v>0</v>
          </cell>
          <cell r="AU37" t="str">
            <v/>
          </cell>
        </row>
        <row r="38">
          <cell r="A38">
            <v>20200317082</v>
          </cell>
          <cell r="B38" t="str">
            <v>叶乐煊</v>
          </cell>
          <cell r="C38" t="str">
            <v>全日制2020大数据技术与应用1班</v>
          </cell>
          <cell r="D38" t="str">
            <v>优秀</v>
          </cell>
          <cell r="E38">
            <v>83</v>
          </cell>
          <cell r="F38">
            <v>67</v>
          </cell>
          <cell r="G38">
            <v>70</v>
          </cell>
          <cell r="H38">
            <v>80</v>
          </cell>
          <cell r="I38">
            <v>80</v>
          </cell>
          <cell r="J38">
            <v>88</v>
          </cell>
          <cell r="K38">
            <v>86</v>
          </cell>
          <cell r="L38">
            <v>73</v>
          </cell>
          <cell r="M38">
            <v>71</v>
          </cell>
          <cell r="N38" t="str">
            <v>中等</v>
          </cell>
          <cell r="O38">
            <v>90</v>
          </cell>
          <cell r="P38">
            <v>96</v>
          </cell>
          <cell r="Q38">
            <v>99</v>
          </cell>
          <cell r="R38">
            <v>99</v>
          </cell>
          <cell r="S38" t="str">
            <v>良好</v>
          </cell>
          <cell r="T38" t="str">
            <v>良好</v>
          </cell>
          <cell r="U38">
            <v>75</v>
          </cell>
          <cell r="V38">
            <v>84</v>
          </cell>
          <cell r="W38">
            <v>97</v>
          </cell>
          <cell r="X38" t="str">
            <v>及格</v>
          </cell>
          <cell r="Y38">
            <v>94</v>
          </cell>
          <cell r="Z38">
            <v>100</v>
          </cell>
          <cell r="AA38">
            <v>75</v>
          </cell>
          <cell r="AB38">
            <v>94</v>
          </cell>
          <cell r="AC38">
            <v>80</v>
          </cell>
          <cell r="AD38">
            <v>84</v>
          </cell>
          <cell r="AE38">
            <v>94</v>
          </cell>
          <cell r="AF38">
            <v>79</v>
          </cell>
          <cell r="AG38">
            <v>68</v>
          </cell>
          <cell r="AH38">
            <v>78</v>
          </cell>
          <cell r="AI38">
            <v>82</v>
          </cell>
          <cell r="AJ38">
            <v>67</v>
          </cell>
          <cell r="AK38">
            <v>72</v>
          </cell>
          <cell r="AL38">
            <v>78</v>
          </cell>
          <cell r="AM38">
            <v>65</v>
          </cell>
          <cell r="AN38">
            <v>85</v>
          </cell>
          <cell r="AO38">
            <v>90</v>
          </cell>
          <cell r="AP38" t="str">
            <v>良好</v>
          </cell>
          <cell r="AQ38" t="str">
            <v>优秀</v>
          </cell>
          <cell r="AR38">
            <v>75</v>
          </cell>
          <cell r="AS38" t="str">
            <v>免修(伤病）</v>
          </cell>
          <cell r="AT38">
            <v>0</v>
          </cell>
          <cell r="AU38" t="str">
            <v/>
          </cell>
        </row>
        <row r="39">
          <cell r="A39">
            <v>20200317085</v>
          </cell>
          <cell r="B39" t="str">
            <v>张玉妍</v>
          </cell>
          <cell r="C39" t="str">
            <v>全日制2020大数据技术与应用1班</v>
          </cell>
          <cell r="D39" t="str">
            <v>优秀</v>
          </cell>
          <cell r="E39">
            <v>89</v>
          </cell>
          <cell r="F39">
            <v>80</v>
          </cell>
          <cell r="G39">
            <v>74</v>
          </cell>
          <cell r="H39">
            <v>87</v>
          </cell>
          <cell r="I39">
            <v>86</v>
          </cell>
          <cell r="J39">
            <v>73</v>
          </cell>
          <cell r="K39">
            <v>85</v>
          </cell>
          <cell r="L39">
            <v>80</v>
          </cell>
          <cell r="M39">
            <v>88</v>
          </cell>
          <cell r="N39" t="str">
            <v>良好</v>
          </cell>
          <cell r="O39">
            <v>93</v>
          </cell>
          <cell r="P39">
            <v>98</v>
          </cell>
          <cell r="Q39">
            <v>98</v>
          </cell>
          <cell r="R39">
            <v>99</v>
          </cell>
          <cell r="S39" t="str">
            <v>良好</v>
          </cell>
          <cell r="T39" t="str">
            <v>良好</v>
          </cell>
          <cell r="U39">
            <v>75</v>
          </cell>
          <cell r="V39">
            <v>83</v>
          </cell>
          <cell r="W39">
            <v>94</v>
          </cell>
          <cell r="X39" t="str">
            <v>良好</v>
          </cell>
          <cell r="Y39">
            <v>96</v>
          </cell>
          <cell r="Z39">
            <v>100</v>
          </cell>
          <cell r="AA39">
            <v>72</v>
          </cell>
          <cell r="AB39">
            <v>89</v>
          </cell>
          <cell r="AC39">
            <v>68</v>
          </cell>
          <cell r="AD39">
            <v>93</v>
          </cell>
          <cell r="AE39">
            <v>93</v>
          </cell>
          <cell r="AF39">
            <v>85</v>
          </cell>
          <cell r="AG39">
            <v>100</v>
          </cell>
          <cell r="AH39">
            <v>85</v>
          </cell>
          <cell r="AI39">
            <v>89</v>
          </cell>
          <cell r="AJ39">
            <v>70</v>
          </cell>
          <cell r="AK39">
            <v>74</v>
          </cell>
          <cell r="AL39">
            <v>88</v>
          </cell>
          <cell r="AM39">
            <v>94</v>
          </cell>
          <cell r="AN39">
            <v>90</v>
          </cell>
          <cell r="AO39">
            <v>91</v>
          </cell>
          <cell r="AP39" t="str">
            <v>良好</v>
          </cell>
          <cell r="AQ39" t="str">
            <v>优秀</v>
          </cell>
          <cell r="AR39">
            <v>76</v>
          </cell>
          <cell r="AS39">
            <v>98</v>
          </cell>
          <cell r="AT39">
            <v>0</v>
          </cell>
          <cell r="AU39" t="str">
            <v/>
          </cell>
        </row>
        <row r="40">
          <cell r="A40">
            <v>20200317086</v>
          </cell>
          <cell r="B40" t="str">
            <v>张浩</v>
          </cell>
          <cell r="C40" t="str">
            <v>全日制2020大数据技术与应用1班</v>
          </cell>
          <cell r="D40" t="str">
            <v>优秀</v>
          </cell>
          <cell r="E40">
            <v>71</v>
          </cell>
          <cell r="F40">
            <v>67</v>
          </cell>
          <cell r="G40">
            <v>71</v>
          </cell>
          <cell r="H40">
            <v>82</v>
          </cell>
          <cell r="I40">
            <v>78</v>
          </cell>
          <cell r="J40">
            <v>74</v>
          </cell>
          <cell r="K40">
            <v>86</v>
          </cell>
          <cell r="L40">
            <v>73</v>
          </cell>
          <cell r="M40">
            <v>78</v>
          </cell>
          <cell r="N40" t="str">
            <v>及格</v>
          </cell>
          <cell r="O40">
            <v>91</v>
          </cell>
          <cell r="P40">
            <v>100</v>
          </cell>
          <cell r="Q40">
            <v>60</v>
          </cell>
          <cell r="R40">
            <v>100</v>
          </cell>
          <cell r="S40" t="str">
            <v>良好</v>
          </cell>
          <cell r="T40" t="str">
            <v>良好</v>
          </cell>
          <cell r="U40">
            <v>75</v>
          </cell>
          <cell r="V40">
            <v>80</v>
          </cell>
          <cell r="W40">
            <v>95</v>
          </cell>
          <cell r="X40" t="str">
            <v>及格</v>
          </cell>
          <cell r="Y40">
            <v>89</v>
          </cell>
          <cell r="Z40">
            <v>100</v>
          </cell>
          <cell r="AA40">
            <v>75</v>
          </cell>
          <cell r="AB40">
            <v>91</v>
          </cell>
          <cell r="AC40">
            <v>84</v>
          </cell>
          <cell r="AD40">
            <v>88</v>
          </cell>
          <cell r="AE40">
            <v>84</v>
          </cell>
          <cell r="AF40">
            <v>60</v>
          </cell>
          <cell r="AG40">
            <v>78</v>
          </cell>
          <cell r="AH40">
            <v>72</v>
          </cell>
          <cell r="AI40">
            <v>80</v>
          </cell>
          <cell r="AJ40">
            <v>73</v>
          </cell>
          <cell r="AK40">
            <v>70</v>
          </cell>
          <cell r="AL40">
            <v>60</v>
          </cell>
          <cell r="AM40">
            <v>95</v>
          </cell>
          <cell r="AN40">
            <v>89</v>
          </cell>
          <cell r="AO40">
            <v>90</v>
          </cell>
          <cell r="AP40" t="str">
            <v>良好</v>
          </cell>
          <cell r="AQ40" t="str">
            <v>良好</v>
          </cell>
          <cell r="AR40">
            <v>72</v>
          </cell>
          <cell r="AS40">
            <v>97</v>
          </cell>
          <cell r="AT40">
            <v>0</v>
          </cell>
          <cell r="AU40" t="str">
            <v/>
          </cell>
        </row>
        <row r="41">
          <cell r="A41">
            <v>20200317088</v>
          </cell>
          <cell r="B41" t="str">
            <v>王越</v>
          </cell>
          <cell r="C41" t="str">
            <v>全日制2020大数据技术与应用1班</v>
          </cell>
          <cell r="D41" t="str">
            <v>优秀</v>
          </cell>
          <cell r="E41">
            <v>61</v>
          </cell>
          <cell r="F41">
            <v>68</v>
          </cell>
          <cell r="G41">
            <v>73</v>
          </cell>
          <cell r="H41">
            <v>61</v>
          </cell>
          <cell r="I41">
            <v>79</v>
          </cell>
          <cell r="J41">
            <v>71</v>
          </cell>
          <cell r="K41">
            <v>76</v>
          </cell>
          <cell r="L41">
            <v>79</v>
          </cell>
          <cell r="M41">
            <v>62</v>
          </cell>
          <cell r="N41" t="str">
            <v>及格</v>
          </cell>
          <cell r="O41">
            <v>92</v>
          </cell>
          <cell r="P41">
            <v>60</v>
          </cell>
          <cell r="Q41">
            <v>95</v>
          </cell>
          <cell r="R41">
            <v>95</v>
          </cell>
          <cell r="S41" t="str">
            <v>良好</v>
          </cell>
          <cell r="T41" t="str">
            <v>良好</v>
          </cell>
          <cell r="U41">
            <v>75</v>
          </cell>
          <cell r="V41">
            <v>83</v>
          </cell>
          <cell r="W41">
            <v>99</v>
          </cell>
          <cell r="X41" t="str">
            <v>及格</v>
          </cell>
          <cell r="Y41">
            <v>69</v>
          </cell>
          <cell r="Z41">
            <v>100</v>
          </cell>
          <cell r="AA41">
            <v>60</v>
          </cell>
          <cell r="AB41">
            <v>60</v>
          </cell>
          <cell r="AC41">
            <v>66</v>
          </cell>
          <cell r="AD41">
            <v>60</v>
          </cell>
          <cell r="AE41">
            <v>0</v>
          </cell>
          <cell r="AF41">
            <v>60</v>
          </cell>
          <cell r="AG41">
            <v>61</v>
          </cell>
          <cell r="AH41">
            <v>60</v>
          </cell>
          <cell r="AI41">
            <v>62</v>
          </cell>
          <cell r="AJ41">
            <v>66</v>
          </cell>
          <cell r="AK41">
            <v>60</v>
          </cell>
          <cell r="AL41">
            <v>60</v>
          </cell>
          <cell r="AM41">
            <v>65</v>
          </cell>
          <cell r="AN41">
            <v>80</v>
          </cell>
          <cell r="AO41">
            <v>85</v>
          </cell>
          <cell r="AP41" t="str">
            <v>良好</v>
          </cell>
          <cell r="AQ41" t="str">
            <v>良好</v>
          </cell>
          <cell r="AR41">
            <v>75</v>
          </cell>
          <cell r="AS41">
            <v>81</v>
          </cell>
          <cell r="AT41">
            <v>1</v>
          </cell>
          <cell r="AU41" t="str">
            <v>Linux系统基础</v>
          </cell>
        </row>
        <row r="42">
          <cell r="A42">
            <v>20200317089</v>
          </cell>
          <cell r="B42" t="str">
            <v>彭荟珊</v>
          </cell>
          <cell r="C42" t="str">
            <v>全日制2020大数据技术与应用1班</v>
          </cell>
          <cell r="D42" t="str">
            <v>优秀</v>
          </cell>
          <cell r="E42">
            <v>83</v>
          </cell>
          <cell r="F42">
            <v>82</v>
          </cell>
          <cell r="G42">
            <v>80</v>
          </cell>
          <cell r="H42">
            <v>68</v>
          </cell>
          <cell r="I42">
            <v>85</v>
          </cell>
          <cell r="J42">
            <v>82</v>
          </cell>
          <cell r="K42">
            <v>74</v>
          </cell>
          <cell r="L42">
            <v>73</v>
          </cell>
          <cell r="M42">
            <v>61</v>
          </cell>
          <cell r="N42" t="str">
            <v>及格</v>
          </cell>
          <cell r="O42">
            <v>61</v>
          </cell>
          <cell r="P42">
            <v>93</v>
          </cell>
          <cell r="Q42">
            <v>89</v>
          </cell>
          <cell r="R42">
            <v>93</v>
          </cell>
          <cell r="S42" t="str">
            <v>良好</v>
          </cell>
          <cell r="T42" t="str">
            <v>良好</v>
          </cell>
          <cell r="U42">
            <v>75</v>
          </cell>
          <cell r="V42">
            <v>79</v>
          </cell>
          <cell r="W42">
            <v>89</v>
          </cell>
          <cell r="X42" t="str">
            <v>及格</v>
          </cell>
          <cell r="Y42">
            <v>83</v>
          </cell>
          <cell r="Z42">
            <v>100</v>
          </cell>
          <cell r="AA42">
            <v>67</v>
          </cell>
          <cell r="AB42">
            <v>93</v>
          </cell>
          <cell r="AC42">
            <v>70</v>
          </cell>
          <cell r="AD42">
            <v>79</v>
          </cell>
          <cell r="AE42">
            <v>60</v>
          </cell>
          <cell r="AF42">
            <v>60</v>
          </cell>
          <cell r="AG42">
            <v>60</v>
          </cell>
          <cell r="AH42">
            <v>60</v>
          </cell>
          <cell r="AI42">
            <v>75</v>
          </cell>
          <cell r="AJ42">
            <v>71</v>
          </cell>
          <cell r="AK42">
            <v>68</v>
          </cell>
          <cell r="AL42">
            <v>63</v>
          </cell>
          <cell r="AM42">
            <v>92</v>
          </cell>
          <cell r="AN42">
            <v>76</v>
          </cell>
          <cell r="AO42">
            <v>90</v>
          </cell>
          <cell r="AP42" t="str">
            <v>良好</v>
          </cell>
          <cell r="AQ42" t="str">
            <v>优秀</v>
          </cell>
          <cell r="AR42">
            <v>66</v>
          </cell>
          <cell r="AS42">
            <v>100</v>
          </cell>
          <cell r="AT42">
            <v>0</v>
          </cell>
          <cell r="AU42" t="str">
            <v/>
          </cell>
        </row>
        <row r="43">
          <cell r="A43">
            <v>20200317091</v>
          </cell>
          <cell r="B43" t="str">
            <v>刘静</v>
          </cell>
          <cell r="C43" t="str">
            <v>全日制2020大数据技术与应用1班</v>
          </cell>
          <cell r="D43" t="str">
            <v>优秀</v>
          </cell>
          <cell r="E43">
            <v>78</v>
          </cell>
          <cell r="F43">
            <v>75</v>
          </cell>
          <cell r="G43">
            <v>78</v>
          </cell>
          <cell r="H43">
            <v>68</v>
          </cell>
          <cell r="I43">
            <v>84</v>
          </cell>
          <cell r="J43">
            <v>84</v>
          </cell>
          <cell r="K43">
            <v>67</v>
          </cell>
          <cell r="L43">
            <v>73</v>
          </cell>
          <cell r="M43">
            <v>62</v>
          </cell>
          <cell r="N43" t="str">
            <v>及格</v>
          </cell>
          <cell r="O43">
            <v>62</v>
          </cell>
          <cell r="P43">
            <v>97</v>
          </cell>
          <cell r="Q43">
            <v>100</v>
          </cell>
          <cell r="R43">
            <v>96</v>
          </cell>
          <cell r="S43" t="str">
            <v>良好</v>
          </cell>
          <cell r="T43" t="str">
            <v>良好</v>
          </cell>
          <cell r="U43">
            <v>75</v>
          </cell>
          <cell r="V43">
            <v>84</v>
          </cell>
          <cell r="W43">
            <v>91</v>
          </cell>
          <cell r="X43" t="str">
            <v>及格</v>
          </cell>
          <cell r="Y43">
            <v>83</v>
          </cell>
          <cell r="Z43">
            <v>100</v>
          </cell>
          <cell r="AA43">
            <v>67</v>
          </cell>
          <cell r="AB43">
            <v>88</v>
          </cell>
          <cell r="AC43">
            <v>71</v>
          </cell>
          <cell r="AD43">
            <v>83</v>
          </cell>
          <cell r="AE43">
            <v>77</v>
          </cell>
          <cell r="AF43">
            <v>64</v>
          </cell>
          <cell r="AG43">
            <v>76</v>
          </cell>
          <cell r="AH43">
            <v>80</v>
          </cell>
          <cell r="AI43">
            <v>87</v>
          </cell>
          <cell r="AJ43">
            <v>72</v>
          </cell>
          <cell r="AK43">
            <v>61</v>
          </cell>
          <cell r="AL43">
            <v>71</v>
          </cell>
          <cell r="AM43">
            <v>89</v>
          </cell>
          <cell r="AN43">
            <v>80</v>
          </cell>
          <cell r="AO43">
            <v>90</v>
          </cell>
          <cell r="AP43" t="str">
            <v>良好</v>
          </cell>
          <cell r="AQ43" t="str">
            <v>优秀</v>
          </cell>
          <cell r="AR43">
            <v>66</v>
          </cell>
          <cell r="AS43">
            <v>0</v>
          </cell>
          <cell r="AT43">
            <v>1</v>
          </cell>
          <cell r="AU43" t="str">
            <v>预就业实习</v>
          </cell>
        </row>
        <row r="44">
          <cell r="A44">
            <v>20180317083</v>
          </cell>
          <cell r="B44" t="str">
            <v>兰福山</v>
          </cell>
          <cell r="C44" t="str">
            <v>全日制2020大数据技术与应用2班</v>
          </cell>
          <cell r="D44" t="str">
            <v>及格</v>
          </cell>
          <cell r="E44">
            <v>75</v>
          </cell>
          <cell r="F44">
            <v>82</v>
          </cell>
          <cell r="G44">
            <v>87</v>
          </cell>
          <cell r="H44">
            <v>77</v>
          </cell>
          <cell r="I44">
            <v>82</v>
          </cell>
          <cell r="J44">
            <v>85</v>
          </cell>
          <cell r="K44">
            <v>90</v>
          </cell>
          <cell r="L44">
            <v>85</v>
          </cell>
          <cell r="M44">
            <v>77</v>
          </cell>
          <cell r="N44">
            <v>97</v>
          </cell>
          <cell r="O44">
            <v>93</v>
          </cell>
          <cell r="P44">
            <v>98</v>
          </cell>
          <cell r="Q44">
            <v>96</v>
          </cell>
          <cell r="R44">
            <v>99</v>
          </cell>
          <cell r="S44" t="str">
            <v>良好</v>
          </cell>
          <cell r="T44" t="str">
            <v>良好</v>
          </cell>
          <cell r="U44">
            <v>75</v>
          </cell>
          <cell r="V44">
            <v>60</v>
          </cell>
          <cell r="W44">
            <v>91</v>
          </cell>
          <cell r="X44">
            <v>91</v>
          </cell>
          <cell r="Y44">
            <v>85</v>
          </cell>
          <cell r="Z44">
            <v>85</v>
          </cell>
          <cell r="AA44">
            <v>0</v>
          </cell>
          <cell r="AB44">
            <v>81</v>
          </cell>
          <cell r="AC44">
            <v>68</v>
          </cell>
          <cell r="AD44">
            <v>4</v>
          </cell>
          <cell r="AE44">
            <v>88</v>
          </cell>
          <cell r="AF44">
            <v>69</v>
          </cell>
          <cell r="AG44">
            <v>65</v>
          </cell>
          <cell r="AH44">
            <v>88</v>
          </cell>
          <cell r="AI44">
            <v>4</v>
          </cell>
          <cell r="AJ44">
            <v>55</v>
          </cell>
          <cell r="AK44">
            <v>61</v>
          </cell>
          <cell r="AL44">
            <v>68</v>
          </cell>
          <cell r="AM44">
            <v>87</v>
          </cell>
          <cell r="AN44">
            <v>4</v>
          </cell>
          <cell r="AO44">
            <v>85</v>
          </cell>
          <cell r="AP44" t="str">
            <v>良好</v>
          </cell>
          <cell r="AQ44">
            <v>85</v>
          </cell>
          <cell r="AR44">
            <v>85</v>
          </cell>
          <cell r="AS44">
            <v>85</v>
          </cell>
          <cell r="AT44">
            <v>5</v>
          </cell>
          <cell r="AU44" t="str">
            <v>毕业设计（论文）/职业能力测试大数据分析与应用数据可视化Hadoop核心技术通用核心能力测试</v>
          </cell>
        </row>
        <row r="45">
          <cell r="A45">
            <v>20180605017</v>
          </cell>
          <cell r="B45" t="str">
            <v>陆润森</v>
          </cell>
          <cell r="C45" t="str">
            <v>全日制2020大数据技术与应用2班</v>
          </cell>
          <cell r="D45" t="str">
            <v>优秀</v>
          </cell>
          <cell r="E45">
            <v>71</v>
          </cell>
          <cell r="F45">
            <v>71</v>
          </cell>
          <cell r="G45">
            <v>83</v>
          </cell>
          <cell r="H45">
            <v>71</v>
          </cell>
          <cell r="I45">
            <v>90</v>
          </cell>
          <cell r="J45">
            <v>65</v>
          </cell>
          <cell r="K45">
            <v>85</v>
          </cell>
          <cell r="L45">
            <v>95</v>
          </cell>
          <cell r="M45">
            <v>64</v>
          </cell>
          <cell r="N45">
            <v>69</v>
          </cell>
          <cell r="O45">
            <v>72</v>
          </cell>
          <cell r="P45">
            <v>100</v>
          </cell>
          <cell r="Q45">
            <v>100</v>
          </cell>
          <cell r="R45">
            <v>100</v>
          </cell>
          <cell r="S45" t="str">
            <v>良好</v>
          </cell>
          <cell r="T45" t="str">
            <v>良好</v>
          </cell>
          <cell r="U45">
            <v>75</v>
          </cell>
          <cell r="V45">
            <v>74</v>
          </cell>
          <cell r="W45">
            <v>77</v>
          </cell>
          <cell r="X45" t="str">
            <v>及格</v>
          </cell>
          <cell r="Y45">
            <v>85</v>
          </cell>
          <cell r="Z45">
            <v>100</v>
          </cell>
          <cell r="AA45">
            <v>74</v>
          </cell>
          <cell r="AB45">
            <v>88</v>
          </cell>
          <cell r="AC45">
            <v>68</v>
          </cell>
          <cell r="AD45">
            <v>81</v>
          </cell>
          <cell r="AE45">
            <v>85</v>
          </cell>
          <cell r="AF45">
            <v>64</v>
          </cell>
          <cell r="AG45">
            <v>66</v>
          </cell>
          <cell r="AH45">
            <v>80</v>
          </cell>
          <cell r="AI45">
            <v>90</v>
          </cell>
          <cell r="AJ45">
            <v>78</v>
          </cell>
          <cell r="AK45">
            <v>81</v>
          </cell>
          <cell r="AL45">
            <v>75</v>
          </cell>
          <cell r="AM45">
            <v>96</v>
          </cell>
          <cell r="AN45">
            <v>100</v>
          </cell>
          <cell r="AO45">
            <v>98</v>
          </cell>
          <cell r="AP45" t="str">
            <v>良好</v>
          </cell>
          <cell r="AQ45" t="str">
            <v>优秀</v>
          </cell>
          <cell r="AR45">
            <v>77</v>
          </cell>
          <cell r="AS45">
            <v>92</v>
          </cell>
          <cell r="AT45">
            <v>0</v>
          </cell>
          <cell r="AU45" t="str">
            <v/>
          </cell>
        </row>
        <row r="46">
          <cell r="A46">
            <v>20200101104</v>
          </cell>
          <cell r="B46" t="str">
            <v>滕效聪</v>
          </cell>
          <cell r="C46" t="str">
            <v>全日制2020大数据技术与应用2班</v>
          </cell>
          <cell r="D46" t="str">
            <v>优秀</v>
          </cell>
          <cell r="E46">
            <v>87</v>
          </cell>
          <cell r="F46">
            <v>75</v>
          </cell>
          <cell r="G46">
            <v>77</v>
          </cell>
          <cell r="H46">
            <v>75</v>
          </cell>
          <cell r="I46">
            <v>89</v>
          </cell>
          <cell r="J46">
            <v>90</v>
          </cell>
          <cell r="K46">
            <v>91</v>
          </cell>
          <cell r="L46">
            <v>73</v>
          </cell>
          <cell r="M46">
            <v>67</v>
          </cell>
          <cell r="N46">
            <v>82</v>
          </cell>
          <cell r="O46">
            <v>93</v>
          </cell>
          <cell r="P46">
            <v>95</v>
          </cell>
          <cell r="Q46">
            <v>91</v>
          </cell>
          <cell r="R46">
            <v>72</v>
          </cell>
          <cell r="S46" t="str">
            <v>良好</v>
          </cell>
          <cell r="T46" t="str">
            <v>良好</v>
          </cell>
          <cell r="U46">
            <v>75</v>
          </cell>
          <cell r="V46">
            <v>74</v>
          </cell>
          <cell r="W46">
            <v>95</v>
          </cell>
          <cell r="X46" t="str">
            <v>及格</v>
          </cell>
          <cell r="Y46">
            <v>95</v>
          </cell>
          <cell r="Z46">
            <v>100</v>
          </cell>
          <cell r="AA46">
            <v>76</v>
          </cell>
          <cell r="AB46">
            <v>83</v>
          </cell>
          <cell r="AC46">
            <v>60</v>
          </cell>
          <cell r="AD46">
            <v>80</v>
          </cell>
          <cell r="AE46">
            <v>90</v>
          </cell>
          <cell r="AF46">
            <v>71</v>
          </cell>
          <cell r="AG46">
            <v>88</v>
          </cell>
          <cell r="AH46">
            <v>70</v>
          </cell>
          <cell r="AI46">
            <v>83</v>
          </cell>
          <cell r="AJ46">
            <v>75</v>
          </cell>
          <cell r="AK46">
            <v>69</v>
          </cell>
          <cell r="AL46">
            <v>83</v>
          </cell>
          <cell r="AM46">
            <v>94</v>
          </cell>
          <cell r="AN46">
            <v>85</v>
          </cell>
          <cell r="AO46">
            <v>71</v>
          </cell>
          <cell r="AP46" t="str">
            <v>良好</v>
          </cell>
          <cell r="AQ46" t="str">
            <v>良好</v>
          </cell>
          <cell r="AR46">
            <v>70</v>
          </cell>
          <cell r="AS46">
            <v>80</v>
          </cell>
          <cell r="AT46">
            <v>0</v>
          </cell>
          <cell r="AU46" t="str">
            <v/>
          </cell>
        </row>
        <row r="47">
          <cell r="A47">
            <v>20200314068</v>
          </cell>
          <cell r="B47" t="str">
            <v>苏桂轩</v>
          </cell>
          <cell r="C47" t="str">
            <v>全日制2020大数据技术与应用2班</v>
          </cell>
          <cell r="D47" t="str">
            <v>优秀</v>
          </cell>
          <cell r="E47">
            <v>87</v>
          </cell>
          <cell r="F47">
            <v>78</v>
          </cell>
          <cell r="G47">
            <v>84</v>
          </cell>
          <cell r="H47">
            <v>81</v>
          </cell>
          <cell r="I47">
            <v>86</v>
          </cell>
          <cell r="J47">
            <v>85</v>
          </cell>
          <cell r="K47">
            <v>95</v>
          </cell>
          <cell r="L47">
            <v>80</v>
          </cell>
          <cell r="M47">
            <v>80</v>
          </cell>
          <cell r="N47">
            <v>92</v>
          </cell>
          <cell r="O47">
            <v>95</v>
          </cell>
          <cell r="P47">
            <v>98</v>
          </cell>
          <cell r="Q47">
            <v>99</v>
          </cell>
          <cell r="R47">
            <v>100</v>
          </cell>
          <cell r="S47" t="str">
            <v>良好</v>
          </cell>
          <cell r="T47" t="str">
            <v>良好</v>
          </cell>
          <cell r="U47">
            <v>75</v>
          </cell>
          <cell r="V47">
            <v>84</v>
          </cell>
          <cell r="W47">
            <v>97</v>
          </cell>
          <cell r="X47" t="str">
            <v>良好</v>
          </cell>
          <cell r="Y47">
            <v>98</v>
          </cell>
          <cell r="Z47">
            <v>100</v>
          </cell>
          <cell r="AA47">
            <v>88</v>
          </cell>
          <cell r="AB47">
            <v>100</v>
          </cell>
          <cell r="AC47">
            <v>84</v>
          </cell>
          <cell r="AD47">
            <v>81</v>
          </cell>
          <cell r="AE47">
            <v>93</v>
          </cell>
          <cell r="AF47">
            <v>90</v>
          </cell>
          <cell r="AG47">
            <v>94</v>
          </cell>
          <cell r="AH47">
            <v>87</v>
          </cell>
          <cell r="AI47">
            <v>95</v>
          </cell>
          <cell r="AJ47">
            <v>96</v>
          </cell>
          <cell r="AK47">
            <v>76</v>
          </cell>
          <cell r="AL47">
            <v>84</v>
          </cell>
          <cell r="AM47">
            <v>96</v>
          </cell>
          <cell r="AN47">
            <v>95</v>
          </cell>
          <cell r="AO47">
            <v>90</v>
          </cell>
          <cell r="AP47" t="str">
            <v>良好</v>
          </cell>
          <cell r="AQ47" t="str">
            <v>良好</v>
          </cell>
          <cell r="AR47">
            <v>79</v>
          </cell>
          <cell r="AS47">
            <v>79</v>
          </cell>
          <cell r="AT47">
            <v>0</v>
          </cell>
          <cell r="AU47" t="str">
            <v/>
          </cell>
        </row>
        <row r="48">
          <cell r="A48">
            <v>20200317001</v>
          </cell>
          <cell r="B48" t="str">
            <v>曾令鹏</v>
          </cell>
          <cell r="C48" t="str">
            <v>全日制2020大数据技术与应用2班</v>
          </cell>
          <cell r="D48" t="str">
            <v>优秀</v>
          </cell>
          <cell r="E48">
            <v>68</v>
          </cell>
          <cell r="F48">
            <v>63</v>
          </cell>
          <cell r="G48">
            <v>72</v>
          </cell>
          <cell r="H48">
            <v>77</v>
          </cell>
          <cell r="I48">
            <v>83</v>
          </cell>
          <cell r="J48">
            <v>82</v>
          </cell>
          <cell r="K48">
            <v>82</v>
          </cell>
          <cell r="L48">
            <v>73</v>
          </cell>
          <cell r="M48">
            <v>69</v>
          </cell>
          <cell r="N48">
            <v>60</v>
          </cell>
          <cell r="O48">
            <v>95</v>
          </cell>
          <cell r="P48">
            <v>98</v>
          </cell>
          <cell r="Q48">
            <v>95</v>
          </cell>
          <cell r="R48">
            <v>96</v>
          </cell>
          <cell r="S48" t="str">
            <v>良好</v>
          </cell>
          <cell r="T48" t="str">
            <v>良好</v>
          </cell>
          <cell r="U48">
            <v>75</v>
          </cell>
          <cell r="V48">
            <v>82</v>
          </cell>
          <cell r="W48">
            <v>94</v>
          </cell>
          <cell r="X48" t="str">
            <v>及格</v>
          </cell>
          <cell r="Y48">
            <v>95</v>
          </cell>
          <cell r="Z48">
            <v>100</v>
          </cell>
          <cell r="AA48">
            <v>75</v>
          </cell>
          <cell r="AB48">
            <v>88</v>
          </cell>
          <cell r="AC48">
            <v>78</v>
          </cell>
          <cell r="AD48">
            <v>86</v>
          </cell>
          <cell r="AE48">
            <v>93</v>
          </cell>
          <cell r="AF48">
            <v>66</v>
          </cell>
          <cell r="AG48">
            <v>90</v>
          </cell>
          <cell r="AH48">
            <v>80</v>
          </cell>
          <cell r="AI48">
            <v>86</v>
          </cell>
          <cell r="AJ48">
            <v>68</v>
          </cell>
          <cell r="AK48">
            <v>69</v>
          </cell>
          <cell r="AL48">
            <v>75</v>
          </cell>
          <cell r="AM48">
            <v>94</v>
          </cell>
          <cell r="AN48">
            <v>80</v>
          </cell>
          <cell r="AO48">
            <v>90</v>
          </cell>
          <cell r="AP48" t="str">
            <v>良好</v>
          </cell>
          <cell r="AQ48" t="str">
            <v>良好</v>
          </cell>
          <cell r="AR48">
            <v>78</v>
          </cell>
          <cell r="AS48">
            <v>99</v>
          </cell>
          <cell r="AT48">
            <v>0</v>
          </cell>
          <cell r="AU48" t="str">
            <v/>
          </cell>
        </row>
        <row r="49">
          <cell r="A49">
            <v>20200317003</v>
          </cell>
          <cell r="B49" t="str">
            <v>陈霜</v>
          </cell>
          <cell r="C49" t="str">
            <v>全日制2020大数据技术与应用2班</v>
          </cell>
          <cell r="D49" t="str">
            <v>优秀</v>
          </cell>
          <cell r="E49">
            <v>78</v>
          </cell>
          <cell r="F49">
            <v>77</v>
          </cell>
          <cell r="G49">
            <v>78</v>
          </cell>
          <cell r="H49">
            <v>86</v>
          </cell>
          <cell r="I49">
            <v>90</v>
          </cell>
          <cell r="J49">
            <v>73</v>
          </cell>
          <cell r="K49">
            <v>71</v>
          </cell>
          <cell r="L49">
            <v>73</v>
          </cell>
          <cell r="M49">
            <v>82</v>
          </cell>
          <cell r="N49">
            <v>68</v>
          </cell>
          <cell r="O49">
            <v>98</v>
          </cell>
          <cell r="P49">
            <v>99</v>
          </cell>
          <cell r="Q49">
            <v>99</v>
          </cell>
          <cell r="R49">
            <v>99</v>
          </cell>
          <cell r="S49" t="str">
            <v>良好</v>
          </cell>
          <cell r="T49" t="str">
            <v>良好</v>
          </cell>
          <cell r="U49">
            <v>75</v>
          </cell>
          <cell r="V49">
            <v>85</v>
          </cell>
          <cell r="W49">
            <v>98</v>
          </cell>
          <cell r="X49" t="str">
            <v>良好</v>
          </cell>
          <cell r="Y49">
            <v>94</v>
          </cell>
          <cell r="Z49">
            <v>100</v>
          </cell>
          <cell r="AA49">
            <v>75</v>
          </cell>
          <cell r="AB49">
            <v>93</v>
          </cell>
          <cell r="AC49">
            <v>60</v>
          </cell>
          <cell r="AD49">
            <v>83</v>
          </cell>
          <cell r="AE49">
            <v>94</v>
          </cell>
          <cell r="AF49">
            <v>76</v>
          </cell>
          <cell r="AG49">
            <v>94</v>
          </cell>
          <cell r="AH49">
            <v>83</v>
          </cell>
          <cell r="AI49">
            <v>90</v>
          </cell>
          <cell r="AJ49">
            <v>77</v>
          </cell>
          <cell r="AK49">
            <v>70</v>
          </cell>
          <cell r="AL49">
            <v>84</v>
          </cell>
          <cell r="AM49">
            <v>94</v>
          </cell>
          <cell r="AN49">
            <v>88</v>
          </cell>
          <cell r="AO49">
            <v>90</v>
          </cell>
          <cell r="AP49" t="str">
            <v>良好</v>
          </cell>
          <cell r="AQ49" t="str">
            <v>优秀</v>
          </cell>
          <cell r="AR49">
            <v>81</v>
          </cell>
          <cell r="AS49">
            <v>97</v>
          </cell>
          <cell r="AT49">
            <v>0</v>
          </cell>
          <cell r="AU49" t="str">
            <v/>
          </cell>
        </row>
        <row r="50">
          <cell r="A50">
            <v>20200317008</v>
          </cell>
          <cell r="B50" t="str">
            <v>韩开呈</v>
          </cell>
          <cell r="C50" t="str">
            <v>全日制2020大数据技术与应用2班</v>
          </cell>
          <cell r="D50" t="str">
            <v>优秀</v>
          </cell>
          <cell r="E50">
            <v>65</v>
          </cell>
          <cell r="F50">
            <v>64</v>
          </cell>
          <cell r="G50">
            <v>70</v>
          </cell>
          <cell r="H50">
            <v>87</v>
          </cell>
          <cell r="I50">
            <v>73</v>
          </cell>
          <cell r="J50">
            <v>87</v>
          </cell>
          <cell r="K50">
            <v>90</v>
          </cell>
          <cell r="L50">
            <v>73</v>
          </cell>
          <cell r="M50">
            <v>84</v>
          </cell>
          <cell r="N50">
            <v>99</v>
          </cell>
          <cell r="O50">
            <v>96</v>
          </cell>
          <cell r="P50">
            <v>100</v>
          </cell>
          <cell r="Q50">
            <v>100</v>
          </cell>
          <cell r="R50">
            <v>100</v>
          </cell>
          <cell r="S50" t="str">
            <v>良好</v>
          </cell>
          <cell r="T50" t="str">
            <v>良好</v>
          </cell>
          <cell r="U50">
            <v>75</v>
          </cell>
          <cell r="V50">
            <v>81</v>
          </cell>
          <cell r="W50">
            <v>99</v>
          </cell>
          <cell r="X50" t="str">
            <v>良好</v>
          </cell>
          <cell r="Y50">
            <v>88</v>
          </cell>
          <cell r="Z50">
            <v>100</v>
          </cell>
          <cell r="AA50">
            <v>95</v>
          </cell>
          <cell r="AB50">
            <v>93</v>
          </cell>
          <cell r="AC50">
            <v>74</v>
          </cell>
          <cell r="AD50">
            <v>90</v>
          </cell>
          <cell r="AE50">
            <v>94</v>
          </cell>
          <cell r="AF50">
            <v>88</v>
          </cell>
          <cell r="AG50">
            <v>99</v>
          </cell>
          <cell r="AH50">
            <v>90</v>
          </cell>
          <cell r="AI50">
            <v>98</v>
          </cell>
          <cell r="AJ50">
            <v>96</v>
          </cell>
          <cell r="AK50">
            <v>85</v>
          </cell>
          <cell r="AL50">
            <v>95</v>
          </cell>
          <cell r="AM50">
            <v>96</v>
          </cell>
          <cell r="AN50">
            <v>91</v>
          </cell>
          <cell r="AO50">
            <v>94</v>
          </cell>
          <cell r="AP50" t="str">
            <v>良好</v>
          </cell>
          <cell r="AQ50" t="str">
            <v>优秀</v>
          </cell>
          <cell r="AR50">
            <v>68</v>
          </cell>
          <cell r="AS50">
            <v>93</v>
          </cell>
          <cell r="AT50">
            <v>0</v>
          </cell>
          <cell r="AU50" t="str">
            <v/>
          </cell>
        </row>
        <row r="51">
          <cell r="A51">
            <v>20200317010</v>
          </cell>
          <cell r="B51" t="str">
            <v>黄俊</v>
          </cell>
          <cell r="C51" t="str">
            <v>全日制2020大数据技术与应用2班</v>
          </cell>
          <cell r="D51" t="str">
            <v>优秀</v>
          </cell>
          <cell r="E51">
            <v>64</v>
          </cell>
          <cell r="F51">
            <v>63</v>
          </cell>
          <cell r="G51">
            <v>78</v>
          </cell>
          <cell r="H51">
            <v>62</v>
          </cell>
          <cell r="I51">
            <v>85</v>
          </cell>
          <cell r="J51">
            <v>70</v>
          </cell>
          <cell r="K51">
            <v>81</v>
          </cell>
          <cell r="L51">
            <v>73</v>
          </cell>
          <cell r="M51">
            <v>88</v>
          </cell>
          <cell r="N51">
            <v>66</v>
          </cell>
          <cell r="O51">
            <v>81</v>
          </cell>
          <cell r="P51">
            <v>95</v>
          </cell>
          <cell r="Q51">
            <v>91</v>
          </cell>
          <cell r="R51">
            <v>37</v>
          </cell>
          <cell r="S51" t="str">
            <v>良好</v>
          </cell>
          <cell r="T51" t="str">
            <v>良好</v>
          </cell>
          <cell r="U51">
            <v>75</v>
          </cell>
          <cell r="V51">
            <v>84</v>
          </cell>
          <cell r="W51">
            <v>92</v>
          </cell>
          <cell r="X51" t="str">
            <v>及格</v>
          </cell>
          <cell r="Y51">
            <v>83</v>
          </cell>
          <cell r="Z51">
            <v>100</v>
          </cell>
          <cell r="AA51">
            <v>72</v>
          </cell>
          <cell r="AB51">
            <v>60</v>
          </cell>
          <cell r="AC51">
            <v>82</v>
          </cell>
          <cell r="AD51">
            <v>91</v>
          </cell>
          <cell r="AE51">
            <v>93</v>
          </cell>
          <cell r="AF51">
            <v>60</v>
          </cell>
          <cell r="AG51">
            <v>78</v>
          </cell>
          <cell r="AH51">
            <v>76</v>
          </cell>
          <cell r="AI51">
            <v>77</v>
          </cell>
          <cell r="AJ51">
            <v>65</v>
          </cell>
          <cell r="AK51">
            <v>63</v>
          </cell>
          <cell r="AL51">
            <v>65</v>
          </cell>
          <cell r="AM51">
            <v>95</v>
          </cell>
          <cell r="AN51">
            <v>78</v>
          </cell>
          <cell r="AO51">
            <v>90</v>
          </cell>
          <cell r="AP51" t="str">
            <v>良好</v>
          </cell>
          <cell r="AQ51" t="str">
            <v>良好</v>
          </cell>
          <cell r="AR51">
            <v>74</v>
          </cell>
          <cell r="AS51">
            <v>70</v>
          </cell>
          <cell r="AT51">
            <v>1</v>
          </cell>
          <cell r="AU51" t="str">
            <v>大学生安全教育(四)</v>
          </cell>
        </row>
        <row r="52">
          <cell r="A52">
            <v>20200317015</v>
          </cell>
          <cell r="B52" t="str">
            <v>梁鸿飞</v>
          </cell>
          <cell r="C52" t="str">
            <v>全日制2020大数据技术与应用2班</v>
          </cell>
          <cell r="D52" t="str">
            <v>优秀</v>
          </cell>
          <cell r="E52">
            <v>61</v>
          </cell>
          <cell r="F52">
            <v>64</v>
          </cell>
          <cell r="G52">
            <v>72</v>
          </cell>
          <cell r="H52">
            <v>76</v>
          </cell>
          <cell r="I52">
            <v>83</v>
          </cell>
          <cell r="J52">
            <v>80</v>
          </cell>
          <cell r="K52">
            <v>82</v>
          </cell>
          <cell r="L52">
            <v>73</v>
          </cell>
          <cell r="M52">
            <v>60</v>
          </cell>
          <cell r="N52">
            <v>61</v>
          </cell>
          <cell r="O52">
            <v>92</v>
          </cell>
          <cell r="P52">
            <v>60</v>
          </cell>
          <cell r="Q52">
            <v>89</v>
          </cell>
          <cell r="R52">
            <v>32</v>
          </cell>
          <cell r="S52" t="str">
            <v>良好</v>
          </cell>
          <cell r="T52" t="str">
            <v>良好</v>
          </cell>
          <cell r="U52">
            <v>75</v>
          </cell>
          <cell r="V52">
            <v>82</v>
          </cell>
          <cell r="W52">
            <v>90</v>
          </cell>
          <cell r="X52" t="str">
            <v>及格</v>
          </cell>
          <cell r="Y52">
            <v>76</v>
          </cell>
          <cell r="Z52">
            <v>100</v>
          </cell>
          <cell r="AA52">
            <v>72</v>
          </cell>
          <cell r="AB52">
            <v>60</v>
          </cell>
          <cell r="AC52">
            <v>60</v>
          </cell>
          <cell r="AD52">
            <v>60</v>
          </cell>
          <cell r="AE52">
            <v>0</v>
          </cell>
          <cell r="AF52">
            <v>46</v>
          </cell>
          <cell r="AG52">
            <v>60</v>
          </cell>
          <cell r="AH52">
            <v>33</v>
          </cell>
          <cell r="AI52">
            <v>60</v>
          </cell>
          <cell r="AJ52">
            <v>60</v>
          </cell>
          <cell r="AK52">
            <v>60</v>
          </cell>
          <cell r="AL52">
            <v>62</v>
          </cell>
          <cell r="AM52">
            <v>62</v>
          </cell>
          <cell r="AN52">
            <v>75</v>
          </cell>
          <cell r="AO52">
            <v>60</v>
          </cell>
          <cell r="AP52" t="str">
            <v>良好</v>
          </cell>
          <cell r="AQ52" t="str">
            <v>中等</v>
          </cell>
          <cell r="AR52">
            <v>62</v>
          </cell>
          <cell r="AS52">
            <v>62</v>
          </cell>
          <cell r="AT52">
            <v>4</v>
          </cell>
          <cell r="AU52" t="str">
            <v>大学生安全教育(四)Linux系统基础Java编程基础Java高级程序设计</v>
          </cell>
        </row>
        <row r="53">
          <cell r="A53">
            <v>20200317016</v>
          </cell>
          <cell r="B53" t="str">
            <v>梁李康</v>
          </cell>
          <cell r="C53" t="str">
            <v>全日制2020大数据技术与应用2班</v>
          </cell>
          <cell r="D53" t="str">
            <v>优秀</v>
          </cell>
          <cell r="E53">
            <v>76</v>
          </cell>
          <cell r="F53">
            <v>76</v>
          </cell>
          <cell r="G53">
            <v>74</v>
          </cell>
          <cell r="H53">
            <v>61</v>
          </cell>
          <cell r="I53">
            <v>75</v>
          </cell>
          <cell r="J53">
            <v>86</v>
          </cell>
          <cell r="K53">
            <v>73</v>
          </cell>
          <cell r="L53">
            <v>73</v>
          </cell>
          <cell r="M53">
            <v>82</v>
          </cell>
          <cell r="N53">
            <v>78</v>
          </cell>
          <cell r="O53">
            <v>94</v>
          </cell>
          <cell r="P53">
            <v>97</v>
          </cell>
          <cell r="Q53">
            <v>96</v>
          </cell>
          <cell r="R53">
            <v>91</v>
          </cell>
          <cell r="S53" t="str">
            <v>良好</v>
          </cell>
          <cell r="T53" t="str">
            <v>良好</v>
          </cell>
          <cell r="U53">
            <v>75</v>
          </cell>
          <cell r="V53">
            <v>82</v>
          </cell>
          <cell r="W53">
            <v>95</v>
          </cell>
          <cell r="X53" t="str">
            <v>良好</v>
          </cell>
          <cell r="Y53">
            <v>91</v>
          </cell>
          <cell r="Z53">
            <v>100</v>
          </cell>
          <cell r="AA53">
            <v>75</v>
          </cell>
          <cell r="AB53">
            <v>92</v>
          </cell>
          <cell r="AC53">
            <v>62</v>
          </cell>
          <cell r="AD53">
            <v>81</v>
          </cell>
          <cell r="AE53">
            <v>93</v>
          </cell>
          <cell r="AF53">
            <v>71</v>
          </cell>
          <cell r="AG53">
            <v>87</v>
          </cell>
          <cell r="AH53">
            <v>76</v>
          </cell>
          <cell r="AI53">
            <v>75</v>
          </cell>
          <cell r="AJ53">
            <v>71</v>
          </cell>
          <cell r="AK53">
            <v>65</v>
          </cell>
          <cell r="AL53">
            <v>75</v>
          </cell>
          <cell r="AM53">
            <v>92</v>
          </cell>
          <cell r="AN53">
            <v>89</v>
          </cell>
          <cell r="AO53">
            <v>90</v>
          </cell>
          <cell r="AP53" t="str">
            <v>良好</v>
          </cell>
          <cell r="AQ53" t="str">
            <v>良好</v>
          </cell>
          <cell r="AR53">
            <v>74</v>
          </cell>
          <cell r="AS53">
            <v>98</v>
          </cell>
          <cell r="AT53">
            <v>0</v>
          </cell>
          <cell r="AU53" t="str">
            <v/>
          </cell>
        </row>
        <row r="54">
          <cell r="A54">
            <v>20200317017</v>
          </cell>
          <cell r="B54" t="str">
            <v>刘汉豪</v>
          </cell>
          <cell r="C54" t="str">
            <v>全日制2020大数据技术与应用2班</v>
          </cell>
          <cell r="D54" t="str">
            <v>优秀</v>
          </cell>
          <cell r="E54">
            <v>66</v>
          </cell>
          <cell r="F54">
            <v>75</v>
          </cell>
          <cell r="G54">
            <v>67</v>
          </cell>
          <cell r="H54">
            <v>61</v>
          </cell>
          <cell r="I54">
            <v>73</v>
          </cell>
          <cell r="J54">
            <v>85</v>
          </cell>
          <cell r="K54">
            <v>62</v>
          </cell>
          <cell r="L54">
            <v>73</v>
          </cell>
          <cell r="M54">
            <v>60</v>
          </cell>
          <cell r="N54">
            <v>74</v>
          </cell>
          <cell r="O54">
            <v>98</v>
          </cell>
          <cell r="P54">
            <v>60</v>
          </cell>
          <cell r="Q54">
            <v>94</v>
          </cell>
          <cell r="R54">
            <v>93</v>
          </cell>
          <cell r="S54" t="str">
            <v>良好</v>
          </cell>
          <cell r="T54" t="str">
            <v>良好</v>
          </cell>
          <cell r="U54">
            <v>75</v>
          </cell>
          <cell r="V54">
            <v>82</v>
          </cell>
          <cell r="W54">
            <v>91</v>
          </cell>
          <cell r="X54" t="str">
            <v>及格</v>
          </cell>
          <cell r="Y54">
            <v>66</v>
          </cell>
          <cell r="Z54">
            <v>97</v>
          </cell>
          <cell r="AA54">
            <v>20</v>
          </cell>
          <cell r="AB54">
            <v>60</v>
          </cell>
          <cell r="AC54">
            <v>61</v>
          </cell>
          <cell r="AD54">
            <v>60</v>
          </cell>
          <cell r="AE54">
            <v>63</v>
          </cell>
          <cell r="AF54">
            <v>71</v>
          </cell>
          <cell r="AG54">
            <v>71</v>
          </cell>
          <cell r="AH54">
            <v>60</v>
          </cell>
          <cell r="AI54">
            <v>60</v>
          </cell>
          <cell r="AJ54">
            <v>70</v>
          </cell>
          <cell r="AK54">
            <v>60</v>
          </cell>
          <cell r="AL54">
            <v>60</v>
          </cell>
          <cell r="AM54">
            <v>93</v>
          </cell>
          <cell r="AN54">
            <v>81</v>
          </cell>
          <cell r="AO54">
            <v>86</v>
          </cell>
          <cell r="AP54" t="str">
            <v>良好</v>
          </cell>
          <cell r="AQ54" t="str">
            <v>良好</v>
          </cell>
          <cell r="AR54">
            <v>73</v>
          </cell>
          <cell r="AS54">
            <v>83</v>
          </cell>
          <cell r="AT54">
            <v>1</v>
          </cell>
          <cell r="AU54" t="str">
            <v>毕业设计（论文）/职业能力测试</v>
          </cell>
        </row>
        <row r="55">
          <cell r="A55">
            <v>20200317021</v>
          </cell>
          <cell r="B55" t="str">
            <v>卢建周</v>
          </cell>
          <cell r="C55" t="str">
            <v>全日制2020大数据技术与应用2班</v>
          </cell>
          <cell r="D55" t="str">
            <v>优秀</v>
          </cell>
          <cell r="E55">
            <v>67</v>
          </cell>
          <cell r="F55">
            <v>62</v>
          </cell>
          <cell r="G55">
            <v>72</v>
          </cell>
          <cell r="H55">
            <v>71</v>
          </cell>
          <cell r="I55">
            <v>83</v>
          </cell>
          <cell r="J55">
            <v>87</v>
          </cell>
          <cell r="K55">
            <v>80</v>
          </cell>
          <cell r="L55">
            <v>73</v>
          </cell>
          <cell r="M55">
            <v>85</v>
          </cell>
          <cell r="N55">
            <v>68</v>
          </cell>
          <cell r="O55">
            <v>93</v>
          </cell>
          <cell r="P55">
            <v>96</v>
          </cell>
          <cell r="Q55">
            <v>97</v>
          </cell>
          <cell r="R55">
            <v>99</v>
          </cell>
          <cell r="S55" t="str">
            <v>良好</v>
          </cell>
          <cell r="T55" t="str">
            <v>良好</v>
          </cell>
          <cell r="U55">
            <v>75</v>
          </cell>
          <cell r="V55">
            <v>78</v>
          </cell>
          <cell r="W55">
            <v>91</v>
          </cell>
          <cell r="X55" t="str">
            <v>及格</v>
          </cell>
          <cell r="Y55">
            <v>90</v>
          </cell>
          <cell r="Z55">
            <v>100</v>
          </cell>
          <cell r="AA55">
            <v>72</v>
          </cell>
          <cell r="AB55">
            <v>83</v>
          </cell>
          <cell r="AC55">
            <v>60</v>
          </cell>
          <cell r="AD55">
            <v>80</v>
          </cell>
          <cell r="AE55">
            <v>93</v>
          </cell>
          <cell r="AF55">
            <v>63</v>
          </cell>
          <cell r="AG55">
            <v>78</v>
          </cell>
          <cell r="AH55">
            <v>80</v>
          </cell>
          <cell r="AI55">
            <v>84</v>
          </cell>
          <cell r="AJ55">
            <v>64</v>
          </cell>
          <cell r="AK55">
            <v>64</v>
          </cell>
          <cell r="AL55">
            <v>75</v>
          </cell>
          <cell r="AM55">
            <v>95</v>
          </cell>
          <cell r="AN55">
            <v>71</v>
          </cell>
          <cell r="AO55">
            <v>90</v>
          </cell>
          <cell r="AP55" t="str">
            <v>良好</v>
          </cell>
          <cell r="AQ55" t="str">
            <v>良好</v>
          </cell>
          <cell r="AR55">
            <v>68</v>
          </cell>
          <cell r="AS55">
            <v>94</v>
          </cell>
          <cell r="AT55">
            <v>0</v>
          </cell>
          <cell r="AU55" t="str">
            <v/>
          </cell>
        </row>
        <row r="56">
          <cell r="A56">
            <v>20200317024</v>
          </cell>
          <cell r="B56" t="str">
            <v>马富恒</v>
          </cell>
          <cell r="C56" t="str">
            <v>全日制2020大数据技术与应用2班</v>
          </cell>
          <cell r="D56" t="str">
            <v>优秀</v>
          </cell>
          <cell r="E56">
            <v>71</v>
          </cell>
          <cell r="F56">
            <v>68</v>
          </cell>
          <cell r="G56">
            <v>80</v>
          </cell>
          <cell r="H56">
            <v>75</v>
          </cell>
          <cell r="I56">
            <v>79</v>
          </cell>
          <cell r="J56">
            <v>84</v>
          </cell>
          <cell r="K56">
            <v>85</v>
          </cell>
          <cell r="L56">
            <v>82</v>
          </cell>
          <cell r="M56">
            <v>80</v>
          </cell>
          <cell r="N56">
            <v>83</v>
          </cell>
          <cell r="O56">
            <v>98</v>
          </cell>
          <cell r="P56">
            <v>96</v>
          </cell>
          <cell r="Q56">
            <v>92</v>
          </cell>
          <cell r="R56">
            <v>99</v>
          </cell>
          <cell r="S56" t="str">
            <v>良好</v>
          </cell>
          <cell r="T56" t="str">
            <v>良好</v>
          </cell>
          <cell r="U56">
            <v>75</v>
          </cell>
          <cell r="V56">
            <v>81</v>
          </cell>
          <cell r="W56">
            <v>98</v>
          </cell>
          <cell r="X56" t="str">
            <v>及格</v>
          </cell>
          <cell r="Y56">
            <v>86</v>
          </cell>
          <cell r="Z56">
            <v>100</v>
          </cell>
          <cell r="AA56">
            <v>0</v>
          </cell>
          <cell r="AB56">
            <v>67</v>
          </cell>
          <cell r="AC56">
            <v>60</v>
          </cell>
          <cell r="AD56">
            <v>76</v>
          </cell>
          <cell r="AE56">
            <v>60</v>
          </cell>
          <cell r="AF56">
            <v>60</v>
          </cell>
          <cell r="AG56">
            <v>60</v>
          </cell>
          <cell r="AH56">
            <v>60</v>
          </cell>
          <cell r="AI56">
            <v>60</v>
          </cell>
          <cell r="AJ56">
            <v>61</v>
          </cell>
          <cell r="AK56">
            <v>63</v>
          </cell>
          <cell r="AL56">
            <v>60</v>
          </cell>
          <cell r="AM56">
            <v>95</v>
          </cell>
          <cell r="AN56">
            <v>76</v>
          </cell>
          <cell r="AO56">
            <v>66</v>
          </cell>
          <cell r="AP56" t="str">
            <v>良好</v>
          </cell>
          <cell r="AQ56" t="str">
            <v>良好</v>
          </cell>
          <cell r="AR56">
            <v>71</v>
          </cell>
          <cell r="AS56">
            <v>0</v>
          </cell>
          <cell r="AT56">
            <v>2</v>
          </cell>
          <cell r="AU56" t="str">
            <v>毕业设计（论文）/职业能力测试预就业实习</v>
          </cell>
        </row>
        <row r="57">
          <cell r="A57">
            <v>20200317025</v>
          </cell>
          <cell r="B57" t="str">
            <v>潘启华</v>
          </cell>
          <cell r="C57" t="str">
            <v>全日制2020大数据技术与应用2班</v>
          </cell>
          <cell r="D57" t="str">
            <v>优秀</v>
          </cell>
          <cell r="E57">
            <v>74</v>
          </cell>
          <cell r="F57">
            <v>68</v>
          </cell>
          <cell r="G57">
            <v>74</v>
          </cell>
          <cell r="H57">
            <v>81</v>
          </cell>
          <cell r="I57">
            <v>84</v>
          </cell>
          <cell r="J57">
            <v>84</v>
          </cell>
          <cell r="K57">
            <v>85</v>
          </cell>
          <cell r="L57">
            <v>73</v>
          </cell>
          <cell r="M57">
            <v>70</v>
          </cell>
          <cell r="N57">
            <v>82</v>
          </cell>
          <cell r="O57">
            <v>92</v>
          </cell>
          <cell r="P57">
            <v>94</v>
          </cell>
          <cell r="Q57">
            <v>99</v>
          </cell>
          <cell r="R57">
            <v>99</v>
          </cell>
          <cell r="S57" t="str">
            <v>良好</v>
          </cell>
          <cell r="T57" t="str">
            <v>良好</v>
          </cell>
          <cell r="U57">
            <v>75</v>
          </cell>
          <cell r="V57">
            <v>83</v>
          </cell>
          <cell r="W57">
            <v>89</v>
          </cell>
          <cell r="X57" t="str">
            <v>良好</v>
          </cell>
          <cell r="Y57">
            <v>88</v>
          </cell>
          <cell r="Z57">
            <v>100</v>
          </cell>
          <cell r="AA57">
            <v>69</v>
          </cell>
          <cell r="AB57">
            <v>69</v>
          </cell>
          <cell r="AC57">
            <v>80</v>
          </cell>
          <cell r="AD57">
            <v>66</v>
          </cell>
          <cell r="AE57">
            <v>91</v>
          </cell>
          <cell r="AF57">
            <v>60</v>
          </cell>
          <cell r="AG57">
            <v>75</v>
          </cell>
          <cell r="AH57">
            <v>83</v>
          </cell>
          <cell r="AI57">
            <v>83</v>
          </cell>
          <cell r="AJ57">
            <v>90</v>
          </cell>
          <cell r="AK57">
            <v>62</v>
          </cell>
          <cell r="AL57">
            <v>72</v>
          </cell>
          <cell r="AM57">
            <v>90</v>
          </cell>
          <cell r="AN57">
            <v>98</v>
          </cell>
          <cell r="AO57">
            <v>91</v>
          </cell>
          <cell r="AP57" t="str">
            <v>良好</v>
          </cell>
          <cell r="AQ57" t="str">
            <v>优秀</v>
          </cell>
          <cell r="AR57">
            <v>76</v>
          </cell>
          <cell r="AS57">
            <v>100</v>
          </cell>
          <cell r="AT57">
            <v>0</v>
          </cell>
          <cell r="AU57" t="str">
            <v/>
          </cell>
        </row>
        <row r="58">
          <cell r="A58">
            <v>20200317029</v>
          </cell>
          <cell r="B58" t="str">
            <v>韦国荣</v>
          </cell>
          <cell r="C58" t="str">
            <v>全日制2020大数据技术与应用2班</v>
          </cell>
          <cell r="D58" t="str">
            <v>优秀</v>
          </cell>
          <cell r="E58">
            <v>69</v>
          </cell>
          <cell r="F58">
            <v>67</v>
          </cell>
          <cell r="G58">
            <v>80</v>
          </cell>
          <cell r="H58">
            <v>81</v>
          </cell>
          <cell r="I58">
            <v>88</v>
          </cell>
          <cell r="J58">
            <v>86</v>
          </cell>
          <cell r="K58">
            <v>78</v>
          </cell>
          <cell r="L58">
            <v>73</v>
          </cell>
          <cell r="M58">
            <v>89</v>
          </cell>
          <cell r="N58">
            <v>98</v>
          </cell>
          <cell r="O58">
            <v>93</v>
          </cell>
          <cell r="P58">
            <v>100</v>
          </cell>
          <cell r="Q58">
            <v>100</v>
          </cell>
          <cell r="R58">
            <v>100</v>
          </cell>
          <cell r="S58" t="str">
            <v>良好</v>
          </cell>
          <cell r="T58" t="str">
            <v>良好</v>
          </cell>
          <cell r="U58">
            <v>75</v>
          </cell>
          <cell r="V58">
            <v>83</v>
          </cell>
          <cell r="W58">
            <v>100</v>
          </cell>
          <cell r="X58" t="str">
            <v>良好</v>
          </cell>
          <cell r="Y58">
            <v>96</v>
          </cell>
          <cell r="Z58">
            <v>100</v>
          </cell>
          <cell r="AA58">
            <v>75</v>
          </cell>
          <cell r="AB58">
            <v>89</v>
          </cell>
          <cell r="AC58">
            <v>63</v>
          </cell>
          <cell r="AD58">
            <v>87</v>
          </cell>
          <cell r="AE58">
            <v>93</v>
          </cell>
          <cell r="AF58">
            <v>68</v>
          </cell>
          <cell r="AG58">
            <v>93</v>
          </cell>
          <cell r="AH58">
            <v>83</v>
          </cell>
          <cell r="AI58">
            <v>88</v>
          </cell>
          <cell r="AJ58">
            <v>71</v>
          </cell>
          <cell r="AK58">
            <v>72</v>
          </cell>
          <cell r="AL58">
            <v>83</v>
          </cell>
          <cell r="AM58">
            <v>96</v>
          </cell>
          <cell r="AN58">
            <v>98</v>
          </cell>
          <cell r="AO58">
            <v>94</v>
          </cell>
          <cell r="AP58" t="str">
            <v>良好</v>
          </cell>
          <cell r="AQ58" t="str">
            <v>优秀</v>
          </cell>
          <cell r="AR58">
            <v>73</v>
          </cell>
          <cell r="AS58">
            <v>100</v>
          </cell>
          <cell r="AT58">
            <v>0</v>
          </cell>
          <cell r="AU58" t="str">
            <v/>
          </cell>
        </row>
        <row r="59">
          <cell r="A59">
            <v>20200317035</v>
          </cell>
          <cell r="B59" t="str">
            <v>杨红</v>
          </cell>
          <cell r="C59" t="str">
            <v>全日制2020大数据技术与应用2班</v>
          </cell>
          <cell r="D59" t="str">
            <v>优秀</v>
          </cell>
          <cell r="E59">
            <v>81</v>
          </cell>
          <cell r="F59">
            <v>73</v>
          </cell>
          <cell r="G59">
            <v>81</v>
          </cell>
          <cell r="H59">
            <v>79</v>
          </cell>
          <cell r="I59">
            <v>82</v>
          </cell>
          <cell r="J59">
            <v>86</v>
          </cell>
          <cell r="K59">
            <v>87</v>
          </cell>
          <cell r="L59">
            <v>80</v>
          </cell>
          <cell r="M59">
            <v>77</v>
          </cell>
          <cell r="N59">
            <v>68</v>
          </cell>
          <cell r="O59">
            <v>95</v>
          </cell>
          <cell r="P59">
            <v>96</v>
          </cell>
          <cell r="Q59">
            <v>98</v>
          </cell>
          <cell r="R59">
            <v>99</v>
          </cell>
          <cell r="S59" t="str">
            <v>良好</v>
          </cell>
          <cell r="T59" t="str">
            <v>良好</v>
          </cell>
          <cell r="U59">
            <v>75</v>
          </cell>
          <cell r="V59">
            <v>82</v>
          </cell>
          <cell r="W59">
            <v>95</v>
          </cell>
          <cell r="X59" t="str">
            <v>良好</v>
          </cell>
          <cell r="Y59">
            <v>95</v>
          </cell>
          <cell r="Z59">
            <v>100</v>
          </cell>
          <cell r="AA59">
            <v>75</v>
          </cell>
          <cell r="AB59">
            <v>97</v>
          </cell>
          <cell r="AC59">
            <v>71</v>
          </cell>
          <cell r="AD59">
            <v>84</v>
          </cell>
          <cell r="AE59">
            <v>94</v>
          </cell>
          <cell r="AF59">
            <v>79</v>
          </cell>
          <cell r="AG59">
            <v>92</v>
          </cell>
          <cell r="AH59">
            <v>80</v>
          </cell>
          <cell r="AI59">
            <v>93</v>
          </cell>
          <cell r="AJ59">
            <v>76</v>
          </cell>
          <cell r="AK59">
            <v>69</v>
          </cell>
          <cell r="AL59">
            <v>80</v>
          </cell>
          <cell r="AM59">
            <v>97</v>
          </cell>
          <cell r="AN59">
            <v>97</v>
          </cell>
          <cell r="AO59">
            <v>91</v>
          </cell>
          <cell r="AP59" t="str">
            <v>良好</v>
          </cell>
          <cell r="AQ59" t="str">
            <v>良好</v>
          </cell>
          <cell r="AR59">
            <v>72</v>
          </cell>
          <cell r="AS59">
            <v>96</v>
          </cell>
          <cell r="AT59">
            <v>0</v>
          </cell>
          <cell r="AU59" t="str">
            <v/>
          </cell>
        </row>
        <row r="60">
          <cell r="A60">
            <v>20200317037</v>
          </cell>
          <cell r="B60" t="str">
            <v>杨庆宣</v>
          </cell>
          <cell r="C60" t="str">
            <v>全日制2020大数据技术与应用2班</v>
          </cell>
          <cell r="D60" t="str">
            <v>优秀</v>
          </cell>
          <cell r="E60">
            <v>75</v>
          </cell>
          <cell r="F60">
            <v>71</v>
          </cell>
          <cell r="G60">
            <v>70</v>
          </cell>
          <cell r="H60">
            <v>77</v>
          </cell>
          <cell r="I60">
            <v>84</v>
          </cell>
          <cell r="J60">
            <v>88</v>
          </cell>
          <cell r="K60">
            <v>85</v>
          </cell>
          <cell r="L60">
            <v>73</v>
          </cell>
          <cell r="M60">
            <v>83</v>
          </cell>
          <cell r="N60">
            <v>98</v>
          </cell>
          <cell r="O60">
            <v>96</v>
          </cell>
          <cell r="P60">
            <v>97</v>
          </cell>
          <cell r="Q60">
            <v>100</v>
          </cell>
          <cell r="R60">
            <v>75</v>
          </cell>
          <cell r="S60" t="str">
            <v>良好</v>
          </cell>
          <cell r="T60" t="str">
            <v>良好</v>
          </cell>
          <cell r="U60">
            <v>75</v>
          </cell>
          <cell r="V60">
            <v>84</v>
          </cell>
          <cell r="W60">
            <v>97</v>
          </cell>
          <cell r="X60" t="str">
            <v>及格</v>
          </cell>
          <cell r="Y60">
            <v>92</v>
          </cell>
          <cell r="Z60">
            <v>100</v>
          </cell>
          <cell r="AA60">
            <v>72</v>
          </cell>
          <cell r="AB60">
            <v>62</v>
          </cell>
          <cell r="AC60">
            <v>60</v>
          </cell>
          <cell r="AD60">
            <v>76</v>
          </cell>
          <cell r="AE60">
            <v>93</v>
          </cell>
          <cell r="AF60">
            <v>60</v>
          </cell>
          <cell r="AG60">
            <v>86</v>
          </cell>
          <cell r="AH60">
            <v>80</v>
          </cell>
          <cell r="AI60">
            <v>90</v>
          </cell>
          <cell r="AJ60">
            <v>68</v>
          </cell>
          <cell r="AK60">
            <v>61</v>
          </cell>
          <cell r="AL60">
            <v>78</v>
          </cell>
          <cell r="AM60">
            <v>96</v>
          </cell>
          <cell r="AN60">
            <v>97</v>
          </cell>
          <cell r="AO60">
            <v>94</v>
          </cell>
          <cell r="AP60" t="str">
            <v>良好</v>
          </cell>
          <cell r="AQ60" t="str">
            <v>良好</v>
          </cell>
          <cell r="AR60">
            <v>76</v>
          </cell>
          <cell r="AS60">
            <v>92</v>
          </cell>
          <cell r="AT60">
            <v>0</v>
          </cell>
          <cell r="AU60" t="str">
            <v/>
          </cell>
        </row>
        <row r="61">
          <cell r="A61">
            <v>20200317039</v>
          </cell>
          <cell r="B61" t="str">
            <v>余思婷</v>
          </cell>
          <cell r="C61" t="str">
            <v>全日制2020大数据技术与应用2班</v>
          </cell>
          <cell r="D61" t="str">
            <v>优秀</v>
          </cell>
          <cell r="E61">
            <v>71</v>
          </cell>
          <cell r="F61">
            <v>73</v>
          </cell>
          <cell r="G61">
            <v>75</v>
          </cell>
          <cell r="H61">
            <v>86</v>
          </cell>
          <cell r="I61">
            <v>85</v>
          </cell>
          <cell r="J61">
            <v>89</v>
          </cell>
          <cell r="K61">
            <v>70</v>
          </cell>
          <cell r="L61">
            <v>77</v>
          </cell>
          <cell r="M61">
            <v>72</v>
          </cell>
          <cell r="N61">
            <v>69</v>
          </cell>
          <cell r="O61">
            <v>72</v>
          </cell>
          <cell r="P61">
            <v>74</v>
          </cell>
          <cell r="Q61">
            <v>98</v>
          </cell>
          <cell r="R61">
            <v>100</v>
          </cell>
          <cell r="S61" t="str">
            <v>良好</v>
          </cell>
          <cell r="T61" t="str">
            <v>良好</v>
          </cell>
          <cell r="U61">
            <v>75</v>
          </cell>
          <cell r="V61">
            <v>85</v>
          </cell>
          <cell r="W61">
            <v>64</v>
          </cell>
          <cell r="X61" t="str">
            <v>及格</v>
          </cell>
          <cell r="Y61">
            <v>85</v>
          </cell>
          <cell r="Z61">
            <v>100</v>
          </cell>
          <cell r="AA61">
            <v>74</v>
          </cell>
          <cell r="AB61">
            <v>84</v>
          </cell>
          <cell r="AC61">
            <v>61</v>
          </cell>
          <cell r="AD61">
            <v>79</v>
          </cell>
          <cell r="AE61">
            <v>86</v>
          </cell>
          <cell r="AF61">
            <v>80</v>
          </cell>
          <cell r="AG61">
            <v>89</v>
          </cell>
          <cell r="AH61">
            <v>83</v>
          </cell>
          <cell r="AI61">
            <v>90</v>
          </cell>
          <cell r="AJ61">
            <v>68</v>
          </cell>
          <cell r="AK61">
            <v>64</v>
          </cell>
          <cell r="AL61">
            <v>86</v>
          </cell>
          <cell r="AM61">
            <v>94</v>
          </cell>
          <cell r="AN61">
            <v>95</v>
          </cell>
          <cell r="AO61">
            <v>90</v>
          </cell>
          <cell r="AP61" t="str">
            <v>良好</v>
          </cell>
          <cell r="AQ61" t="str">
            <v>优秀</v>
          </cell>
          <cell r="AR61">
            <v>82</v>
          </cell>
          <cell r="AS61">
            <v>100</v>
          </cell>
          <cell r="AT61">
            <v>0</v>
          </cell>
          <cell r="AU61" t="str">
            <v/>
          </cell>
        </row>
        <row r="62">
          <cell r="A62">
            <v>20200317040</v>
          </cell>
          <cell r="B62" t="str">
            <v>郑培泉</v>
          </cell>
          <cell r="C62" t="str">
            <v>全日制2020大数据技术与应用2班</v>
          </cell>
          <cell r="D62" t="str">
            <v>优秀</v>
          </cell>
          <cell r="E62">
            <v>68</v>
          </cell>
          <cell r="F62">
            <v>67</v>
          </cell>
          <cell r="G62">
            <v>72</v>
          </cell>
          <cell r="H62">
            <v>62</v>
          </cell>
          <cell r="I62">
            <v>83</v>
          </cell>
          <cell r="J62">
            <v>90</v>
          </cell>
          <cell r="K62">
            <v>85</v>
          </cell>
          <cell r="L62">
            <v>73</v>
          </cell>
          <cell r="M62">
            <v>74</v>
          </cell>
          <cell r="N62">
            <v>68</v>
          </cell>
          <cell r="O62">
            <v>90</v>
          </cell>
          <cell r="P62">
            <v>91</v>
          </cell>
          <cell r="Q62">
            <v>95</v>
          </cell>
          <cell r="R62">
            <v>99</v>
          </cell>
          <cell r="S62" t="str">
            <v>良好</v>
          </cell>
          <cell r="T62" t="str">
            <v>良好</v>
          </cell>
          <cell r="U62">
            <v>75</v>
          </cell>
          <cell r="V62">
            <v>79</v>
          </cell>
          <cell r="W62">
            <v>90</v>
          </cell>
          <cell r="X62" t="str">
            <v>及格</v>
          </cell>
          <cell r="Y62">
            <v>91</v>
          </cell>
          <cell r="Z62">
            <v>100</v>
          </cell>
          <cell r="AA62">
            <v>72</v>
          </cell>
          <cell r="AB62">
            <v>86</v>
          </cell>
          <cell r="AC62">
            <v>71</v>
          </cell>
          <cell r="AD62">
            <v>81</v>
          </cell>
          <cell r="AE62">
            <v>91</v>
          </cell>
          <cell r="AF62">
            <v>74</v>
          </cell>
          <cell r="AG62">
            <v>66</v>
          </cell>
          <cell r="AH62">
            <v>73</v>
          </cell>
          <cell r="AI62">
            <v>80</v>
          </cell>
          <cell r="AJ62">
            <v>68</v>
          </cell>
          <cell r="AK62">
            <v>64</v>
          </cell>
          <cell r="AL62">
            <v>79</v>
          </cell>
          <cell r="AM62">
            <v>95</v>
          </cell>
          <cell r="AN62">
            <v>81</v>
          </cell>
          <cell r="AO62">
            <v>90</v>
          </cell>
          <cell r="AP62" t="str">
            <v>良好</v>
          </cell>
          <cell r="AQ62" t="str">
            <v>良好</v>
          </cell>
          <cell r="AR62">
            <v>67</v>
          </cell>
          <cell r="AS62">
            <v>100</v>
          </cell>
          <cell r="AT62">
            <v>0</v>
          </cell>
          <cell r="AU62" t="str">
            <v/>
          </cell>
        </row>
        <row r="63">
          <cell r="A63">
            <v>20200317042</v>
          </cell>
          <cell r="B63" t="str">
            <v>赖华昌</v>
          </cell>
          <cell r="C63" t="str">
            <v>全日制2020大数据技术与应用2班</v>
          </cell>
          <cell r="D63" t="str">
            <v>优秀</v>
          </cell>
          <cell r="E63">
            <v>75</v>
          </cell>
          <cell r="F63">
            <v>73</v>
          </cell>
          <cell r="G63">
            <v>71</v>
          </cell>
          <cell r="H63">
            <v>81</v>
          </cell>
          <cell r="I63">
            <v>94</v>
          </cell>
          <cell r="J63">
            <v>87</v>
          </cell>
          <cell r="K63">
            <v>88</v>
          </cell>
          <cell r="L63">
            <v>80</v>
          </cell>
          <cell r="M63">
            <v>87</v>
          </cell>
          <cell r="N63">
            <v>91</v>
          </cell>
          <cell r="O63">
            <v>100</v>
          </cell>
          <cell r="P63">
            <v>100</v>
          </cell>
          <cell r="Q63">
            <v>99</v>
          </cell>
          <cell r="R63">
            <v>99</v>
          </cell>
          <cell r="S63" t="str">
            <v>良好</v>
          </cell>
          <cell r="T63" t="str">
            <v>良好</v>
          </cell>
          <cell r="U63">
            <v>75</v>
          </cell>
          <cell r="V63">
            <v>81</v>
          </cell>
          <cell r="W63">
            <v>98</v>
          </cell>
          <cell r="X63" t="str">
            <v>及格</v>
          </cell>
          <cell r="Y63">
            <v>95</v>
          </cell>
          <cell r="Z63">
            <v>100</v>
          </cell>
          <cell r="AA63">
            <v>86</v>
          </cell>
          <cell r="AB63">
            <v>93</v>
          </cell>
          <cell r="AC63">
            <v>60</v>
          </cell>
          <cell r="AD63">
            <v>80</v>
          </cell>
          <cell r="AE63">
            <v>94</v>
          </cell>
          <cell r="AF63">
            <v>76</v>
          </cell>
          <cell r="AG63">
            <v>94</v>
          </cell>
          <cell r="AH63">
            <v>83</v>
          </cell>
          <cell r="AI63">
            <v>90</v>
          </cell>
          <cell r="AJ63">
            <v>77</v>
          </cell>
          <cell r="AK63">
            <v>65</v>
          </cell>
          <cell r="AL63">
            <v>82</v>
          </cell>
          <cell r="AM63">
            <v>95</v>
          </cell>
          <cell r="AN63">
            <v>91</v>
          </cell>
          <cell r="AO63">
            <v>90</v>
          </cell>
          <cell r="AP63" t="str">
            <v>良好</v>
          </cell>
          <cell r="AQ63" t="str">
            <v>优秀</v>
          </cell>
          <cell r="AR63">
            <v>71</v>
          </cell>
          <cell r="AS63">
            <v>98</v>
          </cell>
          <cell r="AT63">
            <v>0</v>
          </cell>
          <cell r="AU63" t="str">
            <v/>
          </cell>
        </row>
        <row r="64">
          <cell r="A64">
            <v>20200317047</v>
          </cell>
          <cell r="B64" t="str">
            <v>韦永冬</v>
          </cell>
          <cell r="C64" t="str">
            <v>全日制2020大数据技术与应用2班</v>
          </cell>
          <cell r="D64" t="str">
            <v>优秀</v>
          </cell>
          <cell r="E64">
            <v>65</v>
          </cell>
          <cell r="F64">
            <v>60</v>
          </cell>
          <cell r="G64">
            <v>65</v>
          </cell>
          <cell r="H64">
            <v>65</v>
          </cell>
          <cell r="I64">
            <v>77</v>
          </cell>
          <cell r="J64">
            <v>94</v>
          </cell>
          <cell r="K64">
            <v>78</v>
          </cell>
          <cell r="L64">
            <v>73</v>
          </cell>
          <cell r="M64">
            <v>75</v>
          </cell>
          <cell r="N64">
            <v>66</v>
          </cell>
          <cell r="O64">
            <v>92</v>
          </cell>
          <cell r="P64">
            <v>75</v>
          </cell>
          <cell r="Q64">
            <v>99</v>
          </cell>
          <cell r="R64">
            <v>60</v>
          </cell>
          <cell r="S64" t="str">
            <v>良好</v>
          </cell>
          <cell r="T64" t="str">
            <v>良好</v>
          </cell>
          <cell r="U64">
            <v>75</v>
          </cell>
          <cell r="V64">
            <v>79</v>
          </cell>
          <cell r="W64">
            <v>90</v>
          </cell>
          <cell r="X64" t="str">
            <v>及格</v>
          </cell>
          <cell r="Y64">
            <v>60</v>
          </cell>
          <cell r="Z64">
            <v>97</v>
          </cell>
          <cell r="AA64">
            <v>72</v>
          </cell>
          <cell r="AB64">
            <v>79</v>
          </cell>
          <cell r="AC64">
            <v>60</v>
          </cell>
          <cell r="AD64">
            <v>72</v>
          </cell>
          <cell r="AE64">
            <v>0</v>
          </cell>
          <cell r="AF64">
            <v>60</v>
          </cell>
          <cell r="AG64">
            <v>39</v>
          </cell>
          <cell r="AH64">
            <v>26</v>
          </cell>
          <cell r="AI64">
            <v>46</v>
          </cell>
          <cell r="AJ64">
            <v>61</v>
          </cell>
          <cell r="AK64">
            <v>61</v>
          </cell>
          <cell r="AL64">
            <v>60</v>
          </cell>
          <cell r="AM64">
            <v>65</v>
          </cell>
          <cell r="AN64">
            <v>82</v>
          </cell>
          <cell r="AO64">
            <v>91</v>
          </cell>
          <cell r="AP64" t="str">
            <v>良好</v>
          </cell>
          <cell r="AQ64" t="str">
            <v>良好</v>
          </cell>
          <cell r="AR64">
            <v>75</v>
          </cell>
          <cell r="AS64">
            <v>0</v>
          </cell>
          <cell r="AT64">
            <v>5</v>
          </cell>
          <cell r="AU64" t="str">
            <v>Linux系统基础网络爬虫Java高级程序设计数据可视化预就业实习</v>
          </cell>
        </row>
        <row r="65">
          <cell r="A65">
            <v>20200317049</v>
          </cell>
          <cell r="B65" t="str">
            <v>张耀全</v>
          </cell>
          <cell r="C65" t="str">
            <v>全日制2020大数据技术与应用2班</v>
          </cell>
          <cell r="D65" t="str">
            <v>优秀</v>
          </cell>
          <cell r="E65">
            <v>84</v>
          </cell>
          <cell r="F65">
            <v>78</v>
          </cell>
          <cell r="G65">
            <v>74</v>
          </cell>
          <cell r="H65">
            <v>87</v>
          </cell>
          <cell r="I65">
            <v>84</v>
          </cell>
          <cell r="J65">
            <v>88</v>
          </cell>
          <cell r="K65">
            <v>84</v>
          </cell>
          <cell r="L65">
            <v>73</v>
          </cell>
          <cell r="M65">
            <v>70</v>
          </cell>
          <cell r="N65">
            <v>98</v>
          </cell>
          <cell r="O65">
            <v>93</v>
          </cell>
          <cell r="P65">
            <v>96</v>
          </cell>
          <cell r="Q65">
            <v>96</v>
          </cell>
          <cell r="R65">
            <v>96</v>
          </cell>
          <cell r="S65" t="str">
            <v>良好</v>
          </cell>
          <cell r="T65" t="str">
            <v>良好</v>
          </cell>
          <cell r="U65">
            <v>75</v>
          </cell>
          <cell r="V65">
            <v>83</v>
          </cell>
          <cell r="W65">
            <v>93</v>
          </cell>
          <cell r="X65" t="str">
            <v>良好</v>
          </cell>
          <cell r="Y65">
            <v>91</v>
          </cell>
          <cell r="Z65">
            <v>100</v>
          </cell>
          <cell r="AA65">
            <v>72</v>
          </cell>
          <cell r="AB65">
            <v>73</v>
          </cell>
          <cell r="AC65">
            <v>69</v>
          </cell>
          <cell r="AD65">
            <v>82</v>
          </cell>
          <cell r="AE65">
            <v>91</v>
          </cell>
          <cell r="AF65">
            <v>72</v>
          </cell>
          <cell r="AG65">
            <v>74</v>
          </cell>
          <cell r="AH65">
            <v>78</v>
          </cell>
          <cell r="AI65">
            <v>87</v>
          </cell>
          <cell r="AJ65">
            <v>68</v>
          </cell>
          <cell r="AK65">
            <v>65</v>
          </cell>
          <cell r="AL65">
            <v>82</v>
          </cell>
          <cell r="AM65">
            <v>96</v>
          </cell>
          <cell r="AN65">
            <v>92</v>
          </cell>
          <cell r="AO65">
            <v>94</v>
          </cell>
          <cell r="AP65" t="str">
            <v>良好</v>
          </cell>
          <cell r="AQ65" t="str">
            <v>优秀</v>
          </cell>
          <cell r="AR65">
            <v>67</v>
          </cell>
          <cell r="AS65">
            <v>96</v>
          </cell>
          <cell r="AT65">
            <v>0</v>
          </cell>
          <cell r="AU65" t="str">
            <v/>
          </cell>
        </row>
        <row r="66">
          <cell r="A66">
            <v>20200317050</v>
          </cell>
          <cell r="B66" t="str">
            <v>赵晓丹</v>
          </cell>
          <cell r="C66" t="str">
            <v>全日制2020大数据技术与应用2班</v>
          </cell>
          <cell r="D66" t="str">
            <v>优秀</v>
          </cell>
          <cell r="E66">
            <v>66</v>
          </cell>
          <cell r="F66">
            <v>60</v>
          </cell>
          <cell r="G66">
            <v>71</v>
          </cell>
          <cell r="H66">
            <v>80</v>
          </cell>
          <cell r="I66">
            <v>83</v>
          </cell>
          <cell r="J66">
            <v>79</v>
          </cell>
          <cell r="K66">
            <v>69</v>
          </cell>
          <cell r="L66">
            <v>73</v>
          </cell>
          <cell r="M66">
            <v>60</v>
          </cell>
          <cell r="N66">
            <v>60</v>
          </cell>
          <cell r="O66">
            <v>74</v>
          </cell>
          <cell r="P66">
            <v>98</v>
          </cell>
          <cell r="Q66">
            <v>98</v>
          </cell>
          <cell r="R66">
            <v>98</v>
          </cell>
          <cell r="S66" t="str">
            <v>良好</v>
          </cell>
          <cell r="T66" t="str">
            <v>良好</v>
          </cell>
          <cell r="U66">
            <v>75</v>
          </cell>
          <cell r="V66">
            <v>84</v>
          </cell>
          <cell r="W66">
            <v>96</v>
          </cell>
          <cell r="X66" t="str">
            <v>及格</v>
          </cell>
          <cell r="Y66">
            <v>84</v>
          </cell>
          <cell r="Z66">
            <v>100</v>
          </cell>
          <cell r="AA66">
            <v>80</v>
          </cell>
          <cell r="AB66">
            <v>84</v>
          </cell>
          <cell r="AC66">
            <v>60</v>
          </cell>
          <cell r="AD66">
            <v>83</v>
          </cell>
          <cell r="AE66">
            <v>86</v>
          </cell>
          <cell r="AF66">
            <v>60</v>
          </cell>
          <cell r="AG66">
            <v>82</v>
          </cell>
          <cell r="AH66">
            <v>80</v>
          </cell>
          <cell r="AI66">
            <v>90</v>
          </cell>
          <cell r="AJ66">
            <v>67</v>
          </cell>
          <cell r="AK66">
            <v>61</v>
          </cell>
          <cell r="AL66">
            <v>75</v>
          </cell>
          <cell r="AM66">
            <v>94</v>
          </cell>
          <cell r="AN66">
            <v>84</v>
          </cell>
          <cell r="AO66">
            <v>92</v>
          </cell>
          <cell r="AP66" t="str">
            <v>良好</v>
          </cell>
          <cell r="AQ66" t="str">
            <v>优秀</v>
          </cell>
          <cell r="AR66">
            <v>79</v>
          </cell>
          <cell r="AS66">
            <v>98</v>
          </cell>
          <cell r="AT66">
            <v>0</v>
          </cell>
          <cell r="AU66" t="str">
            <v/>
          </cell>
        </row>
        <row r="67">
          <cell r="A67">
            <v>20200317051</v>
          </cell>
          <cell r="B67" t="str">
            <v>冯彩芯</v>
          </cell>
          <cell r="C67" t="str">
            <v>全日制2020大数据技术与应用2班</v>
          </cell>
          <cell r="D67" t="str">
            <v>优秀</v>
          </cell>
          <cell r="E67">
            <v>86</v>
          </cell>
          <cell r="F67">
            <v>81</v>
          </cell>
          <cell r="G67">
            <v>75</v>
          </cell>
          <cell r="H67">
            <v>67</v>
          </cell>
          <cell r="I67">
            <v>85</v>
          </cell>
          <cell r="J67">
            <v>88</v>
          </cell>
          <cell r="K67">
            <v>82</v>
          </cell>
          <cell r="L67">
            <v>80</v>
          </cell>
          <cell r="M67">
            <v>80</v>
          </cell>
          <cell r="N67">
            <v>68</v>
          </cell>
          <cell r="O67">
            <v>92</v>
          </cell>
          <cell r="P67">
            <v>96</v>
          </cell>
          <cell r="Q67">
            <v>97</v>
          </cell>
          <cell r="R67">
            <v>99</v>
          </cell>
          <cell r="S67" t="str">
            <v>良好</v>
          </cell>
          <cell r="T67" t="str">
            <v>良好</v>
          </cell>
          <cell r="U67">
            <v>75</v>
          </cell>
          <cell r="V67">
            <v>84</v>
          </cell>
          <cell r="W67">
            <v>62</v>
          </cell>
          <cell r="X67" t="str">
            <v>及格</v>
          </cell>
          <cell r="Y67">
            <v>97</v>
          </cell>
          <cell r="Z67">
            <v>100</v>
          </cell>
          <cell r="AA67">
            <v>75</v>
          </cell>
          <cell r="AB67">
            <v>93</v>
          </cell>
          <cell r="AC67">
            <v>60</v>
          </cell>
          <cell r="AD67">
            <v>80</v>
          </cell>
          <cell r="AE67">
            <v>93</v>
          </cell>
          <cell r="AF67">
            <v>80</v>
          </cell>
          <cell r="AG67">
            <v>77</v>
          </cell>
          <cell r="AH67">
            <v>81</v>
          </cell>
          <cell r="AI67">
            <v>90</v>
          </cell>
          <cell r="AJ67">
            <v>62</v>
          </cell>
          <cell r="AK67">
            <v>61</v>
          </cell>
          <cell r="AL67">
            <v>76</v>
          </cell>
          <cell r="AM67">
            <v>96</v>
          </cell>
          <cell r="AN67">
            <v>92</v>
          </cell>
          <cell r="AO67">
            <v>91</v>
          </cell>
          <cell r="AP67" t="str">
            <v>良好</v>
          </cell>
          <cell r="AQ67" t="str">
            <v>良好</v>
          </cell>
          <cell r="AR67">
            <v>70</v>
          </cell>
          <cell r="AS67">
            <v>100</v>
          </cell>
          <cell r="AT67">
            <v>0</v>
          </cell>
          <cell r="AU67" t="str">
            <v/>
          </cell>
        </row>
        <row r="68">
          <cell r="A68">
            <v>20200317052</v>
          </cell>
          <cell r="B68" t="str">
            <v>何雨昊</v>
          </cell>
          <cell r="C68" t="str">
            <v>全日制2020大数据技术与应用2班</v>
          </cell>
          <cell r="D68" t="str">
            <v>优秀</v>
          </cell>
          <cell r="E68">
            <v>64</v>
          </cell>
          <cell r="F68">
            <v>68</v>
          </cell>
          <cell r="G68">
            <v>71</v>
          </cell>
          <cell r="H68">
            <v>61</v>
          </cell>
          <cell r="I68">
            <v>77</v>
          </cell>
          <cell r="J68">
            <v>88</v>
          </cell>
          <cell r="K68">
            <v>83</v>
          </cell>
          <cell r="L68">
            <v>73</v>
          </cell>
          <cell r="M68">
            <v>62</v>
          </cell>
          <cell r="N68">
            <v>73</v>
          </cell>
          <cell r="O68">
            <v>73</v>
          </cell>
          <cell r="P68">
            <v>91</v>
          </cell>
          <cell r="Q68">
            <v>95</v>
          </cell>
          <cell r="R68">
            <v>92</v>
          </cell>
          <cell r="S68" t="str">
            <v>良好</v>
          </cell>
          <cell r="T68" t="str">
            <v>良好</v>
          </cell>
          <cell r="U68">
            <v>75</v>
          </cell>
          <cell r="V68">
            <v>81</v>
          </cell>
          <cell r="W68">
            <v>100</v>
          </cell>
          <cell r="X68" t="str">
            <v>及格</v>
          </cell>
          <cell r="Y68">
            <v>68</v>
          </cell>
          <cell r="Z68">
            <v>100</v>
          </cell>
          <cell r="AA68">
            <v>30</v>
          </cell>
          <cell r="AB68">
            <v>60</v>
          </cell>
          <cell r="AC68">
            <v>60</v>
          </cell>
          <cell r="AD68">
            <v>60</v>
          </cell>
          <cell r="AE68">
            <v>70</v>
          </cell>
          <cell r="AF68">
            <v>65</v>
          </cell>
          <cell r="AG68">
            <v>39</v>
          </cell>
          <cell r="AH68">
            <v>21</v>
          </cell>
          <cell r="AI68">
            <v>60</v>
          </cell>
          <cell r="AJ68">
            <v>63</v>
          </cell>
          <cell r="AK68">
            <v>60</v>
          </cell>
          <cell r="AL68">
            <v>60</v>
          </cell>
          <cell r="AM68">
            <v>85</v>
          </cell>
          <cell r="AN68">
            <v>76</v>
          </cell>
          <cell r="AO68">
            <v>90</v>
          </cell>
          <cell r="AP68" t="str">
            <v>良好</v>
          </cell>
          <cell r="AQ68" t="str">
            <v>良好</v>
          </cell>
          <cell r="AR68">
            <v>62</v>
          </cell>
          <cell r="AS68">
            <v>90</v>
          </cell>
          <cell r="AT68">
            <v>3</v>
          </cell>
          <cell r="AU68" t="str">
            <v>毕业设计（论文）/职业能力测试网络爬虫Java高级程序设计</v>
          </cell>
        </row>
        <row r="69">
          <cell r="A69">
            <v>20200317055</v>
          </cell>
          <cell r="B69" t="str">
            <v>黄举宗</v>
          </cell>
          <cell r="C69" t="str">
            <v>全日制2020大数据技术与应用2班</v>
          </cell>
          <cell r="D69" t="str">
            <v>优秀</v>
          </cell>
          <cell r="E69">
            <v>72</v>
          </cell>
          <cell r="F69">
            <v>68</v>
          </cell>
          <cell r="G69">
            <v>72</v>
          </cell>
          <cell r="H69">
            <v>81</v>
          </cell>
          <cell r="I69">
            <v>76</v>
          </cell>
          <cell r="J69">
            <v>89</v>
          </cell>
          <cell r="K69">
            <v>82</v>
          </cell>
          <cell r="L69">
            <v>73</v>
          </cell>
          <cell r="M69">
            <v>61</v>
          </cell>
          <cell r="N69">
            <v>98</v>
          </cell>
          <cell r="O69">
            <v>94</v>
          </cell>
          <cell r="P69">
            <v>100</v>
          </cell>
          <cell r="Q69">
            <v>100</v>
          </cell>
          <cell r="R69">
            <v>98</v>
          </cell>
          <cell r="S69" t="str">
            <v>良好</v>
          </cell>
          <cell r="T69" t="str">
            <v>良好</v>
          </cell>
          <cell r="U69">
            <v>75</v>
          </cell>
          <cell r="V69">
            <v>77</v>
          </cell>
          <cell r="W69">
            <v>97</v>
          </cell>
          <cell r="X69" t="str">
            <v>良好</v>
          </cell>
          <cell r="Y69">
            <v>92</v>
          </cell>
          <cell r="Z69">
            <v>100</v>
          </cell>
          <cell r="AA69">
            <v>75</v>
          </cell>
          <cell r="AB69">
            <v>72</v>
          </cell>
          <cell r="AC69">
            <v>66</v>
          </cell>
          <cell r="AD69">
            <v>83</v>
          </cell>
          <cell r="AE69">
            <v>93</v>
          </cell>
          <cell r="AF69">
            <v>76</v>
          </cell>
          <cell r="AG69">
            <v>79</v>
          </cell>
          <cell r="AH69">
            <v>80</v>
          </cell>
          <cell r="AI69">
            <v>86</v>
          </cell>
          <cell r="AJ69">
            <v>70</v>
          </cell>
          <cell r="AK69">
            <v>65</v>
          </cell>
          <cell r="AL69">
            <v>76</v>
          </cell>
          <cell r="AM69">
            <v>96</v>
          </cell>
          <cell r="AN69">
            <v>95</v>
          </cell>
          <cell r="AO69">
            <v>94</v>
          </cell>
          <cell r="AP69" t="str">
            <v>良好</v>
          </cell>
          <cell r="AQ69" t="str">
            <v>优秀</v>
          </cell>
          <cell r="AR69">
            <v>65</v>
          </cell>
          <cell r="AS69">
            <v>85</v>
          </cell>
          <cell r="AT69">
            <v>0</v>
          </cell>
          <cell r="AU69" t="str">
            <v/>
          </cell>
        </row>
        <row r="70">
          <cell r="A70">
            <v>20200317059</v>
          </cell>
          <cell r="B70" t="str">
            <v>劳乐</v>
          </cell>
          <cell r="C70" t="str">
            <v>全日制2020大数据技术与应用2班</v>
          </cell>
          <cell r="D70" t="str">
            <v>优秀</v>
          </cell>
          <cell r="E70">
            <v>81</v>
          </cell>
          <cell r="F70">
            <v>82</v>
          </cell>
          <cell r="G70">
            <v>75</v>
          </cell>
          <cell r="H70">
            <v>86</v>
          </cell>
          <cell r="I70">
            <v>88</v>
          </cell>
          <cell r="J70">
            <v>87</v>
          </cell>
          <cell r="K70">
            <v>72</v>
          </cell>
          <cell r="L70">
            <v>73</v>
          </cell>
          <cell r="M70">
            <v>60</v>
          </cell>
          <cell r="N70">
            <v>70</v>
          </cell>
          <cell r="O70">
            <v>94</v>
          </cell>
          <cell r="P70">
            <v>96</v>
          </cell>
          <cell r="Q70">
            <v>97</v>
          </cell>
          <cell r="R70">
            <v>100</v>
          </cell>
          <cell r="S70" t="str">
            <v>良好</v>
          </cell>
          <cell r="T70" t="str">
            <v>良好</v>
          </cell>
          <cell r="U70">
            <v>75</v>
          </cell>
          <cell r="V70">
            <v>83</v>
          </cell>
          <cell r="W70">
            <v>97</v>
          </cell>
          <cell r="X70" t="str">
            <v>及格</v>
          </cell>
          <cell r="Y70">
            <v>97</v>
          </cell>
          <cell r="Z70">
            <v>100</v>
          </cell>
          <cell r="AA70">
            <v>72</v>
          </cell>
          <cell r="AB70">
            <v>87</v>
          </cell>
          <cell r="AC70">
            <v>61</v>
          </cell>
          <cell r="AD70">
            <v>83</v>
          </cell>
          <cell r="AE70">
            <v>89</v>
          </cell>
          <cell r="AF70">
            <v>70</v>
          </cell>
          <cell r="AG70">
            <v>84</v>
          </cell>
          <cell r="AH70">
            <v>78</v>
          </cell>
          <cell r="AI70">
            <v>90</v>
          </cell>
          <cell r="AJ70">
            <v>66</v>
          </cell>
          <cell r="AK70">
            <v>67</v>
          </cell>
          <cell r="AL70">
            <v>73</v>
          </cell>
          <cell r="AM70">
            <v>94</v>
          </cell>
          <cell r="AN70">
            <v>90</v>
          </cell>
          <cell r="AO70">
            <v>90</v>
          </cell>
          <cell r="AP70" t="str">
            <v>良好</v>
          </cell>
          <cell r="AQ70" t="str">
            <v>优秀</v>
          </cell>
          <cell r="AR70">
            <v>73</v>
          </cell>
          <cell r="AS70">
            <v>97</v>
          </cell>
          <cell r="AT70">
            <v>0</v>
          </cell>
          <cell r="AU70" t="str">
            <v/>
          </cell>
        </row>
        <row r="71">
          <cell r="A71">
            <v>20200317060</v>
          </cell>
          <cell r="B71" t="str">
            <v>雷启超</v>
          </cell>
          <cell r="C71" t="str">
            <v>全日制2020大数据技术与应用2班</v>
          </cell>
          <cell r="D71" t="str">
            <v>优秀</v>
          </cell>
          <cell r="E71">
            <v>66</v>
          </cell>
          <cell r="F71">
            <v>69</v>
          </cell>
          <cell r="G71">
            <v>70</v>
          </cell>
          <cell r="H71">
            <v>61</v>
          </cell>
          <cell r="I71">
            <v>78</v>
          </cell>
          <cell r="J71">
            <v>88</v>
          </cell>
          <cell r="K71">
            <v>62</v>
          </cell>
          <cell r="L71">
            <v>73</v>
          </cell>
          <cell r="M71">
            <v>86</v>
          </cell>
          <cell r="N71">
            <v>66</v>
          </cell>
          <cell r="O71">
            <v>93</v>
          </cell>
          <cell r="P71">
            <v>95</v>
          </cell>
          <cell r="Q71">
            <v>99</v>
          </cell>
          <cell r="R71">
            <v>96</v>
          </cell>
          <cell r="S71" t="str">
            <v>良好</v>
          </cell>
          <cell r="T71" t="str">
            <v>良好</v>
          </cell>
          <cell r="U71">
            <v>75</v>
          </cell>
          <cell r="V71">
            <v>83</v>
          </cell>
          <cell r="W71">
            <v>91</v>
          </cell>
          <cell r="X71" t="str">
            <v>良好</v>
          </cell>
          <cell r="Y71">
            <v>83</v>
          </cell>
          <cell r="Z71">
            <v>100</v>
          </cell>
          <cell r="AA71">
            <v>76</v>
          </cell>
          <cell r="AB71">
            <v>79</v>
          </cell>
          <cell r="AC71">
            <v>73</v>
          </cell>
          <cell r="AD71">
            <v>76</v>
          </cell>
          <cell r="AE71">
            <v>90</v>
          </cell>
          <cell r="AF71">
            <v>65</v>
          </cell>
          <cell r="AG71">
            <v>66</v>
          </cell>
          <cell r="AH71">
            <v>76</v>
          </cell>
          <cell r="AI71">
            <v>66</v>
          </cell>
          <cell r="AJ71">
            <v>61</v>
          </cell>
          <cell r="AK71">
            <v>60</v>
          </cell>
          <cell r="AL71">
            <v>81</v>
          </cell>
          <cell r="AM71">
            <v>92</v>
          </cell>
          <cell r="AN71">
            <v>89</v>
          </cell>
          <cell r="AO71">
            <v>90</v>
          </cell>
          <cell r="AP71" t="str">
            <v>良好</v>
          </cell>
          <cell r="AQ71" t="str">
            <v>良好</v>
          </cell>
          <cell r="AR71">
            <v>74</v>
          </cell>
          <cell r="AS71">
            <v>99</v>
          </cell>
          <cell r="AT71">
            <v>0</v>
          </cell>
          <cell r="AU71" t="str">
            <v/>
          </cell>
        </row>
        <row r="72">
          <cell r="A72">
            <v>20200317067</v>
          </cell>
          <cell r="B72" t="str">
            <v>林炽楷</v>
          </cell>
          <cell r="C72" t="str">
            <v>全日制2020大数据技术与应用2班</v>
          </cell>
          <cell r="D72" t="str">
            <v>优秀</v>
          </cell>
          <cell r="E72">
            <v>84</v>
          </cell>
          <cell r="F72">
            <v>86</v>
          </cell>
          <cell r="G72">
            <v>72</v>
          </cell>
          <cell r="H72">
            <v>61</v>
          </cell>
          <cell r="I72">
            <v>85</v>
          </cell>
          <cell r="J72">
            <v>88</v>
          </cell>
          <cell r="K72">
            <v>90</v>
          </cell>
          <cell r="L72">
            <v>73</v>
          </cell>
          <cell r="M72">
            <v>82</v>
          </cell>
          <cell r="N72">
            <v>68</v>
          </cell>
          <cell r="O72">
            <v>97</v>
          </cell>
          <cell r="P72">
            <v>93</v>
          </cell>
          <cell r="Q72">
            <v>96</v>
          </cell>
          <cell r="R72">
            <v>96</v>
          </cell>
          <cell r="S72" t="str">
            <v>良好</v>
          </cell>
          <cell r="T72" t="str">
            <v>良好</v>
          </cell>
          <cell r="U72">
            <v>75</v>
          </cell>
          <cell r="V72">
            <v>86</v>
          </cell>
          <cell r="W72">
            <v>90</v>
          </cell>
          <cell r="X72" t="str">
            <v>良好</v>
          </cell>
          <cell r="Y72">
            <v>84</v>
          </cell>
          <cell r="Z72">
            <v>100</v>
          </cell>
          <cell r="AA72">
            <v>69</v>
          </cell>
          <cell r="AB72">
            <v>80</v>
          </cell>
          <cell r="AC72">
            <v>60</v>
          </cell>
          <cell r="AD72">
            <v>81</v>
          </cell>
          <cell r="AE72">
            <v>89</v>
          </cell>
          <cell r="AF72">
            <v>66</v>
          </cell>
          <cell r="AG72">
            <v>75</v>
          </cell>
          <cell r="AH72">
            <v>65</v>
          </cell>
          <cell r="AI72">
            <v>75</v>
          </cell>
          <cell r="AJ72">
            <v>64</v>
          </cell>
          <cell r="AK72">
            <v>64</v>
          </cell>
          <cell r="AL72">
            <v>74</v>
          </cell>
          <cell r="AM72">
            <v>92</v>
          </cell>
          <cell r="AN72">
            <v>88</v>
          </cell>
          <cell r="AO72">
            <v>85</v>
          </cell>
          <cell r="AP72" t="str">
            <v>良好</v>
          </cell>
          <cell r="AQ72" t="str">
            <v>中等</v>
          </cell>
          <cell r="AR72">
            <v>72</v>
          </cell>
          <cell r="AS72">
            <v>94</v>
          </cell>
          <cell r="AT72">
            <v>0</v>
          </cell>
          <cell r="AU72" t="str">
            <v/>
          </cell>
        </row>
        <row r="73">
          <cell r="A73">
            <v>20200317069</v>
          </cell>
          <cell r="B73" t="str">
            <v>陆大军</v>
          </cell>
          <cell r="C73" t="str">
            <v>全日制2020大数据技术与应用2班</v>
          </cell>
          <cell r="D73" t="str">
            <v>优秀</v>
          </cell>
          <cell r="E73">
            <v>81</v>
          </cell>
          <cell r="F73">
            <v>75</v>
          </cell>
          <cell r="G73">
            <v>70</v>
          </cell>
          <cell r="H73">
            <v>61</v>
          </cell>
          <cell r="I73">
            <v>78</v>
          </cell>
          <cell r="J73">
            <v>88</v>
          </cell>
          <cell r="K73">
            <v>74</v>
          </cell>
          <cell r="L73">
            <v>73</v>
          </cell>
          <cell r="M73">
            <v>86</v>
          </cell>
          <cell r="N73">
            <v>70</v>
          </cell>
          <cell r="O73">
            <v>97</v>
          </cell>
          <cell r="P73">
            <v>95</v>
          </cell>
          <cell r="Q73">
            <v>99</v>
          </cell>
          <cell r="R73">
            <v>100</v>
          </cell>
          <cell r="S73" t="str">
            <v>良好</v>
          </cell>
          <cell r="T73" t="str">
            <v>良好</v>
          </cell>
          <cell r="U73">
            <v>75</v>
          </cell>
          <cell r="V73">
            <v>84</v>
          </cell>
          <cell r="W73">
            <v>98</v>
          </cell>
          <cell r="X73" t="str">
            <v>良好</v>
          </cell>
          <cell r="Y73">
            <v>90</v>
          </cell>
          <cell r="Z73">
            <v>100</v>
          </cell>
          <cell r="AA73">
            <v>91</v>
          </cell>
          <cell r="AB73">
            <v>94</v>
          </cell>
          <cell r="AC73">
            <v>85</v>
          </cell>
          <cell r="AD73">
            <v>92</v>
          </cell>
          <cell r="AE73">
            <v>94</v>
          </cell>
          <cell r="AF73">
            <v>93</v>
          </cell>
          <cell r="AG73">
            <v>100</v>
          </cell>
          <cell r="AH73">
            <v>90</v>
          </cell>
          <cell r="AI73">
            <v>96</v>
          </cell>
          <cell r="AJ73">
            <v>92</v>
          </cell>
          <cell r="AK73">
            <v>85</v>
          </cell>
          <cell r="AL73">
            <v>91</v>
          </cell>
          <cell r="AM73">
            <v>93</v>
          </cell>
          <cell r="AN73">
            <v>99</v>
          </cell>
          <cell r="AO73">
            <v>91</v>
          </cell>
          <cell r="AP73" t="str">
            <v>良好</v>
          </cell>
          <cell r="AQ73" t="str">
            <v>良好</v>
          </cell>
          <cell r="AR73">
            <v>77</v>
          </cell>
          <cell r="AS73">
            <v>97</v>
          </cell>
          <cell r="AT73">
            <v>0</v>
          </cell>
          <cell r="AU73" t="str">
            <v/>
          </cell>
        </row>
        <row r="74">
          <cell r="A74">
            <v>20200317070</v>
          </cell>
          <cell r="B74" t="str">
            <v>陆泽清</v>
          </cell>
          <cell r="C74" t="str">
            <v>全日制2020大数据技术与应用2班</v>
          </cell>
          <cell r="D74" t="str">
            <v>优秀</v>
          </cell>
          <cell r="E74">
            <v>80</v>
          </cell>
          <cell r="F74">
            <v>78</v>
          </cell>
          <cell r="G74">
            <v>77</v>
          </cell>
          <cell r="H74">
            <v>79</v>
          </cell>
          <cell r="I74">
            <v>84</v>
          </cell>
          <cell r="J74">
            <v>72</v>
          </cell>
          <cell r="K74">
            <v>87</v>
          </cell>
          <cell r="L74">
            <v>80</v>
          </cell>
          <cell r="M74">
            <v>83</v>
          </cell>
          <cell r="N74">
            <v>86</v>
          </cell>
          <cell r="O74">
            <v>95</v>
          </cell>
          <cell r="P74">
            <v>97</v>
          </cell>
          <cell r="Q74">
            <v>95</v>
          </cell>
          <cell r="R74">
            <v>99</v>
          </cell>
          <cell r="S74" t="str">
            <v>良好</v>
          </cell>
          <cell r="T74" t="str">
            <v>良好</v>
          </cell>
          <cell r="U74">
            <v>75</v>
          </cell>
          <cell r="V74">
            <v>83</v>
          </cell>
          <cell r="W74">
            <v>89</v>
          </cell>
          <cell r="X74" t="str">
            <v>良好</v>
          </cell>
          <cell r="Y74">
            <v>95</v>
          </cell>
          <cell r="Z74">
            <v>100</v>
          </cell>
          <cell r="AA74">
            <v>84</v>
          </cell>
          <cell r="AB74">
            <v>91</v>
          </cell>
          <cell r="AC74">
            <v>62</v>
          </cell>
          <cell r="AD74">
            <v>83</v>
          </cell>
          <cell r="AE74">
            <v>93</v>
          </cell>
          <cell r="AF74">
            <v>72</v>
          </cell>
          <cell r="AG74">
            <v>85</v>
          </cell>
          <cell r="AH74">
            <v>82</v>
          </cell>
          <cell r="AI74">
            <v>92</v>
          </cell>
          <cell r="AJ74">
            <v>70</v>
          </cell>
          <cell r="AK74">
            <v>71</v>
          </cell>
          <cell r="AL74">
            <v>86</v>
          </cell>
          <cell r="AM74">
            <v>97</v>
          </cell>
          <cell r="AN74">
            <v>91</v>
          </cell>
          <cell r="AO74">
            <v>91</v>
          </cell>
          <cell r="AP74" t="str">
            <v>良好</v>
          </cell>
          <cell r="AQ74" t="str">
            <v>良好</v>
          </cell>
          <cell r="AR74">
            <v>72</v>
          </cell>
          <cell r="AS74">
            <v>95</v>
          </cell>
          <cell r="AT74">
            <v>0</v>
          </cell>
          <cell r="AU74" t="str">
            <v/>
          </cell>
        </row>
        <row r="75">
          <cell r="A75">
            <v>20200317071</v>
          </cell>
          <cell r="B75" t="str">
            <v>蒙侯丽</v>
          </cell>
          <cell r="C75" t="str">
            <v>全日制2020大数据技术与应用2班</v>
          </cell>
          <cell r="D75" t="str">
            <v>优秀</v>
          </cell>
          <cell r="E75">
            <v>86</v>
          </cell>
          <cell r="F75">
            <v>80</v>
          </cell>
          <cell r="G75">
            <v>78</v>
          </cell>
          <cell r="H75">
            <v>80</v>
          </cell>
          <cell r="I75">
            <v>91</v>
          </cell>
          <cell r="J75">
            <v>82</v>
          </cell>
          <cell r="K75">
            <v>71</v>
          </cell>
          <cell r="L75">
            <v>77</v>
          </cell>
          <cell r="M75">
            <v>89</v>
          </cell>
          <cell r="N75">
            <v>68</v>
          </cell>
          <cell r="O75">
            <v>98</v>
          </cell>
          <cell r="P75">
            <v>97</v>
          </cell>
          <cell r="Q75">
            <v>97</v>
          </cell>
          <cell r="R75">
            <v>100</v>
          </cell>
          <cell r="S75" t="str">
            <v>良好</v>
          </cell>
          <cell r="T75" t="str">
            <v>良好</v>
          </cell>
          <cell r="U75">
            <v>75</v>
          </cell>
          <cell r="V75">
            <v>83</v>
          </cell>
          <cell r="W75">
            <v>96</v>
          </cell>
          <cell r="X75" t="str">
            <v>及格</v>
          </cell>
          <cell r="Y75">
            <v>96</v>
          </cell>
          <cell r="Z75">
            <v>100</v>
          </cell>
          <cell r="AA75">
            <v>80</v>
          </cell>
          <cell r="AB75">
            <v>93</v>
          </cell>
          <cell r="AC75">
            <v>66</v>
          </cell>
          <cell r="AD75">
            <v>83</v>
          </cell>
          <cell r="AE75">
            <v>82</v>
          </cell>
          <cell r="AF75">
            <v>68</v>
          </cell>
          <cell r="AG75">
            <v>86</v>
          </cell>
          <cell r="AH75">
            <v>78</v>
          </cell>
          <cell r="AI75">
            <v>90</v>
          </cell>
          <cell r="AJ75">
            <v>70</v>
          </cell>
          <cell r="AK75">
            <v>65</v>
          </cell>
          <cell r="AL75">
            <v>81</v>
          </cell>
          <cell r="AM75">
            <v>94</v>
          </cell>
          <cell r="AN75">
            <v>94</v>
          </cell>
          <cell r="AO75">
            <v>90</v>
          </cell>
          <cell r="AP75" t="str">
            <v>良好</v>
          </cell>
          <cell r="AQ75" t="str">
            <v>优秀</v>
          </cell>
          <cell r="AR75">
            <v>84</v>
          </cell>
          <cell r="AS75">
            <v>100</v>
          </cell>
          <cell r="AT75">
            <v>0</v>
          </cell>
          <cell r="AU75" t="str">
            <v/>
          </cell>
        </row>
        <row r="76">
          <cell r="A76">
            <v>20200317080</v>
          </cell>
          <cell r="B76" t="str">
            <v>谢小燕</v>
          </cell>
          <cell r="C76" t="str">
            <v>全日制2020大数据技术与应用2班</v>
          </cell>
          <cell r="D76" t="str">
            <v>优秀</v>
          </cell>
          <cell r="E76">
            <v>73</v>
          </cell>
          <cell r="F76">
            <v>69</v>
          </cell>
          <cell r="G76">
            <v>73</v>
          </cell>
          <cell r="H76">
            <v>79</v>
          </cell>
          <cell r="I76">
            <v>78</v>
          </cell>
          <cell r="J76">
            <v>89</v>
          </cell>
          <cell r="K76">
            <v>85</v>
          </cell>
          <cell r="L76">
            <v>80</v>
          </cell>
          <cell r="M76">
            <v>62</v>
          </cell>
          <cell r="N76">
            <v>68</v>
          </cell>
          <cell r="O76">
            <v>92</v>
          </cell>
          <cell r="P76">
            <v>92</v>
          </cell>
          <cell r="Q76">
            <v>97</v>
          </cell>
          <cell r="R76">
            <v>98</v>
          </cell>
          <cell r="S76" t="str">
            <v>良好</v>
          </cell>
          <cell r="T76" t="str">
            <v>良好</v>
          </cell>
          <cell r="U76">
            <v>75</v>
          </cell>
          <cell r="V76">
            <v>83</v>
          </cell>
          <cell r="W76">
            <v>97</v>
          </cell>
          <cell r="X76" t="str">
            <v>良好</v>
          </cell>
          <cell r="Y76">
            <v>95</v>
          </cell>
          <cell r="Z76">
            <v>100</v>
          </cell>
          <cell r="AA76">
            <v>75</v>
          </cell>
          <cell r="AB76">
            <v>91</v>
          </cell>
          <cell r="AC76">
            <v>62</v>
          </cell>
          <cell r="AD76">
            <v>82</v>
          </cell>
          <cell r="AE76">
            <v>87</v>
          </cell>
          <cell r="AF76">
            <v>63</v>
          </cell>
          <cell r="AG76">
            <v>87</v>
          </cell>
          <cell r="AH76">
            <v>80</v>
          </cell>
          <cell r="AI76">
            <v>90</v>
          </cell>
          <cell r="AJ76">
            <v>64</v>
          </cell>
          <cell r="AK76">
            <v>67</v>
          </cell>
          <cell r="AL76">
            <v>81</v>
          </cell>
          <cell r="AM76">
            <v>95</v>
          </cell>
          <cell r="AN76">
            <v>93</v>
          </cell>
          <cell r="AO76">
            <v>91</v>
          </cell>
          <cell r="AP76" t="str">
            <v>良好</v>
          </cell>
          <cell r="AQ76" t="str">
            <v>良好</v>
          </cell>
          <cell r="AR76">
            <v>73</v>
          </cell>
          <cell r="AS76">
            <v>92</v>
          </cell>
          <cell r="AT76">
            <v>0</v>
          </cell>
          <cell r="AU76" t="str">
            <v/>
          </cell>
        </row>
        <row r="77">
          <cell r="A77">
            <v>20200317081</v>
          </cell>
          <cell r="B77" t="str">
            <v>颜林廷</v>
          </cell>
          <cell r="C77" t="str">
            <v>全日制2020大数据技术与应用2班</v>
          </cell>
          <cell r="D77" t="str">
            <v>优秀</v>
          </cell>
          <cell r="E77">
            <v>91</v>
          </cell>
          <cell r="F77">
            <v>81</v>
          </cell>
          <cell r="G77">
            <v>80</v>
          </cell>
          <cell r="H77">
            <v>79</v>
          </cell>
          <cell r="I77">
            <v>86</v>
          </cell>
          <cell r="J77">
            <v>87</v>
          </cell>
          <cell r="K77">
            <v>91</v>
          </cell>
          <cell r="L77">
            <v>80</v>
          </cell>
          <cell r="M77">
            <v>79</v>
          </cell>
          <cell r="N77">
            <v>86</v>
          </cell>
          <cell r="O77">
            <v>95</v>
          </cell>
          <cell r="P77">
            <v>96</v>
          </cell>
          <cell r="Q77">
            <v>99</v>
          </cell>
          <cell r="R77">
            <v>100</v>
          </cell>
          <cell r="S77" t="str">
            <v>良好</v>
          </cell>
          <cell r="T77" t="str">
            <v>良好</v>
          </cell>
          <cell r="U77">
            <v>75</v>
          </cell>
          <cell r="V77">
            <v>81</v>
          </cell>
          <cell r="W77">
            <v>96</v>
          </cell>
          <cell r="X77" t="str">
            <v>优秀</v>
          </cell>
          <cell r="Y77">
            <v>89</v>
          </cell>
          <cell r="Z77">
            <v>100</v>
          </cell>
          <cell r="AA77">
            <v>75</v>
          </cell>
          <cell r="AB77">
            <v>97</v>
          </cell>
          <cell r="AC77">
            <v>72</v>
          </cell>
          <cell r="AD77">
            <v>84</v>
          </cell>
          <cell r="AE77">
            <v>94</v>
          </cell>
          <cell r="AF77">
            <v>85</v>
          </cell>
          <cell r="AG77">
            <v>91</v>
          </cell>
          <cell r="AH77">
            <v>86</v>
          </cell>
          <cell r="AI77">
            <v>95</v>
          </cell>
          <cell r="AJ77">
            <v>70</v>
          </cell>
          <cell r="AK77">
            <v>73</v>
          </cell>
          <cell r="AL77">
            <v>90</v>
          </cell>
          <cell r="AM77">
            <v>97</v>
          </cell>
          <cell r="AN77">
            <v>99</v>
          </cell>
          <cell r="AO77">
            <v>92</v>
          </cell>
          <cell r="AP77" t="str">
            <v>良好</v>
          </cell>
          <cell r="AQ77" t="str">
            <v>良好</v>
          </cell>
          <cell r="AR77">
            <v>75</v>
          </cell>
          <cell r="AS77">
            <v>100</v>
          </cell>
          <cell r="AT77">
            <v>0</v>
          </cell>
          <cell r="AU77" t="str">
            <v/>
          </cell>
        </row>
        <row r="78">
          <cell r="A78">
            <v>20200317083</v>
          </cell>
          <cell r="B78" t="str">
            <v>余晓华</v>
          </cell>
          <cell r="C78" t="str">
            <v>全日制2020大数据技术与应用2班</v>
          </cell>
          <cell r="D78" t="str">
            <v>优秀</v>
          </cell>
          <cell r="E78">
            <v>61</v>
          </cell>
          <cell r="F78">
            <v>60</v>
          </cell>
          <cell r="G78">
            <v>83</v>
          </cell>
          <cell r="H78">
            <v>62</v>
          </cell>
          <cell r="I78">
            <v>83</v>
          </cell>
          <cell r="J78">
            <v>89</v>
          </cell>
          <cell r="K78">
            <v>84</v>
          </cell>
          <cell r="L78">
            <v>73</v>
          </cell>
          <cell r="M78">
            <v>84</v>
          </cell>
          <cell r="N78">
            <v>60</v>
          </cell>
          <cell r="O78">
            <v>60</v>
          </cell>
          <cell r="P78">
            <v>99</v>
          </cell>
          <cell r="Q78">
            <v>70</v>
          </cell>
          <cell r="R78">
            <v>99</v>
          </cell>
          <cell r="S78">
            <v>0</v>
          </cell>
          <cell r="T78" t="str">
            <v>良好</v>
          </cell>
          <cell r="U78">
            <v>75</v>
          </cell>
          <cell r="V78">
            <v>86</v>
          </cell>
          <cell r="W78">
            <v>90</v>
          </cell>
          <cell r="X78" t="str">
            <v>及格</v>
          </cell>
          <cell r="Y78">
            <v>60</v>
          </cell>
          <cell r="Z78">
            <v>97</v>
          </cell>
          <cell r="AA78">
            <v>71</v>
          </cell>
          <cell r="AB78">
            <v>60</v>
          </cell>
          <cell r="AC78">
            <v>79</v>
          </cell>
          <cell r="AD78">
            <v>75</v>
          </cell>
          <cell r="AE78">
            <v>0</v>
          </cell>
          <cell r="AF78">
            <v>60</v>
          </cell>
          <cell r="AG78">
            <v>35</v>
          </cell>
          <cell r="AH78">
            <v>27</v>
          </cell>
          <cell r="AI78">
            <v>42</v>
          </cell>
          <cell r="AJ78">
            <v>62</v>
          </cell>
          <cell r="AK78">
            <v>60</v>
          </cell>
          <cell r="AL78">
            <v>60</v>
          </cell>
          <cell r="AM78">
            <v>88</v>
          </cell>
          <cell r="AN78">
            <v>98</v>
          </cell>
          <cell r="AO78">
            <v>70</v>
          </cell>
          <cell r="AP78" t="str">
            <v>良好</v>
          </cell>
          <cell r="AQ78" t="str">
            <v>良好</v>
          </cell>
          <cell r="AR78">
            <v>73</v>
          </cell>
          <cell r="AS78">
            <v>76</v>
          </cell>
          <cell r="AT78">
            <v>5</v>
          </cell>
          <cell r="AU78" t="str">
            <v>形势与政策(一)Linux系统基础网络爬虫Java高级程序设计数据可视化</v>
          </cell>
        </row>
        <row r="79">
          <cell r="A79">
            <v>20200317084</v>
          </cell>
          <cell r="B79" t="str">
            <v>张田田</v>
          </cell>
          <cell r="C79" t="str">
            <v>全日制2020大数据技术与应用2班</v>
          </cell>
          <cell r="D79" t="str">
            <v>优秀</v>
          </cell>
          <cell r="E79">
            <v>74</v>
          </cell>
          <cell r="F79">
            <v>71</v>
          </cell>
          <cell r="G79">
            <v>75</v>
          </cell>
          <cell r="H79">
            <v>86</v>
          </cell>
          <cell r="I79">
            <v>89</v>
          </cell>
          <cell r="J79">
            <v>81</v>
          </cell>
          <cell r="K79">
            <v>70</v>
          </cell>
          <cell r="L79">
            <v>73</v>
          </cell>
          <cell r="M79">
            <v>83</v>
          </cell>
          <cell r="N79">
            <v>68</v>
          </cell>
          <cell r="O79">
            <v>97</v>
          </cell>
          <cell r="P79">
            <v>96</v>
          </cell>
          <cell r="Q79">
            <v>97</v>
          </cell>
          <cell r="R79">
            <v>100</v>
          </cell>
          <cell r="S79" t="str">
            <v>良好</v>
          </cell>
          <cell r="T79" t="str">
            <v>良好</v>
          </cell>
          <cell r="U79">
            <v>75</v>
          </cell>
          <cell r="V79">
            <v>83</v>
          </cell>
          <cell r="W79">
            <v>98</v>
          </cell>
          <cell r="X79" t="str">
            <v>良好</v>
          </cell>
          <cell r="Y79">
            <v>95</v>
          </cell>
          <cell r="Z79">
            <v>100</v>
          </cell>
          <cell r="AA79">
            <v>72</v>
          </cell>
          <cell r="AB79">
            <v>84</v>
          </cell>
          <cell r="AC79">
            <v>60</v>
          </cell>
          <cell r="AD79">
            <v>83</v>
          </cell>
          <cell r="AE79">
            <v>94</v>
          </cell>
          <cell r="AF79">
            <v>68</v>
          </cell>
          <cell r="AG79">
            <v>77</v>
          </cell>
          <cell r="AH79">
            <v>80</v>
          </cell>
          <cell r="AI79">
            <v>90</v>
          </cell>
          <cell r="AJ79">
            <v>68</v>
          </cell>
          <cell r="AK79">
            <v>65</v>
          </cell>
          <cell r="AL79">
            <v>78</v>
          </cell>
          <cell r="AM79">
            <v>94</v>
          </cell>
          <cell r="AN79">
            <v>96</v>
          </cell>
          <cell r="AO79">
            <v>90</v>
          </cell>
          <cell r="AP79" t="str">
            <v>良好</v>
          </cell>
          <cell r="AQ79" t="str">
            <v>优秀</v>
          </cell>
          <cell r="AR79">
            <v>84</v>
          </cell>
          <cell r="AS79">
            <v>99</v>
          </cell>
          <cell r="AT79">
            <v>0</v>
          </cell>
          <cell r="AU79" t="str">
            <v/>
          </cell>
        </row>
        <row r="80">
          <cell r="A80">
            <v>20200317087</v>
          </cell>
          <cell r="B80" t="str">
            <v>阿卜杜萨拉木·努尔</v>
          </cell>
          <cell r="C80" t="str">
            <v>全日制2020大数据技术与应用2班</v>
          </cell>
          <cell r="D80" t="str">
            <v>优秀</v>
          </cell>
          <cell r="E80">
            <v>61</v>
          </cell>
          <cell r="F80">
            <v>60</v>
          </cell>
          <cell r="G80">
            <v>69</v>
          </cell>
          <cell r="H80">
            <v>68</v>
          </cell>
          <cell r="I80">
            <v>79</v>
          </cell>
          <cell r="J80">
            <v>90</v>
          </cell>
          <cell r="K80">
            <v>62</v>
          </cell>
          <cell r="L80">
            <v>77</v>
          </cell>
          <cell r="M80">
            <v>63</v>
          </cell>
          <cell r="N80">
            <v>60</v>
          </cell>
          <cell r="O80">
            <v>90</v>
          </cell>
          <cell r="P80">
            <v>75</v>
          </cell>
          <cell r="Q80">
            <v>69</v>
          </cell>
          <cell r="R80">
            <v>100</v>
          </cell>
          <cell r="S80" t="str">
            <v>良好</v>
          </cell>
          <cell r="T80" t="str">
            <v>良好</v>
          </cell>
          <cell r="U80">
            <v>75</v>
          </cell>
          <cell r="V80">
            <v>86</v>
          </cell>
          <cell r="W80">
            <v>95</v>
          </cell>
          <cell r="X80" t="str">
            <v>及格</v>
          </cell>
          <cell r="Y80">
            <v>60</v>
          </cell>
          <cell r="Z80">
            <v>100</v>
          </cell>
          <cell r="AA80">
            <v>0</v>
          </cell>
          <cell r="AB80">
            <v>60</v>
          </cell>
          <cell r="AC80">
            <v>60</v>
          </cell>
          <cell r="AD80">
            <v>76</v>
          </cell>
          <cell r="AE80">
            <v>0</v>
          </cell>
          <cell r="AF80">
            <v>42</v>
          </cell>
          <cell r="AG80">
            <v>44</v>
          </cell>
          <cell r="AH80">
            <v>60</v>
          </cell>
          <cell r="AI80">
            <v>60</v>
          </cell>
          <cell r="AJ80">
            <v>60</v>
          </cell>
          <cell r="AK80">
            <v>60</v>
          </cell>
          <cell r="AL80">
            <v>60</v>
          </cell>
          <cell r="AM80">
            <v>89</v>
          </cell>
          <cell r="AN80">
            <v>76</v>
          </cell>
          <cell r="AO80">
            <v>0</v>
          </cell>
          <cell r="AP80" t="str">
            <v>良好</v>
          </cell>
          <cell r="AQ80" t="str">
            <v>优秀</v>
          </cell>
          <cell r="AR80">
            <v>67</v>
          </cell>
          <cell r="AS80">
            <v>0</v>
          </cell>
          <cell r="AT80">
            <v>6</v>
          </cell>
          <cell r="AU80" t="str">
            <v>毕业设计（论文）/职业能力测试Linux系统基础Java编程基础网络爬虫创新与创业实务预就业实习</v>
          </cell>
        </row>
        <row r="81">
          <cell r="A81">
            <v>20200317090</v>
          </cell>
          <cell r="B81" t="str">
            <v>董成志</v>
          </cell>
          <cell r="C81" t="str">
            <v>全日制2020大数据技术与应用2班</v>
          </cell>
          <cell r="D81" t="str">
            <v>优秀</v>
          </cell>
          <cell r="E81">
            <v>66</v>
          </cell>
          <cell r="F81">
            <v>66</v>
          </cell>
          <cell r="G81">
            <v>74</v>
          </cell>
          <cell r="H81">
            <v>62</v>
          </cell>
          <cell r="I81">
            <v>71</v>
          </cell>
          <cell r="J81">
            <v>87</v>
          </cell>
          <cell r="K81">
            <v>90</v>
          </cell>
          <cell r="L81">
            <v>73</v>
          </cell>
          <cell r="M81">
            <v>60</v>
          </cell>
          <cell r="N81">
            <v>60</v>
          </cell>
          <cell r="O81">
            <v>73</v>
          </cell>
          <cell r="P81">
            <v>72</v>
          </cell>
          <cell r="Q81">
            <v>60</v>
          </cell>
          <cell r="R81">
            <v>94</v>
          </cell>
          <cell r="S81" t="str">
            <v>良好</v>
          </cell>
          <cell r="T81" t="str">
            <v>良好</v>
          </cell>
          <cell r="U81">
            <v>75</v>
          </cell>
          <cell r="V81">
            <v>85</v>
          </cell>
          <cell r="W81">
            <v>89</v>
          </cell>
          <cell r="X81" t="str">
            <v>及格</v>
          </cell>
          <cell r="Y81">
            <v>60</v>
          </cell>
          <cell r="Z81">
            <v>97</v>
          </cell>
          <cell r="AA81">
            <v>0</v>
          </cell>
          <cell r="AB81">
            <v>60</v>
          </cell>
          <cell r="AC81">
            <v>60</v>
          </cell>
          <cell r="AD81">
            <v>60</v>
          </cell>
          <cell r="AE81">
            <v>0</v>
          </cell>
          <cell r="AF81">
            <v>37</v>
          </cell>
          <cell r="AG81">
            <v>60</v>
          </cell>
          <cell r="AH81">
            <v>7</v>
          </cell>
          <cell r="AI81">
            <v>60</v>
          </cell>
          <cell r="AJ81">
            <v>60</v>
          </cell>
          <cell r="AK81">
            <v>60</v>
          </cell>
          <cell r="AL81">
            <v>37</v>
          </cell>
          <cell r="AM81">
            <v>96</v>
          </cell>
          <cell r="AN81">
            <v>63</v>
          </cell>
          <cell r="AO81">
            <v>60</v>
          </cell>
          <cell r="AP81" t="str">
            <v>良好</v>
          </cell>
          <cell r="AQ81" t="str">
            <v>良好</v>
          </cell>
          <cell r="AR81">
            <v>69</v>
          </cell>
          <cell r="AS81">
            <v>0</v>
          </cell>
          <cell r="AT81">
            <v>6</v>
          </cell>
          <cell r="AU81" t="str">
            <v>毕业设计（论文）/职业能力测试Linux系统基础Java编程基础Java高级程序设计SSM企业框架实战预就业实习</v>
          </cell>
        </row>
      </sheetData>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sheet1"/>
    </sheetNames>
    <sheetDataSet>
      <sheetData sheetId="0">
        <row r="1">
          <cell r="A1" t="str">
            <v>学号</v>
          </cell>
          <cell r="B1" t="str">
            <v>姓名</v>
          </cell>
          <cell r="C1" t="str">
            <v>班级</v>
          </cell>
          <cell r="D1" t="str">
            <v>专业入门教育</v>
          </cell>
          <cell r="E1" t="str">
            <v>计算机网络应用</v>
          </cell>
          <cell r="F1" t="str">
            <v>高职英语(二)</v>
          </cell>
          <cell r="G1" t="str">
            <v>高职英语(一)</v>
          </cell>
          <cell r="H1" t="str">
            <v>高职语文</v>
          </cell>
          <cell r="I1" t="str">
            <v>网页设计与制作</v>
          </cell>
          <cell r="J1" t="str">
            <v>高职生心理健康教育</v>
          </cell>
          <cell r="K1" t="str">
            <v>思想道德修养与法律基础</v>
          </cell>
          <cell r="L1" t="str">
            <v>体育与健康(一)</v>
          </cell>
          <cell r="M1" t="str">
            <v>体育与健康(二)</v>
          </cell>
          <cell r="N1" t="str">
            <v>创新思维训练</v>
          </cell>
          <cell r="O1" t="str">
            <v>大学生安全教育(一)</v>
          </cell>
          <cell r="P1" t="str">
            <v>大学生安全教育(二)</v>
          </cell>
          <cell r="Q1" t="str">
            <v>大学生安全教育(三)</v>
          </cell>
          <cell r="R1" t="str">
            <v>大学生安全教育(四)</v>
          </cell>
          <cell r="S1" t="str">
            <v>形势与政策(一)</v>
          </cell>
          <cell r="T1" t="str">
            <v>形势与政策(二)</v>
          </cell>
          <cell r="U1" t="str">
            <v>大学生安全教育(五)</v>
          </cell>
          <cell r="V1" t="str">
            <v>职业发展与生涯规划</v>
          </cell>
          <cell r="W1" t="str">
            <v>《云物大智基础》(课内：office部分)</v>
          </cell>
          <cell r="X1" t="str">
            <v>《云物大智基础》(课外：云物大智部分)</v>
          </cell>
          <cell r="Y1" t="str">
            <v>军事理论</v>
          </cell>
          <cell r="Z1" t="str">
            <v>职业素养实习与劳动教育</v>
          </cell>
          <cell r="AA1" t="str">
            <v>毕业设计（论文）/职业能力测试</v>
          </cell>
          <cell r="AB1" t="str">
            <v>程序设计</v>
          </cell>
          <cell r="AC1" t="str">
            <v>信息安全技术</v>
          </cell>
          <cell r="AD1" t="str">
            <v>企业网络组建与维护</v>
          </cell>
          <cell r="AE1" t="str">
            <v>思科网络技术课程</v>
          </cell>
          <cell r="AF1" t="str">
            <v>就业项目训练</v>
          </cell>
          <cell r="AG1" t="str">
            <v>前端开发技术</v>
          </cell>
          <cell r="AH1" t="str">
            <v>企业网络管理</v>
          </cell>
          <cell r="AI1" t="str">
            <v>职业发展与就业指导</v>
          </cell>
          <cell r="AJ1" t="str">
            <v>通用核心能力测试</v>
          </cell>
          <cell r="AK1" t="str">
            <v>创新与创业实务</v>
          </cell>
          <cell r="AL1" t="str">
            <v>形势与政策（三）</v>
          </cell>
          <cell r="AM1" t="str">
            <v>形势与政策（四）</v>
          </cell>
          <cell r="AN1" t="str">
            <v>毛泽东思想和中国特色社会主义理论体系概论</v>
          </cell>
          <cell r="AO1" t="str">
            <v>预就业实习</v>
          </cell>
          <cell r="AP1" t="str">
            <v>不及格门数</v>
          </cell>
          <cell r="AQ1" t="str">
            <v>不及格科目</v>
          </cell>
        </row>
        <row r="2">
          <cell r="A2">
            <v>20153312027</v>
          </cell>
          <cell r="B2" t="str">
            <v>莫仲华</v>
          </cell>
          <cell r="C2" t="str">
            <v>全日制2020计算机网络技术1班</v>
          </cell>
          <cell r="D2" t="str">
            <v>良好</v>
          </cell>
          <cell r="E2">
            <v>84</v>
          </cell>
          <cell r="F2">
            <v>81</v>
          </cell>
          <cell r="G2">
            <v>78</v>
          </cell>
          <cell r="H2">
            <v>81</v>
          </cell>
          <cell r="I2">
            <v>79</v>
          </cell>
          <cell r="J2">
            <v>83</v>
          </cell>
          <cell r="K2">
            <v>87</v>
          </cell>
          <cell r="L2">
            <v>94</v>
          </cell>
          <cell r="M2">
            <v>89</v>
          </cell>
          <cell r="N2">
            <v>4</v>
          </cell>
          <cell r="O2">
            <v>60</v>
          </cell>
          <cell r="P2">
            <v>60</v>
          </cell>
          <cell r="Q2">
            <v>60</v>
          </cell>
          <cell r="R2">
            <v>4</v>
          </cell>
          <cell r="S2">
            <v>85</v>
          </cell>
          <cell r="T2">
            <v>85</v>
          </cell>
          <cell r="U2">
            <v>75</v>
          </cell>
          <cell r="V2">
            <v>80</v>
          </cell>
          <cell r="W2">
            <v>75</v>
          </cell>
          <cell r="X2">
            <v>75</v>
          </cell>
          <cell r="Y2">
            <v>4</v>
          </cell>
          <cell r="Z2">
            <v>75</v>
          </cell>
          <cell r="AA2">
            <v>78</v>
          </cell>
          <cell r="AB2">
            <v>61</v>
          </cell>
          <cell r="AC2">
            <v>84</v>
          </cell>
          <cell r="AD2">
            <v>89</v>
          </cell>
          <cell r="AE2">
            <v>72</v>
          </cell>
          <cell r="AF2">
            <v>67</v>
          </cell>
          <cell r="AG2">
            <v>4</v>
          </cell>
          <cell r="AH2">
            <v>90</v>
          </cell>
          <cell r="AI2">
            <v>60</v>
          </cell>
          <cell r="AJ2">
            <v>4</v>
          </cell>
          <cell r="AK2">
            <v>4</v>
          </cell>
          <cell r="AL2">
            <v>85</v>
          </cell>
          <cell r="AM2">
            <v>85</v>
          </cell>
          <cell r="AN2">
            <v>64</v>
          </cell>
          <cell r="AO2">
            <v>85</v>
          </cell>
          <cell r="AP2">
            <v>6</v>
          </cell>
          <cell r="AQ2" t="str">
            <v>创新思维训练大学生安全教育(四)军事理论前端开发技术通用核心能力测试创新与创业实务</v>
          </cell>
        </row>
        <row r="3">
          <cell r="A3">
            <v>20153312034</v>
          </cell>
          <cell r="B3" t="str">
            <v>李安善</v>
          </cell>
          <cell r="C3" t="str">
            <v>全日制2020计算机网络技术1班</v>
          </cell>
          <cell r="D3" t="str">
            <v>良好</v>
          </cell>
          <cell r="E3">
            <v>82</v>
          </cell>
          <cell r="F3">
            <v>80</v>
          </cell>
          <cell r="G3">
            <v>75</v>
          </cell>
          <cell r="H3">
            <v>80</v>
          </cell>
          <cell r="I3">
            <v>85</v>
          </cell>
          <cell r="J3">
            <v>85</v>
          </cell>
          <cell r="K3">
            <v>89</v>
          </cell>
          <cell r="L3">
            <v>86</v>
          </cell>
          <cell r="M3">
            <v>95</v>
          </cell>
          <cell r="N3">
            <v>95</v>
          </cell>
          <cell r="O3">
            <v>60</v>
          </cell>
          <cell r="P3">
            <v>60</v>
          </cell>
          <cell r="Q3">
            <v>99</v>
          </cell>
          <cell r="R3">
            <v>100</v>
          </cell>
          <cell r="S3">
            <v>85</v>
          </cell>
          <cell r="T3">
            <v>85</v>
          </cell>
          <cell r="U3">
            <v>75</v>
          </cell>
          <cell r="V3">
            <v>84</v>
          </cell>
          <cell r="W3">
            <v>95</v>
          </cell>
          <cell r="X3">
            <v>95</v>
          </cell>
          <cell r="Y3">
            <v>4</v>
          </cell>
          <cell r="Z3">
            <v>94</v>
          </cell>
          <cell r="AA3">
            <v>98</v>
          </cell>
          <cell r="AB3">
            <v>88</v>
          </cell>
          <cell r="AC3">
            <v>92</v>
          </cell>
          <cell r="AD3">
            <v>70</v>
          </cell>
          <cell r="AE3">
            <v>67</v>
          </cell>
          <cell r="AF3">
            <v>99</v>
          </cell>
          <cell r="AG3">
            <v>96</v>
          </cell>
          <cell r="AH3">
            <v>72</v>
          </cell>
          <cell r="AI3">
            <v>88</v>
          </cell>
          <cell r="AJ3">
            <v>97</v>
          </cell>
          <cell r="AK3">
            <v>88</v>
          </cell>
          <cell r="AL3">
            <v>80</v>
          </cell>
          <cell r="AM3" t="str">
            <v>及格</v>
          </cell>
          <cell r="AN3">
            <v>69</v>
          </cell>
          <cell r="AO3">
            <v>85</v>
          </cell>
          <cell r="AP3">
            <v>1</v>
          </cell>
          <cell r="AQ3" t="str">
            <v>军事理论</v>
          </cell>
        </row>
        <row r="4">
          <cell r="A4">
            <v>20190308076</v>
          </cell>
          <cell r="B4" t="str">
            <v>龚春勇</v>
          </cell>
          <cell r="C4" t="str">
            <v>全日制2020计算机网络技术1班</v>
          </cell>
          <cell r="D4" t="str">
            <v>良好</v>
          </cell>
          <cell r="E4">
            <v>80</v>
          </cell>
          <cell r="F4">
            <v>64</v>
          </cell>
          <cell r="G4">
            <v>64</v>
          </cell>
          <cell r="H4">
            <v>80</v>
          </cell>
          <cell r="I4">
            <v>67</v>
          </cell>
          <cell r="J4">
            <v>60</v>
          </cell>
          <cell r="K4">
            <v>74</v>
          </cell>
          <cell r="L4">
            <v>80</v>
          </cell>
          <cell r="M4">
            <v>64</v>
          </cell>
          <cell r="N4">
            <v>63</v>
          </cell>
          <cell r="O4">
            <v>95</v>
          </cell>
          <cell r="P4">
            <v>97</v>
          </cell>
          <cell r="Q4">
            <v>100</v>
          </cell>
          <cell r="R4">
            <v>4</v>
          </cell>
          <cell r="S4" t="str">
            <v>良好</v>
          </cell>
          <cell r="T4" t="str">
            <v>良好</v>
          </cell>
          <cell r="U4">
            <v>75</v>
          </cell>
          <cell r="V4">
            <v>79</v>
          </cell>
          <cell r="W4">
            <v>84</v>
          </cell>
          <cell r="X4" t="str">
            <v>及格</v>
          </cell>
          <cell r="Y4">
            <v>74</v>
          </cell>
          <cell r="Z4">
            <v>4</v>
          </cell>
          <cell r="AA4">
            <v>55</v>
          </cell>
          <cell r="AB4">
            <v>68</v>
          </cell>
          <cell r="AC4">
            <v>4</v>
          </cell>
          <cell r="AD4">
            <v>44</v>
          </cell>
          <cell r="AE4">
            <v>60</v>
          </cell>
          <cell r="AF4">
            <v>61</v>
          </cell>
          <cell r="AG4">
            <v>4</v>
          </cell>
          <cell r="AH4">
            <v>60</v>
          </cell>
          <cell r="AI4">
            <v>70</v>
          </cell>
          <cell r="AJ4">
            <v>4</v>
          </cell>
          <cell r="AK4">
            <v>4</v>
          </cell>
          <cell r="AL4">
            <v>85</v>
          </cell>
          <cell r="AM4" t="str">
            <v>及格</v>
          </cell>
          <cell r="AN4">
            <v>83</v>
          </cell>
          <cell r="AO4">
            <v>0</v>
          </cell>
          <cell r="AP4">
            <v>9</v>
          </cell>
          <cell r="AQ4" t="str">
            <v>大学生安全教育(四)职业素养实习与劳动教育毕业设计（论文）/职业能力测试信息安全技术企业网络组建与维护前端开发技术通用核心能力测试创新与创业实务预就业实习</v>
          </cell>
        </row>
        <row r="5">
          <cell r="A5">
            <v>20200107177</v>
          </cell>
          <cell r="B5" t="str">
            <v>张文军</v>
          </cell>
          <cell r="C5" t="str">
            <v>全日制2020计算机网络技术1班</v>
          </cell>
          <cell r="D5" t="str">
            <v>良好</v>
          </cell>
          <cell r="E5">
            <v>82</v>
          </cell>
          <cell r="F5">
            <v>82</v>
          </cell>
          <cell r="G5">
            <v>77</v>
          </cell>
          <cell r="H5">
            <v>91</v>
          </cell>
          <cell r="I5">
            <v>80</v>
          </cell>
          <cell r="J5">
            <v>81</v>
          </cell>
          <cell r="K5">
            <v>81</v>
          </cell>
          <cell r="L5">
            <v>78</v>
          </cell>
          <cell r="M5">
            <v>82</v>
          </cell>
          <cell r="N5">
            <v>82</v>
          </cell>
          <cell r="O5">
            <v>94</v>
          </cell>
          <cell r="P5">
            <v>98</v>
          </cell>
          <cell r="Q5">
            <v>97</v>
          </cell>
          <cell r="R5">
            <v>92</v>
          </cell>
          <cell r="S5" t="str">
            <v>良好</v>
          </cell>
          <cell r="T5" t="str">
            <v>良好</v>
          </cell>
          <cell r="U5">
            <v>75</v>
          </cell>
          <cell r="V5">
            <v>76</v>
          </cell>
          <cell r="W5">
            <v>87</v>
          </cell>
          <cell r="X5" t="str">
            <v>良好</v>
          </cell>
          <cell r="Y5">
            <v>93</v>
          </cell>
          <cell r="Z5">
            <v>82</v>
          </cell>
          <cell r="AA5">
            <v>82</v>
          </cell>
          <cell r="AB5">
            <v>80</v>
          </cell>
          <cell r="AC5">
            <v>63</v>
          </cell>
          <cell r="AD5">
            <v>79</v>
          </cell>
          <cell r="AE5">
            <v>78</v>
          </cell>
          <cell r="AF5">
            <v>80</v>
          </cell>
          <cell r="AG5">
            <v>74</v>
          </cell>
          <cell r="AH5">
            <v>84</v>
          </cell>
          <cell r="AI5">
            <v>78</v>
          </cell>
          <cell r="AJ5">
            <v>68</v>
          </cell>
          <cell r="AK5">
            <v>92</v>
          </cell>
          <cell r="AL5">
            <v>80</v>
          </cell>
          <cell r="AM5" t="str">
            <v>优秀</v>
          </cell>
          <cell r="AN5">
            <v>82</v>
          </cell>
          <cell r="AO5">
            <v>0</v>
          </cell>
          <cell r="AP5">
            <v>1</v>
          </cell>
          <cell r="AQ5" t="str">
            <v>预就业实习</v>
          </cell>
        </row>
        <row r="6">
          <cell r="A6">
            <v>20200202061</v>
          </cell>
          <cell r="B6" t="str">
            <v>刘业铭</v>
          </cell>
          <cell r="C6" t="str">
            <v>全日制2020计算机网络技术1班</v>
          </cell>
          <cell r="D6" t="str">
            <v>良好</v>
          </cell>
          <cell r="E6">
            <v>84</v>
          </cell>
          <cell r="F6">
            <v>81</v>
          </cell>
          <cell r="G6">
            <v>75</v>
          </cell>
          <cell r="H6">
            <v>74</v>
          </cell>
          <cell r="I6">
            <v>91</v>
          </cell>
          <cell r="J6">
            <v>70</v>
          </cell>
          <cell r="K6">
            <v>84</v>
          </cell>
          <cell r="L6">
            <v>88</v>
          </cell>
          <cell r="M6">
            <v>82</v>
          </cell>
          <cell r="N6">
            <v>91</v>
          </cell>
          <cell r="O6">
            <v>94</v>
          </cell>
          <cell r="P6">
            <v>75</v>
          </cell>
          <cell r="Q6">
            <v>95</v>
          </cell>
          <cell r="R6">
            <v>95</v>
          </cell>
          <cell r="S6" t="str">
            <v>良好</v>
          </cell>
          <cell r="T6">
            <v>80</v>
          </cell>
          <cell r="U6">
            <v>75</v>
          </cell>
          <cell r="V6">
            <v>85</v>
          </cell>
          <cell r="W6">
            <v>97</v>
          </cell>
          <cell r="X6" t="str">
            <v>良好</v>
          </cell>
          <cell r="Y6">
            <v>84</v>
          </cell>
          <cell r="Z6">
            <v>85</v>
          </cell>
          <cell r="AA6">
            <v>92</v>
          </cell>
          <cell r="AB6">
            <v>78</v>
          </cell>
          <cell r="AC6">
            <v>71</v>
          </cell>
          <cell r="AD6">
            <v>90</v>
          </cell>
          <cell r="AE6">
            <v>91</v>
          </cell>
          <cell r="AF6">
            <v>81</v>
          </cell>
          <cell r="AG6">
            <v>85</v>
          </cell>
          <cell r="AH6">
            <v>79</v>
          </cell>
          <cell r="AI6">
            <v>75</v>
          </cell>
          <cell r="AJ6">
            <v>82</v>
          </cell>
          <cell r="AK6">
            <v>91</v>
          </cell>
          <cell r="AL6">
            <v>80</v>
          </cell>
          <cell r="AM6" t="str">
            <v>良好</v>
          </cell>
          <cell r="AN6">
            <v>85</v>
          </cell>
          <cell r="AO6">
            <v>0</v>
          </cell>
          <cell r="AP6">
            <v>1</v>
          </cell>
          <cell r="AQ6" t="str">
            <v>预就业实习</v>
          </cell>
        </row>
        <row r="7">
          <cell r="A7">
            <v>20200207110</v>
          </cell>
          <cell r="B7" t="str">
            <v>韩武锋</v>
          </cell>
          <cell r="C7" t="str">
            <v>全日制2020计算机网络技术1班</v>
          </cell>
          <cell r="D7" t="str">
            <v>良好</v>
          </cell>
          <cell r="E7">
            <v>80</v>
          </cell>
          <cell r="F7">
            <v>82</v>
          </cell>
          <cell r="G7">
            <v>71</v>
          </cell>
          <cell r="H7">
            <v>86</v>
          </cell>
          <cell r="I7">
            <v>83</v>
          </cell>
          <cell r="J7">
            <v>81</v>
          </cell>
          <cell r="K7">
            <v>84</v>
          </cell>
          <cell r="L7">
            <v>78</v>
          </cell>
          <cell r="M7">
            <v>76</v>
          </cell>
          <cell r="N7">
            <v>79</v>
          </cell>
          <cell r="O7">
            <v>89</v>
          </cell>
          <cell r="P7">
            <v>94</v>
          </cell>
          <cell r="Q7">
            <v>98</v>
          </cell>
          <cell r="R7">
            <v>99</v>
          </cell>
          <cell r="S7" t="str">
            <v>良好</v>
          </cell>
          <cell r="T7" t="str">
            <v>良好</v>
          </cell>
          <cell r="U7">
            <v>75</v>
          </cell>
          <cell r="V7">
            <v>86</v>
          </cell>
          <cell r="W7">
            <v>95</v>
          </cell>
          <cell r="X7" t="str">
            <v>良好</v>
          </cell>
          <cell r="Y7">
            <v>89</v>
          </cell>
          <cell r="Z7">
            <v>83</v>
          </cell>
          <cell r="AA7">
            <v>65</v>
          </cell>
          <cell r="AB7">
            <v>76</v>
          </cell>
          <cell r="AC7">
            <v>68</v>
          </cell>
          <cell r="AD7">
            <v>96</v>
          </cell>
          <cell r="AE7">
            <v>91</v>
          </cell>
          <cell r="AF7">
            <v>73</v>
          </cell>
          <cell r="AG7">
            <v>91</v>
          </cell>
          <cell r="AH7">
            <v>88</v>
          </cell>
          <cell r="AI7">
            <v>75</v>
          </cell>
          <cell r="AJ7">
            <v>66</v>
          </cell>
          <cell r="AK7">
            <v>76</v>
          </cell>
          <cell r="AL7">
            <v>80</v>
          </cell>
          <cell r="AM7" t="str">
            <v>优秀</v>
          </cell>
          <cell r="AN7">
            <v>75</v>
          </cell>
          <cell r="AO7">
            <v>0</v>
          </cell>
          <cell r="AP7">
            <v>1</v>
          </cell>
          <cell r="AQ7" t="str">
            <v>预就业实习</v>
          </cell>
        </row>
        <row r="8">
          <cell r="A8">
            <v>20200308056</v>
          </cell>
          <cell r="B8" t="str">
            <v>黄建雄</v>
          </cell>
          <cell r="C8" t="str">
            <v>全日制2020计算机网络技术1班</v>
          </cell>
          <cell r="D8" t="str">
            <v>良好</v>
          </cell>
          <cell r="E8">
            <v>87</v>
          </cell>
          <cell r="F8">
            <v>84</v>
          </cell>
          <cell r="G8">
            <v>81</v>
          </cell>
          <cell r="H8">
            <v>89</v>
          </cell>
          <cell r="I8">
            <v>91</v>
          </cell>
          <cell r="J8">
            <v>82</v>
          </cell>
          <cell r="K8">
            <v>84</v>
          </cell>
          <cell r="L8">
            <v>78</v>
          </cell>
          <cell r="M8">
            <v>86</v>
          </cell>
          <cell r="N8">
            <v>73</v>
          </cell>
          <cell r="O8">
            <v>73</v>
          </cell>
          <cell r="P8">
            <v>92</v>
          </cell>
          <cell r="Q8">
            <v>98</v>
          </cell>
          <cell r="R8">
            <v>93</v>
          </cell>
          <cell r="S8" t="str">
            <v>良好</v>
          </cell>
          <cell r="T8">
            <v>80</v>
          </cell>
          <cell r="U8">
            <v>75</v>
          </cell>
          <cell r="V8">
            <v>87</v>
          </cell>
          <cell r="W8">
            <v>93</v>
          </cell>
          <cell r="X8" t="str">
            <v>良好</v>
          </cell>
          <cell r="Y8">
            <v>86</v>
          </cell>
          <cell r="Z8">
            <v>85</v>
          </cell>
          <cell r="AA8">
            <v>72</v>
          </cell>
          <cell r="AB8">
            <v>82</v>
          </cell>
          <cell r="AC8">
            <v>83</v>
          </cell>
          <cell r="AD8">
            <v>94</v>
          </cell>
          <cell r="AE8">
            <v>90</v>
          </cell>
          <cell r="AF8">
            <v>76</v>
          </cell>
          <cell r="AG8">
            <v>84</v>
          </cell>
          <cell r="AH8">
            <v>87</v>
          </cell>
          <cell r="AI8">
            <v>94</v>
          </cell>
          <cell r="AJ8">
            <v>93</v>
          </cell>
          <cell r="AK8">
            <v>86</v>
          </cell>
          <cell r="AL8">
            <v>80</v>
          </cell>
          <cell r="AM8" t="str">
            <v>良好</v>
          </cell>
          <cell r="AN8">
            <v>84</v>
          </cell>
          <cell r="AO8">
            <v>0</v>
          </cell>
          <cell r="AP8">
            <v>1</v>
          </cell>
          <cell r="AQ8" t="str">
            <v>预就业实习</v>
          </cell>
        </row>
        <row r="9">
          <cell r="A9">
            <v>20200308066</v>
          </cell>
          <cell r="B9" t="str">
            <v>莫嘉</v>
          </cell>
          <cell r="C9" t="str">
            <v>全日制2020计算机网络技术1班</v>
          </cell>
          <cell r="D9" t="str">
            <v>良好</v>
          </cell>
          <cell r="E9">
            <v>90</v>
          </cell>
          <cell r="F9">
            <v>85</v>
          </cell>
          <cell r="G9">
            <v>80</v>
          </cell>
          <cell r="H9">
            <v>84</v>
          </cell>
          <cell r="I9">
            <v>92</v>
          </cell>
          <cell r="J9">
            <v>75</v>
          </cell>
          <cell r="K9">
            <v>82</v>
          </cell>
          <cell r="L9">
            <v>85</v>
          </cell>
          <cell r="M9">
            <v>83</v>
          </cell>
          <cell r="N9">
            <v>85</v>
          </cell>
          <cell r="O9">
            <v>72</v>
          </cell>
          <cell r="P9">
            <v>98</v>
          </cell>
          <cell r="Q9">
            <v>97</v>
          </cell>
          <cell r="R9">
            <v>100</v>
          </cell>
          <cell r="S9" t="str">
            <v>良好</v>
          </cell>
          <cell r="T9">
            <v>80</v>
          </cell>
          <cell r="U9">
            <v>85</v>
          </cell>
          <cell r="V9">
            <v>85</v>
          </cell>
          <cell r="W9">
            <v>95</v>
          </cell>
          <cell r="X9" t="str">
            <v>优秀</v>
          </cell>
          <cell r="Y9">
            <v>90</v>
          </cell>
          <cell r="Z9">
            <v>95</v>
          </cell>
          <cell r="AA9">
            <v>95</v>
          </cell>
          <cell r="AB9">
            <v>90</v>
          </cell>
          <cell r="AC9">
            <v>97</v>
          </cell>
          <cell r="AD9">
            <v>94</v>
          </cell>
          <cell r="AE9">
            <v>95</v>
          </cell>
          <cell r="AF9">
            <v>98</v>
          </cell>
          <cell r="AG9">
            <v>88</v>
          </cell>
          <cell r="AH9">
            <v>91</v>
          </cell>
          <cell r="AI9">
            <v>96</v>
          </cell>
          <cell r="AJ9">
            <v>92</v>
          </cell>
          <cell r="AK9">
            <v>93</v>
          </cell>
          <cell r="AL9">
            <v>80</v>
          </cell>
          <cell r="AM9" t="str">
            <v>优秀</v>
          </cell>
          <cell r="AN9">
            <v>85</v>
          </cell>
          <cell r="AO9">
            <v>98</v>
          </cell>
          <cell r="AP9">
            <v>0</v>
          </cell>
          <cell r="AQ9" t="str">
            <v/>
          </cell>
        </row>
        <row r="10">
          <cell r="A10">
            <v>20200308078</v>
          </cell>
          <cell r="B10" t="str">
            <v>吴锦灿</v>
          </cell>
          <cell r="C10" t="str">
            <v>全日制2020计算机网络技术1班</v>
          </cell>
          <cell r="D10" t="str">
            <v>良好</v>
          </cell>
          <cell r="E10">
            <v>93</v>
          </cell>
          <cell r="F10">
            <v>83</v>
          </cell>
          <cell r="G10">
            <v>75</v>
          </cell>
          <cell r="H10">
            <v>81</v>
          </cell>
          <cell r="I10">
            <v>96</v>
          </cell>
          <cell r="J10">
            <v>80</v>
          </cell>
          <cell r="K10">
            <v>92</v>
          </cell>
          <cell r="L10">
            <v>85</v>
          </cell>
          <cell r="M10">
            <v>69</v>
          </cell>
          <cell r="N10">
            <v>91</v>
          </cell>
          <cell r="O10">
            <v>97</v>
          </cell>
          <cell r="P10">
            <v>100</v>
          </cell>
          <cell r="Q10">
            <v>100</v>
          </cell>
          <cell r="R10">
            <v>99</v>
          </cell>
          <cell r="S10" t="str">
            <v>良好</v>
          </cell>
          <cell r="T10">
            <v>80</v>
          </cell>
          <cell r="U10">
            <v>75</v>
          </cell>
          <cell r="V10">
            <v>75</v>
          </cell>
          <cell r="W10">
            <v>95</v>
          </cell>
          <cell r="X10" t="str">
            <v>优秀</v>
          </cell>
          <cell r="Y10">
            <v>90</v>
          </cell>
          <cell r="Z10">
            <v>86</v>
          </cell>
          <cell r="AA10">
            <v>80</v>
          </cell>
          <cell r="AB10">
            <v>95</v>
          </cell>
          <cell r="AC10">
            <v>89</v>
          </cell>
          <cell r="AD10">
            <v>96</v>
          </cell>
          <cell r="AE10">
            <v>91</v>
          </cell>
          <cell r="AF10">
            <v>95</v>
          </cell>
          <cell r="AG10">
            <v>86</v>
          </cell>
          <cell r="AH10">
            <v>88</v>
          </cell>
          <cell r="AI10">
            <v>97</v>
          </cell>
          <cell r="AJ10">
            <v>95</v>
          </cell>
          <cell r="AK10">
            <v>91</v>
          </cell>
          <cell r="AL10">
            <v>80</v>
          </cell>
          <cell r="AM10" t="str">
            <v>优秀</v>
          </cell>
          <cell r="AN10">
            <v>86</v>
          </cell>
          <cell r="AO10">
            <v>97</v>
          </cell>
          <cell r="AP10">
            <v>0</v>
          </cell>
          <cell r="AQ10" t="str">
            <v/>
          </cell>
        </row>
        <row r="11">
          <cell r="A11">
            <v>20200308085</v>
          </cell>
          <cell r="B11" t="str">
            <v>陈国远</v>
          </cell>
          <cell r="C11" t="str">
            <v>全日制2020计算机网络技术1班</v>
          </cell>
          <cell r="D11" t="str">
            <v>良好</v>
          </cell>
          <cell r="E11">
            <v>90</v>
          </cell>
          <cell r="F11">
            <v>77</v>
          </cell>
          <cell r="G11">
            <v>68</v>
          </cell>
          <cell r="H11">
            <v>78</v>
          </cell>
          <cell r="I11">
            <v>69</v>
          </cell>
          <cell r="J11">
            <v>70</v>
          </cell>
          <cell r="K11">
            <v>86</v>
          </cell>
          <cell r="L11">
            <v>85</v>
          </cell>
          <cell r="M11">
            <v>83</v>
          </cell>
          <cell r="N11">
            <v>79</v>
          </cell>
          <cell r="O11">
            <v>94</v>
          </cell>
          <cell r="P11">
            <v>96</v>
          </cell>
          <cell r="Q11">
            <v>96</v>
          </cell>
          <cell r="R11">
            <v>100</v>
          </cell>
          <cell r="S11" t="str">
            <v>良好</v>
          </cell>
          <cell r="T11" t="str">
            <v>良好</v>
          </cell>
          <cell r="U11">
            <v>75</v>
          </cell>
          <cell r="V11">
            <v>78</v>
          </cell>
          <cell r="W11">
            <v>91</v>
          </cell>
          <cell r="X11" t="str">
            <v>良好</v>
          </cell>
          <cell r="Y11">
            <v>88</v>
          </cell>
          <cell r="Z11">
            <v>84</v>
          </cell>
          <cell r="AA11">
            <v>72</v>
          </cell>
          <cell r="AB11">
            <v>91</v>
          </cell>
          <cell r="AC11">
            <v>83</v>
          </cell>
          <cell r="AD11">
            <v>85</v>
          </cell>
          <cell r="AE11">
            <v>74</v>
          </cell>
          <cell r="AF11">
            <v>88</v>
          </cell>
          <cell r="AG11">
            <v>85</v>
          </cell>
          <cell r="AH11">
            <v>75</v>
          </cell>
          <cell r="AI11">
            <v>65</v>
          </cell>
          <cell r="AJ11">
            <v>98</v>
          </cell>
          <cell r="AK11">
            <v>91</v>
          </cell>
          <cell r="AL11">
            <v>80</v>
          </cell>
          <cell r="AM11" t="str">
            <v>优秀</v>
          </cell>
          <cell r="AN11">
            <v>85</v>
          </cell>
          <cell r="AO11">
            <v>99</v>
          </cell>
          <cell r="AP11">
            <v>0</v>
          </cell>
          <cell r="AQ11" t="str">
            <v/>
          </cell>
        </row>
        <row r="12">
          <cell r="A12">
            <v>20200308086</v>
          </cell>
          <cell r="B12" t="str">
            <v>陈树玮</v>
          </cell>
          <cell r="C12" t="str">
            <v>全日制2020计算机网络技术1班</v>
          </cell>
          <cell r="D12" t="str">
            <v>良好</v>
          </cell>
          <cell r="E12">
            <v>89</v>
          </cell>
          <cell r="F12">
            <v>78</v>
          </cell>
          <cell r="G12">
            <v>72</v>
          </cell>
          <cell r="H12">
            <v>77</v>
          </cell>
          <cell r="I12">
            <v>78</v>
          </cell>
          <cell r="J12">
            <v>76</v>
          </cell>
          <cell r="K12">
            <v>77</v>
          </cell>
          <cell r="L12">
            <v>81</v>
          </cell>
          <cell r="M12">
            <v>68</v>
          </cell>
          <cell r="N12">
            <v>79</v>
          </cell>
          <cell r="O12">
            <v>97</v>
          </cell>
          <cell r="P12">
            <v>99</v>
          </cell>
          <cell r="Q12">
            <v>99</v>
          </cell>
          <cell r="R12">
            <v>100</v>
          </cell>
          <cell r="S12" t="str">
            <v>良好</v>
          </cell>
          <cell r="T12" t="str">
            <v>良好</v>
          </cell>
          <cell r="U12">
            <v>75</v>
          </cell>
          <cell r="V12">
            <v>77</v>
          </cell>
          <cell r="W12">
            <v>65</v>
          </cell>
          <cell r="X12" t="str">
            <v>优秀</v>
          </cell>
          <cell r="Y12">
            <v>90</v>
          </cell>
          <cell r="Z12">
            <v>88</v>
          </cell>
          <cell r="AA12">
            <v>80</v>
          </cell>
          <cell r="AB12">
            <v>89</v>
          </cell>
          <cell r="AC12">
            <v>73</v>
          </cell>
          <cell r="AD12">
            <v>86</v>
          </cell>
          <cell r="AE12">
            <v>67</v>
          </cell>
          <cell r="AF12">
            <v>78</v>
          </cell>
          <cell r="AG12">
            <v>85</v>
          </cell>
          <cell r="AH12">
            <v>78</v>
          </cell>
          <cell r="AI12">
            <v>65</v>
          </cell>
          <cell r="AJ12">
            <v>94</v>
          </cell>
          <cell r="AK12">
            <v>86</v>
          </cell>
          <cell r="AL12">
            <v>80</v>
          </cell>
          <cell r="AM12" t="str">
            <v>优秀</v>
          </cell>
          <cell r="AN12">
            <v>80</v>
          </cell>
          <cell r="AO12">
            <v>0</v>
          </cell>
          <cell r="AP12">
            <v>1</v>
          </cell>
          <cell r="AQ12" t="str">
            <v>预就业实习</v>
          </cell>
        </row>
        <row r="13">
          <cell r="A13">
            <v>20200308087</v>
          </cell>
          <cell r="B13" t="str">
            <v>陈小花</v>
          </cell>
          <cell r="C13" t="str">
            <v>全日制2020计算机网络技术1班</v>
          </cell>
          <cell r="D13" t="str">
            <v>良好</v>
          </cell>
          <cell r="E13">
            <v>83</v>
          </cell>
          <cell r="F13">
            <v>93</v>
          </cell>
          <cell r="G13">
            <v>90</v>
          </cell>
          <cell r="H13">
            <v>84</v>
          </cell>
          <cell r="I13">
            <v>88</v>
          </cell>
          <cell r="J13">
            <v>70</v>
          </cell>
          <cell r="K13">
            <v>86</v>
          </cell>
          <cell r="L13">
            <v>89</v>
          </cell>
          <cell r="M13">
            <v>84</v>
          </cell>
          <cell r="N13">
            <v>79</v>
          </cell>
          <cell r="O13">
            <v>91</v>
          </cell>
          <cell r="P13">
            <v>98</v>
          </cell>
          <cell r="Q13">
            <v>100</v>
          </cell>
          <cell r="R13">
            <v>100</v>
          </cell>
          <cell r="S13" t="str">
            <v>良好</v>
          </cell>
          <cell r="T13" t="str">
            <v>良好</v>
          </cell>
          <cell r="U13">
            <v>75</v>
          </cell>
          <cell r="V13">
            <v>83</v>
          </cell>
          <cell r="W13">
            <v>94</v>
          </cell>
          <cell r="X13" t="str">
            <v>良好</v>
          </cell>
          <cell r="Y13">
            <v>95</v>
          </cell>
          <cell r="Z13">
            <v>90</v>
          </cell>
          <cell r="AA13">
            <v>94</v>
          </cell>
          <cell r="AB13">
            <v>90</v>
          </cell>
          <cell r="AC13">
            <v>89</v>
          </cell>
          <cell r="AD13">
            <v>87</v>
          </cell>
          <cell r="AE13">
            <v>72</v>
          </cell>
          <cell r="AF13">
            <v>93</v>
          </cell>
          <cell r="AG13">
            <v>85</v>
          </cell>
          <cell r="AH13">
            <v>82</v>
          </cell>
          <cell r="AI13">
            <v>94</v>
          </cell>
          <cell r="AJ13">
            <v>88</v>
          </cell>
          <cell r="AK13">
            <v>91</v>
          </cell>
          <cell r="AL13">
            <v>80</v>
          </cell>
          <cell r="AM13" t="str">
            <v>良好</v>
          </cell>
          <cell r="AN13">
            <v>94</v>
          </cell>
          <cell r="AO13">
            <v>0</v>
          </cell>
          <cell r="AP13">
            <v>1</v>
          </cell>
          <cell r="AQ13" t="str">
            <v>预就业实习</v>
          </cell>
        </row>
        <row r="14">
          <cell r="A14">
            <v>20200308088</v>
          </cell>
          <cell r="B14" t="str">
            <v>池雪慧</v>
          </cell>
          <cell r="C14" t="str">
            <v>全日制2020计算机网络技术1班</v>
          </cell>
          <cell r="D14" t="str">
            <v>良好</v>
          </cell>
          <cell r="E14">
            <v>84</v>
          </cell>
          <cell r="F14">
            <v>89</v>
          </cell>
          <cell r="G14">
            <v>91</v>
          </cell>
          <cell r="H14">
            <v>89</v>
          </cell>
          <cell r="I14">
            <v>88</v>
          </cell>
          <cell r="J14">
            <v>86</v>
          </cell>
          <cell r="K14">
            <v>88</v>
          </cell>
          <cell r="L14">
            <v>86</v>
          </cell>
          <cell r="M14">
            <v>84</v>
          </cell>
          <cell r="N14">
            <v>81</v>
          </cell>
          <cell r="O14">
            <v>97</v>
          </cell>
          <cell r="P14">
            <v>99</v>
          </cell>
          <cell r="Q14">
            <v>99</v>
          </cell>
          <cell r="R14">
            <v>100</v>
          </cell>
          <cell r="S14" t="str">
            <v>良好</v>
          </cell>
          <cell r="T14" t="str">
            <v>良好</v>
          </cell>
          <cell r="U14">
            <v>75</v>
          </cell>
          <cell r="V14">
            <v>85</v>
          </cell>
          <cell r="W14">
            <v>96</v>
          </cell>
          <cell r="X14" t="str">
            <v>良好</v>
          </cell>
          <cell r="Y14">
            <v>95</v>
          </cell>
          <cell r="Z14">
            <v>90</v>
          </cell>
          <cell r="AA14">
            <v>86</v>
          </cell>
          <cell r="AB14">
            <v>79</v>
          </cell>
          <cell r="AC14">
            <v>70</v>
          </cell>
          <cell r="AD14">
            <v>87</v>
          </cell>
          <cell r="AE14">
            <v>73</v>
          </cell>
          <cell r="AF14">
            <v>81</v>
          </cell>
          <cell r="AG14">
            <v>90</v>
          </cell>
          <cell r="AH14">
            <v>80</v>
          </cell>
          <cell r="AI14">
            <v>95</v>
          </cell>
          <cell r="AJ14">
            <v>98</v>
          </cell>
          <cell r="AK14">
            <v>92</v>
          </cell>
          <cell r="AL14">
            <v>80</v>
          </cell>
          <cell r="AM14" t="str">
            <v>优秀</v>
          </cell>
          <cell r="AN14">
            <v>90</v>
          </cell>
          <cell r="AO14">
            <v>0</v>
          </cell>
          <cell r="AP14">
            <v>1</v>
          </cell>
          <cell r="AQ14" t="str">
            <v>预就业实习</v>
          </cell>
        </row>
        <row r="15">
          <cell r="A15">
            <v>20200308089</v>
          </cell>
          <cell r="B15" t="str">
            <v>龚燕红</v>
          </cell>
          <cell r="C15" t="str">
            <v>全日制2020计算机网络技术1班</v>
          </cell>
          <cell r="D15" t="str">
            <v>良好</v>
          </cell>
          <cell r="E15">
            <v>83</v>
          </cell>
          <cell r="F15">
            <v>90</v>
          </cell>
          <cell r="G15">
            <v>84</v>
          </cell>
          <cell r="H15">
            <v>85</v>
          </cell>
          <cell r="I15">
            <v>83</v>
          </cell>
          <cell r="J15">
            <v>91</v>
          </cell>
          <cell r="K15">
            <v>80</v>
          </cell>
          <cell r="L15">
            <v>86</v>
          </cell>
          <cell r="M15">
            <v>98</v>
          </cell>
          <cell r="N15">
            <v>79</v>
          </cell>
          <cell r="O15">
            <v>75</v>
          </cell>
          <cell r="P15">
            <v>73</v>
          </cell>
          <cell r="Q15">
            <v>74</v>
          </cell>
          <cell r="R15">
            <v>98</v>
          </cell>
          <cell r="S15" t="str">
            <v>良好</v>
          </cell>
          <cell r="T15" t="str">
            <v>良好</v>
          </cell>
          <cell r="U15">
            <v>75</v>
          </cell>
          <cell r="V15">
            <v>84</v>
          </cell>
          <cell r="W15">
            <v>91</v>
          </cell>
          <cell r="X15" t="str">
            <v>良好</v>
          </cell>
          <cell r="Y15">
            <v>91</v>
          </cell>
          <cell r="Z15">
            <v>81</v>
          </cell>
          <cell r="AA15">
            <v>84</v>
          </cell>
          <cell r="AB15">
            <v>89</v>
          </cell>
          <cell r="AC15">
            <v>73</v>
          </cell>
          <cell r="AD15">
            <v>86</v>
          </cell>
          <cell r="AE15">
            <v>74</v>
          </cell>
          <cell r="AF15">
            <v>81</v>
          </cell>
          <cell r="AG15">
            <v>81</v>
          </cell>
          <cell r="AH15">
            <v>75</v>
          </cell>
          <cell r="AI15">
            <v>94</v>
          </cell>
          <cell r="AJ15">
            <v>98</v>
          </cell>
          <cell r="AK15">
            <v>86</v>
          </cell>
          <cell r="AL15">
            <v>80</v>
          </cell>
          <cell r="AM15" t="str">
            <v>良好</v>
          </cell>
          <cell r="AN15">
            <v>84</v>
          </cell>
          <cell r="AO15">
            <v>0</v>
          </cell>
          <cell r="AP15">
            <v>1</v>
          </cell>
          <cell r="AQ15" t="str">
            <v>预就业实习</v>
          </cell>
        </row>
        <row r="16">
          <cell r="A16">
            <v>20200308091</v>
          </cell>
          <cell r="B16" t="str">
            <v>黄仟林</v>
          </cell>
          <cell r="C16" t="str">
            <v>全日制2020计算机网络技术1班</v>
          </cell>
          <cell r="D16" t="str">
            <v>良好</v>
          </cell>
          <cell r="E16">
            <v>84</v>
          </cell>
          <cell r="F16">
            <v>89</v>
          </cell>
          <cell r="G16">
            <v>79</v>
          </cell>
          <cell r="H16">
            <v>76</v>
          </cell>
          <cell r="I16">
            <v>76</v>
          </cell>
          <cell r="J16">
            <v>79</v>
          </cell>
          <cell r="K16">
            <v>76</v>
          </cell>
          <cell r="L16">
            <v>85</v>
          </cell>
          <cell r="M16">
            <v>83</v>
          </cell>
          <cell r="N16">
            <v>79</v>
          </cell>
          <cell r="O16">
            <v>91</v>
          </cell>
          <cell r="P16">
            <v>93</v>
          </cell>
          <cell r="Q16">
            <v>92</v>
          </cell>
          <cell r="R16">
            <v>96</v>
          </cell>
          <cell r="S16" t="str">
            <v>良好</v>
          </cell>
          <cell r="T16" t="str">
            <v>良好</v>
          </cell>
          <cell r="U16">
            <v>75</v>
          </cell>
          <cell r="V16">
            <v>84</v>
          </cell>
          <cell r="W16">
            <v>94</v>
          </cell>
          <cell r="X16" t="str">
            <v>良好</v>
          </cell>
          <cell r="Y16">
            <v>94</v>
          </cell>
          <cell r="Z16">
            <v>85</v>
          </cell>
          <cell r="AA16">
            <v>84</v>
          </cell>
          <cell r="AB16">
            <v>79</v>
          </cell>
          <cell r="AC16">
            <v>65</v>
          </cell>
          <cell r="AD16">
            <v>85</v>
          </cell>
          <cell r="AE16">
            <v>69</v>
          </cell>
          <cell r="AF16">
            <v>81</v>
          </cell>
          <cell r="AG16">
            <v>81</v>
          </cell>
          <cell r="AH16">
            <v>81</v>
          </cell>
          <cell r="AI16">
            <v>92</v>
          </cell>
          <cell r="AJ16">
            <v>97</v>
          </cell>
          <cell r="AK16">
            <v>87</v>
          </cell>
          <cell r="AL16">
            <v>80</v>
          </cell>
          <cell r="AM16" t="str">
            <v>及格</v>
          </cell>
          <cell r="AN16">
            <v>80</v>
          </cell>
          <cell r="AO16">
            <v>0</v>
          </cell>
          <cell r="AP16">
            <v>1</v>
          </cell>
          <cell r="AQ16" t="str">
            <v>预就业实习</v>
          </cell>
        </row>
        <row r="17">
          <cell r="A17">
            <v>20200308092</v>
          </cell>
          <cell r="B17" t="str">
            <v>黄日森</v>
          </cell>
          <cell r="C17" t="str">
            <v>全日制2020计算机网络技术1班</v>
          </cell>
          <cell r="D17" t="str">
            <v>良好</v>
          </cell>
          <cell r="E17">
            <v>90</v>
          </cell>
          <cell r="F17">
            <v>89</v>
          </cell>
          <cell r="G17">
            <v>83</v>
          </cell>
          <cell r="H17">
            <v>86</v>
          </cell>
          <cell r="I17">
            <v>77</v>
          </cell>
          <cell r="J17">
            <v>71</v>
          </cell>
          <cell r="K17">
            <v>76</v>
          </cell>
          <cell r="L17">
            <v>83</v>
          </cell>
          <cell r="M17">
            <v>66</v>
          </cell>
          <cell r="N17">
            <v>79</v>
          </cell>
          <cell r="O17">
            <v>97</v>
          </cell>
          <cell r="P17">
            <v>98</v>
          </cell>
          <cell r="Q17">
            <v>99</v>
          </cell>
          <cell r="R17">
            <v>100</v>
          </cell>
          <cell r="S17" t="str">
            <v>良好</v>
          </cell>
          <cell r="T17" t="str">
            <v>良好</v>
          </cell>
          <cell r="U17">
            <v>75</v>
          </cell>
          <cell r="V17">
            <v>82</v>
          </cell>
          <cell r="W17">
            <v>95</v>
          </cell>
          <cell r="X17" t="str">
            <v>优秀</v>
          </cell>
          <cell r="Y17">
            <v>90</v>
          </cell>
          <cell r="Z17">
            <v>89</v>
          </cell>
          <cell r="AA17">
            <v>91</v>
          </cell>
          <cell r="AB17">
            <v>90</v>
          </cell>
          <cell r="AC17">
            <v>86</v>
          </cell>
          <cell r="AD17">
            <v>88</v>
          </cell>
          <cell r="AE17">
            <v>86</v>
          </cell>
          <cell r="AF17">
            <v>78</v>
          </cell>
          <cell r="AG17">
            <v>84</v>
          </cell>
          <cell r="AH17">
            <v>88</v>
          </cell>
          <cell r="AI17">
            <v>75</v>
          </cell>
          <cell r="AJ17">
            <v>92</v>
          </cell>
          <cell r="AK17">
            <v>86</v>
          </cell>
          <cell r="AL17">
            <v>80</v>
          </cell>
          <cell r="AM17" t="str">
            <v>优秀</v>
          </cell>
          <cell r="AN17">
            <v>85</v>
          </cell>
          <cell r="AO17">
            <v>0</v>
          </cell>
          <cell r="AP17">
            <v>1</v>
          </cell>
          <cell r="AQ17" t="str">
            <v>预就业实习</v>
          </cell>
        </row>
        <row r="18">
          <cell r="A18">
            <v>20200308093</v>
          </cell>
          <cell r="B18" t="str">
            <v>黄奕锟</v>
          </cell>
          <cell r="C18" t="str">
            <v>全日制2020计算机网络技术1班</v>
          </cell>
          <cell r="D18" t="str">
            <v>良好</v>
          </cell>
          <cell r="E18">
            <v>94</v>
          </cell>
          <cell r="F18">
            <v>87</v>
          </cell>
          <cell r="G18">
            <v>86</v>
          </cell>
          <cell r="H18">
            <v>68</v>
          </cell>
          <cell r="I18">
            <v>94</v>
          </cell>
          <cell r="J18">
            <v>71</v>
          </cell>
          <cell r="K18">
            <v>94</v>
          </cell>
          <cell r="L18">
            <v>80</v>
          </cell>
          <cell r="M18">
            <v>87</v>
          </cell>
          <cell r="N18">
            <v>82</v>
          </cell>
          <cell r="O18">
            <v>97</v>
          </cell>
          <cell r="P18">
            <v>96</v>
          </cell>
          <cell r="Q18">
            <v>98</v>
          </cell>
          <cell r="R18">
            <v>99</v>
          </cell>
          <cell r="S18" t="str">
            <v>良好</v>
          </cell>
          <cell r="T18" t="str">
            <v>良好</v>
          </cell>
          <cell r="U18">
            <v>75</v>
          </cell>
          <cell r="V18">
            <v>88</v>
          </cell>
          <cell r="W18">
            <v>96</v>
          </cell>
          <cell r="X18" t="str">
            <v>优秀</v>
          </cell>
          <cell r="Y18">
            <v>98</v>
          </cell>
          <cell r="Z18">
            <v>90</v>
          </cell>
          <cell r="AA18">
            <v>86</v>
          </cell>
          <cell r="AB18">
            <v>82</v>
          </cell>
          <cell r="AC18">
            <v>91</v>
          </cell>
          <cell r="AD18">
            <v>94</v>
          </cell>
          <cell r="AE18">
            <v>93</v>
          </cell>
          <cell r="AF18">
            <v>94</v>
          </cell>
          <cell r="AG18">
            <v>91</v>
          </cell>
          <cell r="AH18">
            <v>94</v>
          </cell>
          <cell r="AI18">
            <v>84</v>
          </cell>
          <cell r="AJ18">
            <v>91</v>
          </cell>
          <cell r="AK18">
            <v>91</v>
          </cell>
          <cell r="AL18">
            <v>80</v>
          </cell>
          <cell r="AM18" t="str">
            <v>良好</v>
          </cell>
          <cell r="AN18">
            <v>96</v>
          </cell>
          <cell r="AO18">
            <v>0</v>
          </cell>
          <cell r="AP18">
            <v>1</v>
          </cell>
          <cell r="AQ18" t="str">
            <v>预就业实习</v>
          </cell>
        </row>
        <row r="19">
          <cell r="A19">
            <v>20200308094</v>
          </cell>
          <cell r="B19" t="str">
            <v>黄永寿</v>
          </cell>
          <cell r="C19" t="str">
            <v>全日制2020计算机网络技术1班</v>
          </cell>
          <cell r="D19" t="str">
            <v>良好</v>
          </cell>
          <cell r="E19">
            <v>89</v>
          </cell>
          <cell r="F19">
            <v>88</v>
          </cell>
          <cell r="G19">
            <v>78</v>
          </cell>
          <cell r="H19">
            <v>75</v>
          </cell>
          <cell r="I19">
            <v>80</v>
          </cell>
          <cell r="J19">
            <v>90</v>
          </cell>
          <cell r="K19">
            <v>76</v>
          </cell>
          <cell r="L19">
            <v>85</v>
          </cell>
          <cell r="M19">
            <v>70</v>
          </cell>
          <cell r="N19">
            <v>79</v>
          </cell>
          <cell r="O19">
            <v>94</v>
          </cell>
          <cell r="P19">
            <v>97</v>
          </cell>
          <cell r="Q19">
            <v>95</v>
          </cell>
          <cell r="R19">
            <v>98</v>
          </cell>
          <cell r="S19" t="str">
            <v>良好</v>
          </cell>
          <cell r="T19" t="str">
            <v>良好</v>
          </cell>
          <cell r="U19">
            <v>75</v>
          </cell>
          <cell r="V19">
            <v>81</v>
          </cell>
          <cell r="W19">
            <v>90</v>
          </cell>
          <cell r="X19" t="str">
            <v>良好</v>
          </cell>
          <cell r="Y19">
            <v>93</v>
          </cell>
          <cell r="Z19">
            <v>88</v>
          </cell>
          <cell r="AA19">
            <v>75</v>
          </cell>
          <cell r="AB19">
            <v>78</v>
          </cell>
          <cell r="AC19">
            <v>73</v>
          </cell>
          <cell r="AD19">
            <v>85</v>
          </cell>
          <cell r="AE19">
            <v>77</v>
          </cell>
          <cell r="AF19">
            <v>69</v>
          </cell>
          <cell r="AG19">
            <v>79</v>
          </cell>
          <cell r="AH19">
            <v>86</v>
          </cell>
          <cell r="AI19">
            <v>94</v>
          </cell>
          <cell r="AJ19">
            <v>97</v>
          </cell>
          <cell r="AK19">
            <v>91</v>
          </cell>
          <cell r="AL19">
            <v>80</v>
          </cell>
          <cell r="AM19" t="str">
            <v>良好</v>
          </cell>
          <cell r="AN19">
            <v>75</v>
          </cell>
          <cell r="AO19">
            <v>0</v>
          </cell>
          <cell r="AP19">
            <v>1</v>
          </cell>
          <cell r="AQ19" t="str">
            <v>预就业实习</v>
          </cell>
        </row>
        <row r="20">
          <cell r="A20">
            <v>20200308096</v>
          </cell>
          <cell r="B20" t="str">
            <v>赖志毅</v>
          </cell>
          <cell r="C20" t="str">
            <v>全日制2020计算机网络技术1班</v>
          </cell>
          <cell r="D20" t="str">
            <v>良好</v>
          </cell>
          <cell r="E20">
            <v>95</v>
          </cell>
          <cell r="F20">
            <v>82</v>
          </cell>
          <cell r="G20">
            <v>78</v>
          </cell>
          <cell r="H20">
            <v>79</v>
          </cell>
          <cell r="I20">
            <v>87</v>
          </cell>
          <cell r="J20">
            <v>76</v>
          </cell>
          <cell r="K20">
            <v>76</v>
          </cell>
          <cell r="L20">
            <v>83</v>
          </cell>
          <cell r="M20">
            <v>66</v>
          </cell>
          <cell r="N20">
            <v>82</v>
          </cell>
          <cell r="O20">
            <v>92</v>
          </cell>
          <cell r="P20">
            <v>93</v>
          </cell>
          <cell r="Q20">
            <v>68</v>
          </cell>
          <cell r="R20">
            <v>90</v>
          </cell>
          <cell r="S20" t="str">
            <v>良好</v>
          </cell>
          <cell r="T20" t="str">
            <v>良好</v>
          </cell>
          <cell r="U20">
            <v>75</v>
          </cell>
          <cell r="V20">
            <v>86</v>
          </cell>
          <cell r="W20">
            <v>97</v>
          </cell>
          <cell r="X20" t="str">
            <v>及格</v>
          </cell>
          <cell r="Y20">
            <v>91</v>
          </cell>
          <cell r="Z20">
            <v>94</v>
          </cell>
          <cell r="AA20">
            <v>80</v>
          </cell>
          <cell r="AB20">
            <v>79</v>
          </cell>
          <cell r="AC20">
            <v>85</v>
          </cell>
          <cell r="AD20">
            <v>97</v>
          </cell>
          <cell r="AE20">
            <v>94</v>
          </cell>
          <cell r="AF20">
            <v>84</v>
          </cell>
          <cell r="AG20">
            <v>91</v>
          </cell>
          <cell r="AH20">
            <v>86</v>
          </cell>
          <cell r="AI20">
            <v>75</v>
          </cell>
          <cell r="AJ20">
            <v>86</v>
          </cell>
          <cell r="AK20">
            <v>93</v>
          </cell>
          <cell r="AL20">
            <v>80</v>
          </cell>
          <cell r="AM20" t="str">
            <v>优秀</v>
          </cell>
          <cell r="AN20">
            <v>80</v>
          </cell>
          <cell r="AO20">
            <v>99</v>
          </cell>
          <cell r="AP20">
            <v>0</v>
          </cell>
          <cell r="AQ20" t="str">
            <v/>
          </cell>
        </row>
        <row r="21">
          <cell r="A21">
            <v>20200308098</v>
          </cell>
          <cell r="B21" t="str">
            <v>李显威</v>
          </cell>
          <cell r="C21" t="str">
            <v>全日制2020计算机网络技术1班</v>
          </cell>
          <cell r="D21" t="str">
            <v>良好</v>
          </cell>
          <cell r="E21">
            <v>88</v>
          </cell>
          <cell r="F21">
            <v>86</v>
          </cell>
          <cell r="G21">
            <v>79</v>
          </cell>
          <cell r="H21">
            <v>77</v>
          </cell>
          <cell r="I21">
            <v>92</v>
          </cell>
          <cell r="J21">
            <v>88</v>
          </cell>
          <cell r="K21">
            <v>76</v>
          </cell>
          <cell r="L21">
            <v>83</v>
          </cell>
          <cell r="M21">
            <v>91</v>
          </cell>
          <cell r="N21">
            <v>79</v>
          </cell>
          <cell r="O21">
            <v>91</v>
          </cell>
          <cell r="P21">
            <v>94</v>
          </cell>
          <cell r="Q21">
            <v>63</v>
          </cell>
          <cell r="R21">
            <v>98</v>
          </cell>
          <cell r="S21" t="str">
            <v>良好</v>
          </cell>
          <cell r="T21" t="str">
            <v>良好</v>
          </cell>
          <cell r="U21">
            <v>75</v>
          </cell>
          <cell r="V21">
            <v>84</v>
          </cell>
          <cell r="W21">
            <v>97</v>
          </cell>
          <cell r="X21" t="str">
            <v>良好</v>
          </cell>
          <cell r="Y21">
            <v>86</v>
          </cell>
          <cell r="Z21">
            <v>85</v>
          </cell>
          <cell r="AA21">
            <v>86</v>
          </cell>
          <cell r="AB21">
            <v>70</v>
          </cell>
          <cell r="AC21">
            <v>93</v>
          </cell>
          <cell r="AD21">
            <v>88</v>
          </cell>
          <cell r="AE21">
            <v>86</v>
          </cell>
          <cell r="AF21">
            <v>70</v>
          </cell>
          <cell r="AG21">
            <v>87</v>
          </cell>
          <cell r="AH21">
            <v>89</v>
          </cell>
          <cell r="AI21">
            <v>60</v>
          </cell>
          <cell r="AJ21">
            <v>98</v>
          </cell>
          <cell r="AK21">
            <v>87</v>
          </cell>
          <cell r="AL21">
            <v>80</v>
          </cell>
          <cell r="AM21" t="str">
            <v>及格</v>
          </cell>
          <cell r="AN21">
            <v>78</v>
          </cell>
          <cell r="AO21">
            <v>84</v>
          </cell>
          <cell r="AP21">
            <v>0</v>
          </cell>
          <cell r="AQ21" t="str">
            <v/>
          </cell>
        </row>
        <row r="22">
          <cell r="A22">
            <v>20200308102</v>
          </cell>
          <cell r="B22" t="str">
            <v>廖丽姿</v>
          </cell>
          <cell r="C22" t="str">
            <v>全日制2020计算机网络技术1班</v>
          </cell>
          <cell r="D22" t="str">
            <v>良好</v>
          </cell>
          <cell r="E22">
            <v>80</v>
          </cell>
          <cell r="F22">
            <v>88</v>
          </cell>
          <cell r="G22">
            <v>78</v>
          </cell>
          <cell r="H22">
            <v>87</v>
          </cell>
          <cell r="I22">
            <v>87</v>
          </cell>
          <cell r="J22">
            <v>69</v>
          </cell>
          <cell r="K22">
            <v>84</v>
          </cell>
          <cell r="L22">
            <v>88</v>
          </cell>
          <cell r="M22">
            <v>96</v>
          </cell>
          <cell r="N22">
            <v>79</v>
          </cell>
          <cell r="O22">
            <v>91</v>
          </cell>
          <cell r="P22">
            <v>97</v>
          </cell>
          <cell r="Q22">
            <v>98</v>
          </cell>
          <cell r="R22">
            <v>98</v>
          </cell>
          <cell r="S22" t="str">
            <v>良好</v>
          </cell>
          <cell r="T22" t="str">
            <v>良好</v>
          </cell>
          <cell r="U22">
            <v>75</v>
          </cell>
          <cell r="V22">
            <v>86</v>
          </cell>
          <cell r="W22">
            <v>94</v>
          </cell>
          <cell r="X22" t="str">
            <v>良好</v>
          </cell>
          <cell r="Y22">
            <v>98</v>
          </cell>
          <cell r="Z22">
            <v>82</v>
          </cell>
          <cell r="AA22">
            <v>85</v>
          </cell>
          <cell r="AB22">
            <v>86</v>
          </cell>
          <cell r="AC22">
            <v>75</v>
          </cell>
          <cell r="AD22">
            <v>85</v>
          </cell>
          <cell r="AE22">
            <v>80</v>
          </cell>
          <cell r="AF22">
            <v>75</v>
          </cell>
          <cell r="AG22">
            <v>89</v>
          </cell>
          <cell r="AH22">
            <v>87</v>
          </cell>
          <cell r="AI22">
            <v>94</v>
          </cell>
          <cell r="AJ22">
            <v>88</v>
          </cell>
          <cell r="AK22">
            <v>91</v>
          </cell>
          <cell r="AL22">
            <v>80</v>
          </cell>
          <cell r="AM22" t="str">
            <v>良好</v>
          </cell>
          <cell r="AN22">
            <v>93</v>
          </cell>
          <cell r="AO22">
            <v>0</v>
          </cell>
          <cell r="AP22">
            <v>1</v>
          </cell>
          <cell r="AQ22" t="str">
            <v>预就业实习</v>
          </cell>
        </row>
        <row r="23">
          <cell r="A23">
            <v>20200308103</v>
          </cell>
          <cell r="B23" t="str">
            <v>林迎</v>
          </cell>
          <cell r="C23" t="str">
            <v>全日制2020计算机网络技术1班</v>
          </cell>
          <cell r="D23" t="str">
            <v>良好</v>
          </cell>
          <cell r="E23">
            <v>83</v>
          </cell>
          <cell r="F23">
            <v>87</v>
          </cell>
          <cell r="G23">
            <v>81</v>
          </cell>
          <cell r="H23">
            <v>86</v>
          </cell>
          <cell r="I23">
            <v>78</v>
          </cell>
          <cell r="J23">
            <v>71</v>
          </cell>
          <cell r="K23">
            <v>81</v>
          </cell>
          <cell r="L23">
            <v>82</v>
          </cell>
          <cell r="M23">
            <v>79</v>
          </cell>
          <cell r="N23">
            <v>79</v>
          </cell>
          <cell r="O23">
            <v>92</v>
          </cell>
          <cell r="P23">
            <v>99</v>
          </cell>
          <cell r="Q23">
            <v>99</v>
          </cell>
          <cell r="R23">
            <v>100</v>
          </cell>
          <cell r="S23" t="str">
            <v>良好</v>
          </cell>
          <cell r="T23" t="str">
            <v>良好</v>
          </cell>
          <cell r="U23">
            <v>75</v>
          </cell>
          <cell r="V23">
            <v>78</v>
          </cell>
          <cell r="W23">
            <v>87</v>
          </cell>
          <cell r="X23" t="str">
            <v>良好</v>
          </cell>
          <cell r="Y23">
            <v>94</v>
          </cell>
          <cell r="Z23">
            <v>89</v>
          </cell>
          <cell r="AA23">
            <v>77</v>
          </cell>
          <cell r="AB23">
            <v>87</v>
          </cell>
          <cell r="AC23">
            <v>64</v>
          </cell>
          <cell r="AD23">
            <v>90</v>
          </cell>
          <cell r="AE23">
            <v>75</v>
          </cell>
          <cell r="AF23">
            <v>83</v>
          </cell>
          <cell r="AG23">
            <v>87</v>
          </cell>
          <cell r="AH23">
            <v>67</v>
          </cell>
          <cell r="AI23">
            <v>95</v>
          </cell>
          <cell r="AJ23">
            <v>98</v>
          </cell>
          <cell r="AK23">
            <v>91</v>
          </cell>
          <cell r="AL23">
            <v>80</v>
          </cell>
          <cell r="AM23" t="str">
            <v>优秀</v>
          </cell>
          <cell r="AN23">
            <v>94</v>
          </cell>
          <cell r="AO23">
            <v>0</v>
          </cell>
          <cell r="AP23">
            <v>1</v>
          </cell>
          <cell r="AQ23" t="str">
            <v>预就业实习</v>
          </cell>
        </row>
        <row r="24">
          <cell r="A24">
            <v>20200308104</v>
          </cell>
          <cell r="B24" t="str">
            <v>陆建霖</v>
          </cell>
          <cell r="C24" t="str">
            <v>全日制2020计算机网络技术1班</v>
          </cell>
          <cell r="D24" t="str">
            <v>良好</v>
          </cell>
          <cell r="E24">
            <v>90</v>
          </cell>
          <cell r="F24">
            <v>86</v>
          </cell>
          <cell r="G24">
            <v>78</v>
          </cell>
          <cell r="H24">
            <v>78</v>
          </cell>
          <cell r="I24">
            <v>80</v>
          </cell>
          <cell r="J24">
            <v>76</v>
          </cell>
          <cell r="K24">
            <v>78</v>
          </cell>
          <cell r="L24">
            <v>82</v>
          </cell>
          <cell r="M24">
            <v>71</v>
          </cell>
          <cell r="N24">
            <v>79</v>
          </cell>
          <cell r="O24">
            <v>92</v>
          </cell>
          <cell r="P24">
            <v>98</v>
          </cell>
          <cell r="Q24">
            <v>100</v>
          </cell>
          <cell r="R24">
            <v>100</v>
          </cell>
          <cell r="S24" t="str">
            <v>良好</v>
          </cell>
          <cell r="T24" t="str">
            <v>良好</v>
          </cell>
          <cell r="U24">
            <v>75</v>
          </cell>
          <cell r="V24">
            <v>83</v>
          </cell>
          <cell r="W24">
            <v>96</v>
          </cell>
          <cell r="X24" t="str">
            <v>优秀</v>
          </cell>
          <cell r="Y24">
            <v>94</v>
          </cell>
          <cell r="Z24">
            <v>80</v>
          </cell>
          <cell r="AA24">
            <v>99</v>
          </cell>
          <cell r="AB24">
            <v>86</v>
          </cell>
          <cell r="AC24">
            <v>93</v>
          </cell>
          <cell r="AD24">
            <v>90</v>
          </cell>
          <cell r="AE24">
            <v>80</v>
          </cell>
          <cell r="AF24">
            <v>99</v>
          </cell>
          <cell r="AG24">
            <v>93</v>
          </cell>
          <cell r="AH24">
            <v>82</v>
          </cell>
          <cell r="AI24">
            <v>65</v>
          </cell>
          <cell r="AJ24">
            <v>85</v>
          </cell>
          <cell r="AK24">
            <v>86</v>
          </cell>
          <cell r="AL24">
            <v>80</v>
          </cell>
          <cell r="AM24" t="str">
            <v>优秀</v>
          </cell>
          <cell r="AN24">
            <v>89</v>
          </cell>
          <cell r="AO24">
            <v>0</v>
          </cell>
          <cell r="AP24">
            <v>1</v>
          </cell>
          <cell r="AQ24" t="str">
            <v>预就业实习</v>
          </cell>
        </row>
        <row r="25">
          <cell r="A25">
            <v>20200308106</v>
          </cell>
          <cell r="B25" t="str">
            <v>陆文泽</v>
          </cell>
          <cell r="C25" t="str">
            <v>全日制2020计算机网络技术1班</v>
          </cell>
          <cell r="D25" t="str">
            <v>良好</v>
          </cell>
          <cell r="E25">
            <v>83</v>
          </cell>
          <cell r="F25">
            <v>84</v>
          </cell>
          <cell r="G25">
            <v>80</v>
          </cell>
          <cell r="H25">
            <v>63</v>
          </cell>
          <cell r="I25">
            <v>70</v>
          </cell>
          <cell r="J25">
            <v>76</v>
          </cell>
          <cell r="K25">
            <v>76</v>
          </cell>
          <cell r="L25">
            <v>75</v>
          </cell>
          <cell r="M25">
            <v>88</v>
          </cell>
          <cell r="N25">
            <v>77</v>
          </cell>
          <cell r="O25">
            <v>98</v>
          </cell>
          <cell r="P25">
            <v>93</v>
          </cell>
          <cell r="Q25">
            <v>97</v>
          </cell>
          <cell r="R25">
            <v>94</v>
          </cell>
          <cell r="S25" t="str">
            <v>良好</v>
          </cell>
          <cell r="T25" t="str">
            <v>良好</v>
          </cell>
          <cell r="U25">
            <v>75</v>
          </cell>
          <cell r="V25">
            <v>78</v>
          </cell>
          <cell r="W25">
            <v>75</v>
          </cell>
          <cell r="X25" t="str">
            <v>良好</v>
          </cell>
          <cell r="Y25">
            <v>88</v>
          </cell>
          <cell r="Z25">
            <v>80</v>
          </cell>
          <cell r="AA25">
            <v>83</v>
          </cell>
          <cell r="AB25">
            <v>60</v>
          </cell>
          <cell r="AC25">
            <v>65</v>
          </cell>
          <cell r="AD25">
            <v>86</v>
          </cell>
          <cell r="AE25">
            <v>61</v>
          </cell>
          <cell r="AF25">
            <v>82</v>
          </cell>
          <cell r="AG25">
            <v>86</v>
          </cell>
          <cell r="AH25">
            <v>72</v>
          </cell>
          <cell r="AI25">
            <v>75</v>
          </cell>
          <cell r="AJ25">
            <v>71</v>
          </cell>
          <cell r="AK25">
            <v>91</v>
          </cell>
          <cell r="AL25">
            <v>80</v>
          </cell>
          <cell r="AM25" t="str">
            <v>及格</v>
          </cell>
          <cell r="AN25">
            <v>76</v>
          </cell>
          <cell r="AO25">
            <v>0</v>
          </cell>
          <cell r="AP25">
            <v>1</v>
          </cell>
          <cell r="AQ25" t="str">
            <v>预就业实习</v>
          </cell>
        </row>
        <row r="26">
          <cell r="A26">
            <v>20200308107</v>
          </cell>
          <cell r="B26" t="str">
            <v>罗显台</v>
          </cell>
          <cell r="C26" t="str">
            <v>全日制2020计算机网络技术1班</v>
          </cell>
          <cell r="D26" t="str">
            <v>良好</v>
          </cell>
          <cell r="E26">
            <v>85</v>
          </cell>
          <cell r="F26">
            <v>76</v>
          </cell>
          <cell r="G26">
            <v>75</v>
          </cell>
          <cell r="H26">
            <v>82</v>
          </cell>
          <cell r="I26">
            <v>87</v>
          </cell>
          <cell r="J26">
            <v>79</v>
          </cell>
          <cell r="K26">
            <v>73</v>
          </cell>
          <cell r="L26">
            <v>82</v>
          </cell>
          <cell r="M26">
            <v>69</v>
          </cell>
          <cell r="N26">
            <v>77</v>
          </cell>
          <cell r="O26">
            <v>94</v>
          </cell>
          <cell r="P26">
            <v>97</v>
          </cell>
          <cell r="Q26">
            <v>96</v>
          </cell>
          <cell r="R26">
            <v>98</v>
          </cell>
          <cell r="S26" t="str">
            <v>良好</v>
          </cell>
          <cell r="T26" t="str">
            <v>良好</v>
          </cell>
          <cell r="U26">
            <v>75</v>
          </cell>
          <cell r="V26">
            <v>87</v>
          </cell>
          <cell r="W26">
            <v>91</v>
          </cell>
          <cell r="X26" t="str">
            <v>优秀</v>
          </cell>
          <cell r="Y26">
            <v>91</v>
          </cell>
          <cell r="Z26">
            <v>91</v>
          </cell>
          <cell r="AA26">
            <v>93</v>
          </cell>
          <cell r="AB26">
            <v>79</v>
          </cell>
          <cell r="AC26">
            <v>74</v>
          </cell>
          <cell r="AD26">
            <v>78</v>
          </cell>
          <cell r="AE26">
            <v>70</v>
          </cell>
          <cell r="AF26">
            <v>83</v>
          </cell>
          <cell r="AG26">
            <v>87</v>
          </cell>
          <cell r="AH26">
            <v>76</v>
          </cell>
          <cell r="AI26">
            <v>88</v>
          </cell>
          <cell r="AJ26">
            <v>98</v>
          </cell>
          <cell r="AK26">
            <v>87</v>
          </cell>
          <cell r="AL26">
            <v>80</v>
          </cell>
          <cell r="AM26" t="str">
            <v>及格</v>
          </cell>
          <cell r="AN26">
            <v>84</v>
          </cell>
          <cell r="AO26">
            <v>0</v>
          </cell>
          <cell r="AP26">
            <v>1</v>
          </cell>
          <cell r="AQ26" t="str">
            <v>预就业实习</v>
          </cell>
        </row>
        <row r="27">
          <cell r="A27">
            <v>20200308108</v>
          </cell>
          <cell r="B27" t="str">
            <v>吕俊龙</v>
          </cell>
          <cell r="C27" t="str">
            <v>全日制2020计算机网络技术1班</v>
          </cell>
          <cell r="D27" t="str">
            <v>良好</v>
          </cell>
          <cell r="E27">
            <v>84</v>
          </cell>
          <cell r="F27">
            <v>90</v>
          </cell>
          <cell r="G27">
            <v>86</v>
          </cell>
          <cell r="H27">
            <v>82</v>
          </cell>
          <cell r="I27">
            <v>81</v>
          </cell>
          <cell r="J27">
            <v>91</v>
          </cell>
          <cell r="K27">
            <v>77</v>
          </cell>
          <cell r="L27">
            <v>83</v>
          </cell>
          <cell r="M27">
            <v>70</v>
          </cell>
          <cell r="N27">
            <v>79</v>
          </cell>
          <cell r="O27">
            <v>89</v>
          </cell>
          <cell r="P27">
            <v>99</v>
          </cell>
          <cell r="Q27">
            <v>100</v>
          </cell>
          <cell r="R27">
            <v>100</v>
          </cell>
          <cell r="S27" t="str">
            <v>良好</v>
          </cell>
          <cell r="T27" t="str">
            <v>良好</v>
          </cell>
          <cell r="U27">
            <v>75</v>
          </cell>
          <cell r="V27">
            <v>84</v>
          </cell>
          <cell r="W27">
            <v>96</v>
          </cell>
          <cell r="X27" t="str">
            <v>及格</v>
          </cell>
          <cell r="Y27">
            <v>94</v>
          </cell>
          <cell r="Z27">
            <v>95</v>
          </cell>
          <cell r="AA27">
            <v>88</v>
          </cell>
          <cell r="AB27">
            <v>82</v>
          </cell>
          <cell r="AC27">
            <v>97</v>
          </cell>
          <cell r="AD27">
            <v>89</v>
          </cell>
          <cell r="AE27">
            <v>91</v>
          </cell>
          <cell r="AF27">
            <v>96</v>
          </cell>
          <cell r="AG27">
            <v>92</v>
          </cell>
          <cell r="AH27">
            <v>94</v>
          </cell>
          <cell r="AI27">
            <v>65</v>
          </cell>
          <cell r="AJ27">
            <v>97</v>
          </cell>
          <cell r="AK27">
            <v>92</v>
          </cell>
          <cell r="AL27">
            <v>80</v>
          </cell>
          <cell r="AM27" t="str">
            <v>优秀</v>
          </cell>
          <cell r="AN27">
            <v>84</v>
          </cell>
          <cell r="AO27">
            <v>97</v>
          </cell>
          <cell r="AP27">
            <v>0</v>
          </cell>
          <cell r="AQ27" t="str">
            <v/>
          </cell>
        </row>
        <row r="28">
          <cell r="A28">
            <v>20200308109</v>
          </cell>
          <cell r="B28" t="str">
            <v>吕沛</v>
          </cell>
          <cell r="C28" t="str">
            <v>全日制2020计算机网络技术1班</v>
          </cell>
          <cell r="D28" t="str">
            <v>良好</v>
          </cell>
          <cell r="E28">
            <v>95</v>
          </cell>
          <cell r="F28">
            <v>83</v>
          </cell>
          <cell r="G28">
            <v>74</v>
          </cell>
          <cell r="H28">
            <v>88</v>
          </cell>
          <cell r="I28">
            <v>85</v>
          </cell>
          <cell r="J28">
            <v>91</v>
          </cell>
          <cell r="K28">
            <v>80</v>
          </cell>
          <cell r="L28">
            <v>86</v>
          </cell>
          <cell r="M28">
            <v>69</v>
          </cell>
          <cell r="N28">
            <v>83</v>
          </cell>
          <cell r="O28">
            <v>96</v>
          </cell>
          <cell r="P28">
            <v>99</v>
          </cell>
          <cell r="Q28">
            <v>99</v>
          </cell>
          <cell r="R28">
            <v>99</v>
          </cell>
          <cell r="S28" t="str">
            <v>良好</v>
          </cell>
          <cell r="T28" t="str">
            <v>良好</v>
          </cell>
          <cell r="U28">
            <v>75</v>
          </cell>
          <cell r="V28">
            <v>84</v>
          </cell>
          <cell r="W28">
            <v>96</v>
          </cell>
          <cell r="X28" t="str">
            <v>优秀</v>
          </cell>
          <cell r="Y28">
            <v>86</v>
          </cell>
          <cell r="Z28">
            <v>87</v>
          </cell>
          <cell r="AA28">
            <v>90</v>
          </cell>
          <cell r="AB28">
            <v>88</v>
          </cell>
          <cell r="AC28">
            <v>89</v>
          </cell>
          <cell r="AD28">
            <v>86</v>
          </cell>
          <cell r="AE28">
            <v>86</v>
          </cell>
          <cell r="AF28">
            <v>95</v>
          </cell>
          <cell r="AG28">
            <v>89</v>
          </cell>
          <cell r="AH28">
            <v>89</v>
          </cell>
          <cell r="AI28">
            <v>94</v>
          </cell>
          <cell r="AJ28">
            <v>85</v>
          </cell>
          <cell r="AK28">
            <v>91</v>
          </cell>
          <cell r="AL28">
            <v>80</v>
          </cell>
          <cell r="AM28" t="str">
            <v>优秀</v>
          </cell>
          <cell r="AN28">
            <v>82</v>
          </cell>
          <cell r="AO28">
            <v>96</v>
          </cell>
          <cell r="AP28">
            <v>0</v>
          </cell>
          <cell r="AQ28" t="str">
            <v/>
          </cell>
        </row>
        <row r="29">
          <cell r="A29">
            <v>20200308110</v>
          </cell>
          <cell r="B29" t="str">
            <v>马建勋</v>
          </cell>
          <cell r="C29" t="str">
            <v>全日制2020计算机网络技术1班</v>
          </cell>
          <cell r="D29" t="str">
            <v>良好</v>
          </cell>
          <cell r="E29">
            <v>90</v>
          </cell>
          <cell r="F29">
            <v>91</v>
          </cell>
          <cell r="G29">
            <v>92</v>
          </cell>
          <cell r="H29">
            <v>92</v>
          </cell>
          <cell r="I29">
            <v>92</v>
          </cell>
          <cell r="J29">
            <v>80</v>
          </cell>
          <cell r="K29">
            <v>80</v>
          </cell>
          <cell r="L29">
            <v>87</v>
          </cell>
          <cell r="M29">
            <v>73</v>
          </cell>
          <cell r="N29">
            <v>79</v>
          </cell>
          <cell r="O29">
            <v>93</v>
          </cell>
          <cell r="P29">
            <v>97</v>
          </cell>
          <cell r="Q29">
            <v>100</v>
          </cell>
          <cell r="R29">
            <v>99</v>
          </cell>
          <cell r="S29" t="str">
            <v>良好</v>
          </cell>
          <cell r="T29" t="str">
            <v>良好</v>
          </cell>
          <cell r="U29">
            <v>75</v>
          </cell>
          <cell r="V29">
            <v>88</v>
          </cell>
          <cell r="W29">
            <v>95</v>
          </cell>
          <cell r="X29" t="str">
            <v>良好</v>
          </cell>
          <cell r="Y29">
            <v>97</v>
          </cell>
          <cell r="Z29">
            <v>90</v>
          </cell>
          <cell r="AA29">
            <v>94</v>
          </cell>
          <cell r="AB29">
            <v>87</v>
          </cell>
          <cell r="AC29">
            <v>76</v>
          </cell>
          <cell r="AD29">
            <v>87</v>
          </cell>
          <cell r="AE29">
            <v>93</v>
          </cell>
          <cell r="AF29">
            <v>93</v>
          </cell>
          <cell r="AG29">
            <v>93</v>
          </cell>
          <cell r="AH29">
            <v>92</v>
          </cell>
          <cell r="AI29">
            <v>67</v>
          </cell>
          <cell r="AJ29">
            <v>91</v>
          </cell>
          <cell r="AK29">
            <v>87</v>
          </cell>
          <cell r="AL29">
            <v>80</v>
          </cell>
          <cell r="AM29" t="str">
            <v>及格</v>
          </cell>
          <cell r="AN29">
            <v>88</v>
          </cell>
          <cell r="AO29">
            <v>0</v>
          </cell>
          <cell r="AP29">
            <v>1</v>
          </cell>
          <cell r="AQ29" t="str">
            <v>预就业实习</v>
          </cell>
        </row>
        <row r="30">
          <cell r="A30">
            <v>20200308112</v>
          </cell>
          <cell r="B30" t="str">
            <v>宁子德</v>
          </cell>
          <cell r="C30" t="str">
            <v>全日制2020计算机网络技术1班</v>
          </cell>
          <cell r="D30" t="str">
            <v>良好</v>
          </cell>
          <cell r="E30">
            <v>95</v>
          </cell>
          <cell r="F30">
            <v>88</v>
          </cell>
          <cell r="G30">
            <v>83</v>
          </cell>
          <cell r="H30">
            <v>93</v>
          </cell>
          <cell r="I30">
            <v>80</v>
          </cell>
          <cell r="J30">
            <v>86</v>
          </cell>
          <cell r="K30">
            <v>86</v>
          </cell>
          <cell r="L30">
            <v>86</v>
          </cell>
          <cell r="M30">
            <v>80</v>
          </cell>
          <cell r="N30">
            <v>79</v>
          </cell>
          <cell r="O30">
            <v>94</v>
          </cell>
          <cell r="P30">
            <v>96</v>
          </cell>
          <cell r="Q30">
            <v>74</v>
          </cell>
          <cell r="R30">
            <v>96</v>
          </cell>
          <cell r="S30" t="str">
            <v>良好</v>
          </cell>
          <cell r="T30" t="str">
            <v>良好</v>
          </cell>
          <cell r="U30">
            <v>75</v>
          </cell>
          <cell r="V30">
            <v>86</v>
          </cell>
          <cell r="W30">
            <v>97</v>
          </cell>
          <cell r="X30" t="str">
            <v>优秀</v>
          </cell>
          <cell r="Y30">
            <v>95</v>
          </cell>
          <cell r="Z30">
            <v>75</v>
          </cell>
          <cell r="AA30">
            <v>80</v>
          </cell>
          <cell r="AB30">
            <v>80</v>
          </cell>
          <cell r="AC30">
            <v>60</v>
          </cell>
          <cell r="AD30">
            <v>86</v>
          </cell>
          <cell r="AE30">
            <v>76</v>
          </cell>
          <cell r="AF30">
            <v>81</v>
          </cell>
          <cell r="AG30">
            <v>87</v>
          </cell>
          <cell r="AH30">
            <v>79</v>
          </cell>
          <cell r="AI30">
            <v>65</v>
          </cell>
          <cell r="AJ30">
            <v>86</v>
          </cell>
          <cell r="AK30">
            <v>88</v>
          </cell>
          <cell r="AL30">
            <v>80</v>
          </cell>
          <cell r="AM30" t="str">
            <v>优秀</v>
          </cell>
          <cell r="AN30">
            <v>90</v>
          </cell>
          <cell r="AO30">
            <v>0</v>
          </cell>
          <cell r="AP30">
            <v>1</v>
          </cell>
          <cell r="AQ30" t="str">
            <v>预就业实习</v>
          </cell>
        </row>
        <row r="31">
          <cell r="A31">
            <v>20200308113</v>
          </cell>
          <cell r="B31" t="str">
            <v>潘向英</v>
          </cell>
          <cell r="C31" t="str">
            <v>全日制2020计算机网络技术1班</v>
          </cell>
          <cell r="D31" t="str">
            <v>良好</v>
          </cell>
          <cell r="E31">
            <v>87</v>
          </cell>
          <cell r="F31">
            <v>94</v>
          </cell>
          <cell r="G31">
            <v>90</v>
          </cell>
          <cell r="H31">
            <v>85</v>
          </cell>
          <cell r="I31">
            <v>83</v>
          </cell>
          <cell r="J31">
            <v>88</v>
          </cell>
          <cell r="K31">
            <v>91</v>
          </cell>
          <cell r="L31">
            <v>90</v>
          </cell>
          <cell r="M31">
            <v>93</v>
          </cell>
          <cell r="N31">
            <v>79</v>
          </cell>
          <cell r="O31">
            <v>91</v>
          </cell>
          <cell r="P31">
            <v>97</v>
          </cell>
          <cell r="Q31">
            <v>100</v>
          </cell>
          <cell r="R31">
            <v>100</v>
          </cell>
          <cell r="S31" t="str">
            <v>及格</v>
          </cell>
          <cell r="T31" t="str">
            <v>良好</v>
          </cell>
          <cell r="U31">
            <v>75</v>
          </cell>
          <cell r="V31">
            <v>89</v>
          </cell>
          <cell r="W31">
            <v>94</v>
          </cell>
          <cell r="X31" t="str">
            <v>优秀</v>
          </cell>
          <cell r="Y31">
            <v>95</v>
          </cell>
          <cell r="Z31">
            <v>84</v>
          </cell>
          <cell r="AA31">
            <v>97</v>
          </cell>
          <cell r="AB31">
            <v>91</v>
          </cell>
          <cell r="AC31">
            <v>84</v>
          </cell>
          <cell r="AD31">
            <v>86</v>
          </cell>
          <cell r="AE31">
            <v>81</v>
          </cell>
          <cell r="AF31">
            <v>92</v>
          </cell>
          <cell r="AG31">
            <v>91</v>
          </cell>
          <cell r="AH31">
            <v>88</v>
          </cell>
          <cell r="AI31">
            <v>94</v>
          </cell>
          <cell r="AJ31">
            <v>98</v>
          </cell>
          <cell r="AK31">
            <v>91</v>
          </cell>
          <cell r="AL31">
            <v>80</v>
          </cell>
          <cell r="AM31" t="str">
            <v>优秀</v>
          </cell>
          <cell r="AN31">
            <v>92</v>
          </cell>
          <cell r="AO31">
            <v>0</v>
          </cell>
          <cell r="AP31">
            <v>1</v>
          </cell>
          <cell r="AQ31" t="str">
            <v>预就业实习</v>
          </cell>
        </row>
        <row r="32">
          <cell r="A32">
            <v>20200308114</v>
          </cell>
          <cell r="B32" t="str">
            <v>邱梦玲</v>
          </cell>
          <cell r="C32" t="str">
            <v>全日制2020计算机网络技术1班</v>
          </cell>
          <cell r="D32" t="str">
            <v>良好</v>
          </cell>
          <cell r="E32">
            <v>81</v>
          </cell>
          <cell r="F32">
            <v>89</v>
          </cell>
          <cell r="G32">
            <v>81</v>
          </cell>
          <cell r="H32">
            <v>84</v>
          </cell>
          <cell r="I32">
            <v>82</v>
          </cell>
          <cell r="J32">
            <v>70</v>
          </cell>
          <cell r="K32">
            <v>83</v>
          </cell>
          <cell r="L32">
            <v>84</v>
          </cell>
          <cell r="M32">
            <v>81</v>
          </cell>
          <cell r="N32">
            <v>79</v>
          </cell>
          <cell r="O32">
            <v>92</v>
          </cell>
          <cell r="P32">
            <v>98</v>
          </cell>
          <cell r="Q32">
            <v>100</v>
          </cell>
          <cell r="R32">
            <v>100</v>
          </cell>
          <cell r="S32" t="str">
            <v>良好</v>
          </cell>
          <cell r="T32" t="str">
            <v>良好</v>
          </cell>
          <cell r="U32">
            <v>75</v>
          </cell>
          <cell r="V32">
            <v>89</v>
          </cell>
          <cell r="W32">
            <v>89</v>
          </cell>
          <cell r="X32" t="str">
            <v>良好</v>
          </cell>
          <cell r="Y32">
            <v>95</v>
          </cell>
          <cell r="Z32">
            <v>85</v>
          </cell>
          <cell r="AA32">
            <v>95</v>
          </cell>
          <cell r="AB32">
            <v>90</v>
          </cell>
          <cell r="AC32">
            <v>84</v>
          </cell>
          <cell r="AD32">
            <v>85</v>
          </cell>
          <cell r="AE32">
            <v>76</v>
          </cell>
          <cell r="AF32">
            <v>81</v>
          </cell>
          <cell r="AG32">
            <v>88</v>
          </cell>
          <cell r="AH32">
            <v>76</v>
          </cell>
          <cell r="AI32">
            <v>94</v>
          </cell>
          <cell r="AJ32">
            <v>85</v>
          </cell>
          <cell r="AK32">
            <v>91</v>
          </cell>
          <cell r="AL32">
            <v>80</v>
          </cell>
          <cell r="AM32" t="str">
            <v>优秀</v>
          </cell>
          <cell r="AN32">
            <v>95</v>
          </cell>
          <cell r="AO32">
            <v>0</v>
          </cell>
          <cell r="AP32">
            <v>1</v>
          </cell>
          <cell r="AQ32" t="str">
            <v>预就业实习</v>
          </cell>
        </row>
        <row r="33">
          <cell r="A33">
            <v>20200308115</v>
          </cell>
          <cell r="B33" t="str">
            <v>苏世财</v>
          </cell>
          <cell r="C33" t="str">
            <v>全日制2020计算机网络技术1班</v>
          </cell>
          <cell r="D33" t="str">
            <v>良好</v>
          </cell>
          <cell r="E33">
            <v>82</v>
          </cell>
          <cell r="F33">
            <v>75</v>
          </cell>
          <cell r="G33">
            <v>72</v>
          </cell>
          <cell r="H33">
            <v>82</v>
          </cell>
          <cell r="I33">
            <v>87</v>
          </cell>
          <cell r="J33">
            <v>79</v>
          </cell>
          <cell r="K33">
            <v>78</v>
          </cell>
          <cell r="L33">
            <v>80</v>
          </cell>
          <cell r="M33">
            <v>91</v>
          </cell>
          <cell r="N33">
            <v>77</v>
          </cell>
          <cell r="O33">
            <v>91</v>
          </cell>
          <cell r="P33">
            <v>97</v>
          </cell>
          <cell r="Q33">
            <v>96</v>
          </cell>
          <cell r="R33">
            <v>90</v>
          </cell>
          <cell r="S33" t="str">
            <v>良好</v>
          </cell>
          <cell r="T33" t="str">
            <v>良好</v>
          </cell>
          <cell r="U33">
            <v>75</v>
          </cell>
          <cell r="V33">
            <v>86</v>
          </cell>
          <cell r="W33">
            <v>96</v>
          </cell>
          <cell r="X33" t="str">
            <v>良好</v>
          </cell>
          <cell r="Y33">
            <v>92</v>
          </cell>
          <cell r="Z33">
            <v>87</v>
          </cell>
          <cell r="AA33">
            <v>83</v>
          </cell>
          <cell r="AB33">
            <v>79</v>
          </cell>
          <cell r="AC33">
            <v>85</v>
          </cell>
          <cell r="AD33">
            <v>96</v>
          </cell>
          <cell r="AE33">
            <v>85</v>
          </cell>
          <cell r="AF33">
            <v>87</v>
          </cell>
          <cell r="AG33">
            <v>87</v>
          </cell>
          <cell r="AH33">
            <v>74</v>
          </cell>
          <cell r="AI33">
            <v>67</v>
          </cell>
          <cell r="AJ33">
            <v>80</v>
          </cell>
          <cell r="AK33">
            <v>92</v>
          </cell>
          <cell r="AL33">
            <v>80</v>
          </cell>
          <cell r="AM33" t="str">
            <v>及格</v>
          </cell>
          <cell r="AN33">
            <v>86</v>
          </cell>
          <cell r="AO33">
            <v>0</v>
          </cell>
          <cell r="AP33">
            <v>1</v>
          </cell>
          <cell r="AQ33" t="str">
            <v>预就业实习</v>
          </cell>
        </row>
        <row r="34">
          <cell r="A34">
            <v>20200308116</v>
          </cell>
          <cell r="B34" t="str">
            <v>覃世轩</v>
          </cell>
          <cell r="C34" t="str">
            <v>全日制2020计算机网络技术1班</v>
          </cell>
          <cell r="D34" t="str">
            <v>良好</v>
          </cell>
          <cell r="E34">
            <v>70</v>
          </cell>
          <cell r="F34">
            <v>79</v>
          </cell>
          <cell r="G34">
            <v>73</v>
          </cell>
          <cell r="H34">
            <v>81</v>
          </cell>
          <cell r="I34">
            <v>86</v>
          </cell>
          <cell r="J34">
            <v>90</v>
          </cell>
          <cell r="K34">
            <v>74</v>
          </cell>
          <cell r="L34">
            <v>83</v>
          </cell>
          <cell r="M34">
            <v>74</v>
          </cell>
          <cell r="N34">
            <v>79</v>
          </cell>
          <cell r="O34">
            <v>92</v>
          </cell>
          <cell r="P34">
            <v>97</v>
          </cell>
          <cell r="Q34">
            <v>99</v>
          </cell>
          <cell r="R34">
            <v>98</v>
          </cell>
          <cell r="S34" t="str">
            <v>良好</v>
          </cell>
          <cell r="T34" t="str">
            <v>良好</v>
          </cell>
          <cell r="U34">
            <v>75</v>
          </cell>
          <cell r="V34">
            <v>86</v>
          </cell>
          <cell r="W34">
            <v>91</v>
          </cell>
          <cell r="X34" t="str">
            <v>及格</v>
          </cell>
          <cell r="Y34">
            <v>92</v>
          </cell>
          <cell r="Z34">
            <v>81</v>
          </cell>
          <cell r="AA34">
            <v>77</v>
          </cell>
          <cell r="AB34">
            <v>82</v>
          </cell>
          <cell r="AC34">
            <v>74</v>
          </cell>
          <cell r="AD34">
            <v>90</v>
          </cell>
          <cell r="AE34">
            <v>72</v>
          </cell>
          <cell r="AF34">
            <v>75</v>
          </cell>
          <cell r="AG34">
            <v>90</v>
          </cell>
          <cell r="AH34">
            <v>83</v>
          </cell>
          <cell r="AI34">
            <v>94</v>
          </cell>
          <cell r="AJ34">
            <v>89</v>
          </cell>
          <cell r="AK34">
            <v>91</v>
          </cell>
          <cell r="AL34">
            <v>80</v>
          </cell>
          <cell r="AM34" t="str">
            <v>良好</v>
          </cell>
          <cell r="AN34">
            <v>88</v>
          </cell>
          <cell r="AO34">
            <v>97</v>
          </cell>
          <cell r="AP34">
            <v>0</v>
          </cell>
          <cell r="AQ34" t="str">
            <v/>
          </cell>
        </row>
        <row r="35">
          <cell r="A35">
            <v>20200308117</v>
          </cell>
          <cell r="B35" t="str">
            <v>谢国璋</v>
          </cell>
          <cell r="C35" t="str">
            <v>全日制2020计算机网络技术1班</v>
          </cell>
          <cell r="D35" t="str">
            <v>良好</v>
          </cell>
          <cell r="E35">
            <v>83</v>
          </cell>
          <cell r="F35">
            <v>80</v>
          </cell>
          <cell r="G35">
            <v>82</v>
          </cell>
          <cell r="H35">
            <v>89</v>
          </cell>
          <cell r="I35">
            <v>78</v>
          </cell>
          <cell r="J35">
            <v>72</v>
          </cell>
          <cell r="K35">
            <v>79</v>
          </cell>
          <cell r="L35">
            <v>83</v>
          </cell>
          <cell r="M35">
            <v>80</v>
          </cell>
          <cell r="N35">
            <v>83</v>
          </cell>
          <cell r="O35">
            <v>93</v>
          </cell>
          <cell r="P35">
            <v>98</v>
          </cell>
          <cell r="Q35">
            <v>98</v>
          </cell>
          <cell r="R35">
            <v>100</v>
          </cell>
          <cell r="S35" t="str">
            <v>良好</v>
          </cell>
          <cell r="T35" t="str">
            <v>良好</v>
          </cell>
          <cell r="U35">
            <v>75</v>
          </cell>
          <cell r="V35">
            <v>87</v>
          </cell>
          <cell r="W35">
            <v>94</v>
          </cell>
          <cell r="X35" t="str">
            <v>良好</v>
          </cell>
          <cell r="Y35">
            <v>94</v>
          </cell>
          <cell r="Z35">
            <v>91</v>
          </cell>
          <cell r="AA35">
            <v>90</v>
          </cell>
          <cell r="AB35">
            <v>83</v>
          </cell>
          <cell r="AC35">
            <v>77</v>
          </cell>
          <cell r="AD35">
            <v>78</v>
          </cell>
          <cell r="AE35">
            <v>70</v>
          </cell>
          <cell r="AF35">
            <v>80</v>
          </cell>
          <cell r="AG35">
            <v>83</v>
          </cell>
          <cell r="AH35">
            <v>72</v>
          </cell>
          <cell r="AI35">
            <v>94</v>
          </cell>
          <cell r="AJ35">
            <v>88</v>
          </cell>
          <cell r="AK35">
            <v>91</v>
          </cell>
          <cell r="AL35">
            <v>80</v>
          </cell>
          <cell r="AM35" t="str">
            <v>及格</v>
          </cell>
          <cell r="AN35">
            <v>85</v>
          </cell>
          <cell r="AO35">
            <v>97</v>
          </cell>
          <cell r="AP35">
            <v>0</v>
          </cell>
          <cell r="AQ35" t="str">
            <v/>
          </cell>
        </row>
        <row r="36">
          <cell r="A36">
            <v>20200308118</v>
          </cell>
          <cell r="B36" t="str">
            <v>谢杰龙</v>
          </cell>
          <cell r="C36" t="str">
            <v>全日制2020计算机网络技术1班</v>
          </cell>
          <cell r="D36" t="str">
            <v>良好</v>
          </cell>
          <cell r="E36">
            <v>89</v>
          </cell>
          <cell r="F36">
            <v>83</v>
          </cell>
          <cell r="G36">
            <v>81</v>
          </cell>
          <cell r="H36">
            <v>76</v>
          </cell>
          <cell r="I36">
            <v>85</v>
          </cell>
          <cell r="J36">
            <v>88</v>
          </cell>
          <cell r="K36">
            <v>75</v>
          </cell>
          <cell r="L36">
            <v>86</v>
          </cell>
          <cell r="M36">
            <v>97</v>
          </cell>
          <cell r="N36">
            <v>79</v>
          </cell>
          <cell r="O36">
            <v>93</v>
          </cell>
          <cell r="P36">
            <v>92</v>
          </cell>
          <cell r="Q36">
            <v>93</v>
          </cell>
          <cell r="R36">
            <v>98</v>
          </cell>
          <cell r="S36" t="str">
            <v>良好</v>
          </cell>
          <cell r="T36" t="str">
            <v>良好</v>
          </cell>
          <cell r="U36">
            <v>75</v>
          </cell>
          <cell r="V36">
            <v>84</v>
          </cell>
          <cell r="W36">
            <v>91</v>
          </cell>
          <cell r="X36" t="str">
            <v>良好</v>
          </cell>
          <cell r="Y36">
            <v>87</v>
          </cell>
          <cell r="Z36">
            <v>90</v>
          </cell>
          <cell r="AA36">
            <v>82</v>
          </cell>
          <cell r="AB36">
            <v>74</v>
          </cell>
          <cell r="AC36">
            <v>65</v>
          </cell>
          <cell r="AD36">
            <v>85</v>
          </cell>
          <cell r="AE36">
            <v>78</v>
          </cell>
          <cell r="AF36">
            <v>70</v>
          </cell>
          <cell r="AG36">
            <v>85</v>
          </cell>
          <cell r="AH36">
            <v>64</v>
          </cell>
          <cell r="AI36">
            <v>94</v>
          </cell>
          <cell r="AJ36">
            <v>94</v>
          </cell>
          <cell r="AK36">
            <v>91</v>
          </cell>
          <cell r="AL36">
            <v>80</v>
          </cell>
          <cell r="AM36" t="str">
            <v>良好</v>
          </cell>
          <cell r="AN36">
            <v>83</v>
          </cell>
          <cell r="AO36">
            <v>0</v>
          </cell>
          <cell r="AP36">
            <v>1</v>
          </cell>
          <cell r="AQ36" t="str">
            <v>预就业实习</v>
          </cell>
        </row>
        <row r="37">
          <cell r="A37">
            <v>20200308120</v>
          </cell>
          <cell r="B37" t="str">
            <v>徐衎</v>
          </cell>
          <cell r="C37" t="str">
            <v>全日制2020计算机网络技术1班</v>
          </cell>
          <cell r="D37" t="str">
            <v>良好</v>
          </cell>
          <cell r="E37">
            <v>88</v>
          </cell>
          <cell r="F37">
            <v>73</v>
          </cell>
          <cell r="G37">
            <v>78</v>
          </cell>
          <cell r="H37">
            <v>78</v>
          </cell>
          <cell r="I37">
            <v>85</v>
          </cell>
          <cell r="J37">
            <v>96</v>
          </cell>
          <cell r="K37">
            <v>74</v>
          </cell>
          <cell r="L37">
            <v>90</v>
          </cell>
          <cell r="M37">
            <v>68</v>
          </cell>
          <cell r="N37">
            <v>81</v>
          </cell>
          <cell r="O37">
            <v>92</v>
          </cell>
          <cell r="P37">
            <v>97</v>
          </cell>
          <cell r="Q37">
            <v>89</v>
          </cell>
          <cell r="R37">
            <v>93</v>
          </cell>
          <cell r="S37" t="str">
            <v>良好</v>
          </cell>
          <cell r="T37" t="str">
            <v>良好</v>
          </cell>
          <cell r="U37">
            <v>75</v>
          </cell>
          <cell r="V37">
            <v>86</v>
          </cell>
          <cell r="W37">
            <v>94</v>
          </cell>
          <cell r="X37" t="str">
            <v>良好</v>
          </cell>
          <cell r="Y37">
            <v>78</v>
          </cell>
          <cell r="Z37">
            <v>83</v>
          </cell>
          <cell r="AA37">
            <v>75</v>
          </cell>
          <cell r="AB37">
            <v>80</v>
          </cell>
          <cell r="AC37">
            <v>60</v>
          </cell>
          <cell r="AD37">
            <v>85</v>
          </cell>
          <cell r="AE37">
            <v>70</v>
          </cell>
          <cell r="AF37">
            <v>68</v>
          </cell>
          <cell r="AG37">
            <v>60</v>
          </cell>
          <cell r="AH37">
            <v>60</v>
          </cell>
          <cell r="AI37">
            <v>65</v>
          </cell>
          <cell r="AJ37">
            <v>66</v>
          </cell>
          <cell r="AK37">
            <v>86</v>
          </cell>
          <cell r="AL37">
            <v>80</v>
          </cell>
          <cell r="AM37" t="str">
            <v>良好</v>
          </cell>
          <cell r="AN37">
            <v>71</v>
          </cell>
          <cell r="AO37">
            <v>0</v>
          </cell>
          <cell r="AP37">
            <v>1</v>
          </cell>
          <cell r="AQ37" t="str">
            <v>预就业实习</v>
          </cell>
        </row>
        <row r="38">
          <cell r="A38">
            <v>20200308121</v>
          </cell>
          <cell r="B38" t="str">
            <v>严婷婷</v>
          </cell>
          <cell r="C38" t="str">
            <v>全日制2020计算机网络技术1班</v>
          </cell>
          <cell r="D38" t="str">
            <v>良好</v>
          </cell>
          <cell r="E38">
            <v>85</v>
          </cell>
          <cell r="F38">
            <v>85</v>
          </cell>
          <cell r="G38">
            <v>82</v>
          </cell>
          <cell r="H38">
            <v>79</v>
          </cell>
          <cell r="I38">
            <v>88</v>
          </cell>
          <cell r="J38">
            <v>90</v>
          </cell>
          <cell r="K38">
            <v>84</v>
          </cell>
          <cell r="L38">
            <v>89</v>
          </cell>
          <cell r="M38">
            <v>82</v>
          </cell>
          <cell r="N38">
            <v>79</v>
          </cell>
          <cell r="O38">
            <v>96</v>
          </cell>
          <cell r="P38">
            <v>96</v>
          </cell>
          <cell r="Q38">
            <v>90</v>
          </cell>
          <cell r="R38">
            <v>93</v>
          </cell>
          <cell r="S38" t="str">
            <v>良好</v>
          </cell>
          <cell r="T38" t="str">
            <v>良好</v>
          </cell>
          <cell r="U38">
            <v>75</v>
          </cell>
          <cell r="V38">
            <v>84</v>
          </cell>
          <cell r="W38">
            <v>95</v>
          </cell>
          <cell r="X38" t="str">
            <v>良好</v>
          </cell>
          <cell r="Y38">
            <v>95</v>
          </cell>
          <cell r="Z38">
            <v>91</v>
          </cell>
          <cell r="AA38">
            <v>63</v>
          </cell>
          <cell r="AB38">
            <v>78</v>
          </cell>
          <cell r="AC38">
            <v>64</v>
          </cell>
          <cell r="AD38">
            <v>86</v>
          </cell>
          <cell r="AE38">
            <v>80</v>
          </cell>
          <cell r="AF38">
            <v>72</v>
          </cell>
          <cell r="AG38">
            <v>89</v>
          </cell>
          <cell r="AH38">
            <v>71</v>
          </cell>
          <cell r="AI38">
            <v>82</v>
          </cell>
          <cell r="AJ38">
            <v>95</v>
          </cell>
          <cell r="AK38">
            <v>91</v>
          </cell>
          <cell r="AL38">
            <v>80</v>
          </cell>
          <cell r="AM38" t="str">
            <v>优秀</v>
          </cell>
          <cell r="AN38">
            <v>90</v>
          </cell>
          <cell r="AO38">
            <v>0</v>
          </cell>
          <cell r="AP38">
            <v>1</v>
          </cell>
          <cell r="AQ38" t="str">
            <v>预就业实习</v>
          </cell>
        </row>
        <row r="39">
          <cell r="A39">
            <v>20200308122</v>
          </cell>
          <cell r="B39" t="str">
            <v>姚强</v>
          </cell>
          <cell r="C39" t="str">
            <v>全日制2020计算机网络技术1班</v>
          </cell>
          <cell r="D39" t="str">
            <v>良好</v>
          </cell>
          <cell r="E39">
            <v>87</v>
          </cell>
          <cell r="F39">
            <v>84</v>
          </cell>
          <cell r="G39">
            <v>78</v>
          </cell>
          <cell r="H39">
            <v>84</v>
          </cell>
          <cell r="I39">
            <v>85</v>
          </cell>
          <cell r="J39">
            <v>88</v>
          </cell>
          <cell r="K39">
            <v>79</v>
          </cell>
          <cell r="L39">
            <v>88</v>
          </cell>
          <cell r="M39">
            <v>73</v>
          </cell>
          <cell r="N39">
            <v>83</v>
          </cell>
          <cell r="O39">
            <v>94</v>
          </cell>
          <cell r="P39">
            <v>98</v>
          </cell>
          <cell r="Q39">
            <v>98</v>
          </cell>
          <cell r="R39">
            <v>99</v>
          </cell>
          <cell r="S39" t="str">
            <v>良好</v>
          </cell>
          <cell r="T39" t="str">
            <v>良好</v>
          </cell>
          <cell r="U39">
            <v>75</v>
          </cell>
          <cell r="V39">
            <v>82</v>
          </cell>
          <cell r="W39">
            <v>90</v>
          </cell>
          <cell r="X39" t="str">
            <v>良好</v>
          </cell>
          <cell r="Y39">
            <v>87</v>
          </cell>
          <cell r="Z39">
            <v>90</v>
          </cell>
          <cell r="AA39">
            <v>77</v>
          </cell>
          <cell r="AB39">
            <v>83</v>
          </cell>
          <cell r="AC39">
            <v>79</v>
          </cell>
          <cell r="AD39">
            <v>88</v>
          </cell>
          <cell r="AE39">
            <v>77</v>
          </cell>
          <cell r="AF39">
            <v>74</v>
          </cell>
          <cell r="AG39">
            <v>90</v>
          </cell>
          <cell r="AH39">
            <v>83</v>
          </cell>
          <cell r="AI39">
            <v>94</v>
          </cell>
          <cell r="AJ39">
            <v>98</v>
          </cell>
          <cell r="AK39">
            <v>92</v>
          </cell>
          <cell r="AL39">
            <v>80</v>
          </cell>
          <cell r="AM39" t="str">
            <v>良好</v>
          </cell>
          <cell r="AN39">
            <v>80</v>
          </cell>
          <cell r="AO39">
            <v>87</v>
          </cell>
          <cell r="AP39">
            <v>0</v>
          </cell>
          <cell r="AQ39" t="str">
            <v/>
          </cell>
        </row>
        <row r="40">
          <cell r="A40">
            <v>20200308123</v>
          </cell>
          <cell r="B40" t="str">
            <v>游柏权</v>
          </cell>
          <cell r="C40" t="str">
            <v>全日制2020计算机网络技术1班</v>
          </cell>
          <cell r="D40" t="str">
            <v>良好</v>
          </cell>
          <cell r="E40">
            <v>81</v>
          </cell>
          <cell r="F40">
            <v>72</v>
          </cell>
          <cell r="G40">
            <v>71</v>
          </cell>
          <cell r="H40">
            <v>78</v>
          </cell>
          <cell r="I40">
            <v>79</v>
          </cell>
          <cell r="J40">
            <v>86</v>
          </cell>
          <cell r="K40">
            <v>82</v>
          </cell>
          <cell r="L40">
            <v>82</v>
          </cell>
          <cell r="M40">
            <v>76</v>
          </cell>
          <cell r="N40">
            <v>79</v>
          </cell>
          <cell r="O40">
            <v>96</v>
          </cell>
          <cell r="P40">
            <v>98</v>
          </cell>
          <cell r="Q40">
            <v>99</v>
          </cell>
          <cell r="R40">
            <v>99</v>
          </cell>
          <cell r="S40" t="str">
            <v>良好</v>
          </cell>
          <cell r="T40" t="str">
            <v>良好</v>
          </cell>
          <cell r="U40">
            <v>75</v>
          </cell>
          <cell r="V40">
            <v>84</v>
          </cell>
          <cell r="W40">
            <v>90</v>
          </cell>
          <cell r="X40" t="str">
            <v>优秀</v>
          </cell>
          <cell r="Y40">
            <v>92</v>
          </cell>
          <cell r="Z40">
            <v>85</v>
          </cell>
          <cell r="AA40">
            <v>80</v>
          </cell>
          <cell r="AB40">
            <v>85</v>
          </cell>
          <cell r="AC40">
            <v>62</v>
          </cell>
          <cell r="AD40">
            <v>90</v>
          </cell>
          <cell r="AE40">
            <v>71</v>
          </cell>
          <cell r="AF40">
            <v>78</v>
          </cell>
          <cell r="AG40">
            <v>85</v>
          </cell>
          <cell r="AH40">
            <v>77</v>
          </cell>
          <cell r="AI40">
            <v>65</v>
          </cell>
          <cell r="AJ40">
            <v>92</v>
          </cell>
          <cell r="AK40">
            <v>91</v>
          </cell>
          <cell r="AL40">
            <v>80</v>
          </cell>
          <cell r="AM40" t="str">
            <v>优秀</v>
          </cell>
          <cell r="AN40">
            <v>88</v>
          </cell>
          <cell r="AO40">
            <v>0</v>
          </cell>
          <cell r="AP40">
            <v>1</v>
          </cell>
          <cell r="AQ40" t="str">
            <v>预就业实习</v>
          </cell>
        </row>
        <row r="41">
          <cell r="A41">
            <v>20200308124</v>
          </cell>
          <cell r="B41" t="str">
            <v>赵必彩</v>
          </cell>
          <cell r="C41" t="str">
            <v>全日制2020计算机网络技术1班</v>
          </cell>
          <cell r="D41" t="str">
            <v>良好</v>
          </cell>
          <cell r="E41">
            <v>85</v>
          </cell>
          <cell r="F41">
            <v>83</v>
          </cell>
          <cell r="G41">
            <v>83</v>
          </cell>
          <cell r="H41">
            <v>94</v>
          </cell>
          <cell r="I41">
            <v>90</v>
          </cell>
          <cell r="J41">
            <v>79</v>
          </cell>
          <cell r="K41">
            <v>89</v>
          </cell>
          <cell r="L41">
            <v>77</v>
          </cell>
          <cell r="M41">
            <v>97</v>
          </cell>
          <cell r="N41">
            <v>79</v>
          </cell>
          <cell r="O41">
            <v>98</v>
          </cell>
          <cell r="P41">
            <v>98</v>
          </cell>
          <cell r="Q41">
            <v>100</v>
          </cell>
          <cell r="R41">
            <v>100</v>
          </cell>
          <cell r="S41" t="str">
            <v>良好</v>
          </cell>
          <cell r="T41" t="str">
            <v>良好</v>
          </cell>
          <cell r="U41">
            <v>75</v>
          </cell>
          <cell r="V41">
            <v>87</v>
          </cell>
          <cell r="W41">
            <v>94</v>
          </cell>
          <cell r="X41" t="str">
            <v>优秀</v>
          </cell>
          <cell r="Y41">
            <v>96</v>
          </cell>
          <cell r="Z41">
            <v>91</v>
          </cell>
          <cell r="AA41">
            <v>88</v>
          </cell>
          <cell r="AB41">
            <v>89</v>
          </cell>
          <cell r="AC41">
            <v>86</v>
          </cell>
          <cell r="AD41">
            <v>86</v>
          </cell>
          <cell r="AE41">
            <v>86</v>
          </cell>
          <cell r="AF41">
            <v>97</v>
          </cell>
          <cell r="AG41">
            <v>90</v>
          </cell>
          <cell r="AH41">
            <v>80</v>
          </cell>
          <cell r="AI41">
            <v>94</v>
          </cell>
          <cell r="AJ41">
            <v>97</v>
          </cell>
          <cell r="AK41">
            <v>91</v>
          </cell>
          <cell r="AL41">
            <v>80</v>
          </cell>
          <cell r="AM41" t="str">
            <v>优秀</v>
          </cell>
          <cell r="AN41">
            <v>95</v>
          </cell>
          <cell r="AO41">
            <v>0</v>
          </cell>
          <cell r="AP41">
            <v>1</v>
          </cell>
          <cell r="AQ41" t="str">
            <v>预就业实习</v>
          </cell>
        </row>
        <row r="42">
          <cell r="A42">
            <v>20200308125</v>
          </cell>
          <cell r="B42" t="str">
            <v>郑晓彤</v>
          </cell>
          <cell r="C42" t="str">
            <v>全日制2020计算机网络技术1班</v>
          </cell>
          <cell r="D42" t="str">
            <v>良好</v>
          </cell>
          <cell r="E42">
            <v>95</v>
          </cell>
          <cell r="F42">
            <v>88</v>
          </cell>
          <cell r="G42">
            <v>85</v>
          </cell>
          <cell r="H42">
            <v>98</v>
          </cell>
          <cell r="I42">
            <v>90</v>
          </cell>
          <cell r="J42">
            <v>84</v>
          </cell>
          <cell r="K42">
            <v>89</v>
          </cell>
          <cell r="L42">
            <v>90</v>
          </cell>
          <cell r="M42">
            <v>79</v>
          </cell>
          <cell r="N42">
            <v>80</v>
          </cell>
          <cell r="O42">
            <v>97</v>
          </cell>
          <cell r="P42">
            <v>97</v>
          </cell>
          <cell r="Q42">
            <v>100</v>
          </cell>
          <cell r="R42">
            <v>95</v>
          </cell>
          <cell r="S42" t="str">
            <v>良好</v>
          </cell>
          <cell r="T42" t="str">
            <v>良好</v>
          </cell>
          <cell r="U42">
            <v>75</v>
          </cell>
          <cell r="V42">
            <v>84</v>
          </cell>
          <cell r="W42">
            <v>91</v>
          </cell>
          <cell r="X42" t="str">
            <v>良好</v>
          </cell>
          <cell r="Y42">
            <v>97</v>
          </cell>
          <cell r="Z42">
            <v>90</v>
          </cell>
          <cell r="AA42">
            <v>68</v>
          </cell>
          <cell r="AB42">
            <v>88</v>
          </cell>
          <cell r="AC42">
            <v>66</v>
          </cell>
          <cell r="AD42">
            <v>93</v>
          </cell>
          <cell r="AE42">
            <v>91</v>
          </cell>
          <cell r="AF42">
            <v>73</v>
          </cell>
          <cell r="AG42">
            <v>96</v>
          </cell>
          <cell r="AH42">
            <v>88</v>
          </cell>
          <cell r="AI42">
            <v>96</v>
          </cell>
          <cell r="AJ42">
            <v>83</v>
          </cell>
          <cell r="AK42">
            <v>91</v>
          </cell>
          <cell r="AL42">
            <v>80</v>
          </cell>
          <cell r="AM42" t="str">
            <v>良好</v>
          </cell>
          <cell r="AN42">
            <v>98</v>
          </cell>
          <cell r="AO42">
            <v>0</v>
          </cell>
          <cell r="AP42">
            <v>1</v>
          </cell>
          <cell r="AQ42" t="str">
            <v>预就业实习</v>
          </cell>
        </row>
        <row r="43">
          <cell r="A43">
            <v>20180308108</v>
          </cell>
          <cell r="B43" t="str">
            <v>韦耀鹏</v>
          </cell>
          <cell r="C43" t="str">
            <v>全日制2020计算机网络技术2班</v>
          </cell>
          <cell r="D43" t="str">
            <v>良好</v>
          </cell>
          <cell r="E43">
            <v>77</v>
          </cell>
          <cell r="F43">
            <v>72</v>
          </cell>
          <cell r="G43">
            <v>81</v>
          </cell>
          <cell r="H43">
            <v>88</v>
          </cell>
          <cell r="I43">
            <v>90</v>
          </cell>
          <cell r="J43">
            <v>91</v>
          </cell>
          <cell r="K43">
            <v>85</v>
          </cell>
          <cell r="L43">
            <v>78</v>
          </cell>
          <cell r="M43">
            <v>83</v>
          </cell>
          <cell r="N43">
            <v>83</v>
          </cell>
          <cell r="O43">
            <v>93</v>
          </cell>
          <cell r="P43">
            <v>90</v>
          </cell>
          <cell r="Q43">
            <v>99</v>
          </cell>
          <cell r="R43">
            <v>97</v>
          </cell>
          <cell r="S43" t="str">
            <v>良好</v>
          </cell>
          <cell r="T43" t="str">
            <v>良好</v>
          </cell>
          <cell r="U43">
            <v>75</v>
          </cell>
          <cell r="V43">
            <v>82</v>
          </cell>
          <cell r="W43">
            <v>97</v>
          </cell>
          <cell r="X43">
            <v>97</v>
          </cell>
        </row>
        <row r="43">
          <cell r="Z43">
            <v>85</v>
          </cell>
          <cell r="AA43">
            <v>67</v>
          </cell>
          <cell r="AB43">
            <v>77</v>
          </cell>
          <cell r="AC43">
            <v>62</v>
          </cell>
          <cell r="AD43">
            <v>85</v>
          </cell>
          <cell r="AE43">
            <v>66</v>
          </cell>
          <cell r="AF43">
            <v>67</v>
          </cell>
          <cell r="AG43">
            <v>61</v>
          </cell>
          <cell r="AH43">
            <v>74</v>
          </cell>
          <cell r="AI43">
            <v>87</v>
          </cell>
        </row>
        <row r="43">
          <cell r="AK43">
            <v>87</v>
          </cell>
          <cell r="AL43">
            <v>85</v>
          </cell>
          <cell r="AM43">
            <v>85</v>
          </cell>
          <cell r="AN43">
            <v>77</v>
          </cell>
          <cell r="AO43">
            <v>0</v>
          </cell>
          <cell r="AP43">
            <v>1</v>
          </cell>
          <cell r="AQ43" t="str">
            <v>军事理论通用核心能力测试预就业实习</v>
          </cell>
        </row>
        <row r="44">
          <cell r="A44">
            <v>20190308081</v>
          </cell>
          <cell r="B44" t="str">
            <v>黄叙然</v>
          </cell>
          <cell r="C44" t="str">
            <v>全日制2020计算机网络技术2班</v>
          </cell>
          <cell r="D44" t="str">
            <v>良好</v>
          </cell>
          <cell r="E44">
            <v>76</v>
          </cell>
          <cell r="F44">
            <v>84</v>
          </cell>
          <cell r="G44">
            <v>79</v>
          </cell>
          <cell r="H44">
            <v>86</v>
          </cell>
          <cell r="I44">
            <v>63</v>
          </cell>
          <cell r="J44">
            <v>80</v>
          </cell>
          <cell r="K44">
            <v>82</v>
          </cell>
          <cell r="L44">
            <v>87</v>
          </cell>
          <cell r="M44">
            <v>85</v>
          </cell>
          <cell r="N44">
            <v>88</v>
          </cell>
          <cell r="O44">
            <v>94</v>
          </cell>
          <cell r="P44">
            <v>98</v>
          </cell>
          <cell r="Q44">
            <v>99</v>
          </cell>
          <cell r="R44">
            <v>99</v>
          </cell>
          <cell r="S44" t="str">
            <v>良好</v>
          </cell>
          <cell r="T44" t="str">
            <v>良好</v>
          </cell>
          <cell r="U44">
            <v>75</v>
          </cell>
          <cell r="V44">
            <v>87</v>
          </cell>
          <cell r="W44">
            <v>91</v>
          </cell>
          <cell r="X44" t="str">
            <v>及格</v>
          </cell>
          <cell r="Y44">
            <v>94</v>
          </cell>
          <cell r="Z44">
            <v>76</v>
          </cell>
          <cell r="AA44">
            <v>42</v>
          </cell>
          <cell r="AB44">
            <v>60</v>
          </cell>
          <cell r="AC44">
            <v>60</v>
          </cell>
          <cell r="AD44">
            <v>60</v>
          </cell>
          <cell r="AE44">
            <v>86</v>
          </cell>
          <cell r="AF44">
            <v>62</v>
          </cell>
          <cell r="AG44">
            <v>80</v>
          </cell>
          <cell r="AH44">
            <v>78</v>
          </cell>
          <cell r="AI44">
            <v>94</v>
          </cell>
          <cell r="AJ44">
            <v>69</v>
          </cell>
          <cell r="AK44">
            <v>71</v>
          </cell>
          <cell r="AL44">
            <v>80</v>
          </cell>
          <cell r="AM44" t="str">
            <v>良好</v>
          </cell>
          <cell r="AN44">
            <v>74</v>
          </cell>
          <cell r="AO44">
            <v>0</v>
          </cell>
          <cell r="AP44">
            <v>2</v>
          </cell>
          <cell r="AQ44" t="str">
            <v>毕业设计（论文）/职业能力测试预就业实习</v>
          </cell>
        </row>
        <row r="45">
          <cell r="A45">
            <v>20200202026</v>
          </cell>
          <cell r="B45" t="str">
            <v>陈昭燊</v>
          </cell>
          <cell r="C45" t="str">
            <v>全日制2020计算机网络技术2班</v>
          </cell>
          <cell r="D45" t="str">
            <v>良好</v>
          </cell>
          <cell r="E45">
            <v>84</v>
          </cell>
          <cell r="F45">
            <v>84</v>
          </cell>
          <cell r="G45">
            <v>86</v>
          </cell>
          <cell r="H45">
            <v>97</v>
          </cell>
          <cell r="I45">
            <v>82</v>
          </cell>
          <cell r="J45">
            <v>69</v>
          </cell>
          <cell r="K45">
            <v>88</v>
          </cell>
          <cell r="L45">
            <v>80</v>
          </cell>
          <cell r="M45">
            <v>85</v>
          </cell>
          <cell r="N45">
            <v>82</v>
          </cell>
          <cell r="O45">
            <v>97</v>
          </cell>
          <cell r="P45">
            <v>99</v>
          </cell>
          <cell r="Q45">
            <v>100</v>
          </cell>
          <cell r="R45">
            <v>99</v>
          </cell>
          <cell r="S45" t="str">
            <v>良好</v>
          </cell>
          <cell r="T45" t="str">
            <v>良好</v>
          </cell>
          <cell r="U45">
            <v>75</v>
          </cell>
          <cell r="V45">
            <v>91</v>
          </cell>
          <cell r="W45">
            <v>92</v>
          </cell>
          <cell r="X45" t="str">
            <v>良好</v>
          </cell>
          <cell r="Y45">
            <v>95</v>
          </cell>
          <cell r="Z45">
            <v>86</v>
          </cell>
          <cell r="AA45">
            <v>93</v>
          </cell>
          <cell r="AB45">
            <v>84</v>
          </cell>
          <cell r="AC45">
            <v>84</v>
          </cell>
          <cell r="AD45">
            <v>94</v>
          </cell>
          <cell r="AE45">
            <v>76</v>
          </cell>
          <cell r="AF45">
            <v>83</v>
          </cell>
          <cell r="AG45">
            <v>81</v>
          </cell>
          <cell r="AH45">
            <v>88</v>
          </cell>
          <cell r="AI45">
            <v>75</v>
          </cell>
          <cell r="AJ45">
            <v>98</v>
          </cell>
          <cell r="AK45">
            <v>90</v>
          </cell>
          <cell r="AL45">
            <v>80</v>
          </cell>
          <cell r="AM45" t="str">
            <v>优秀</v>
          </cell>
          <cell r="AN45">
            <v>74</v>
          </cell>
          <cell r="AO45">
            <v>85</v>
          </cell>
          <cell r="AP45">
            <v>0</v>
          </cell>
          <cell r="AQ45" t="str">
            <v/>
          </cell>
        </row>
        <row r="46">
          <cell r="A46">
            <v>20200202040</v>
          </cell>
          <cell r="B46" t="str">
            <v>赖振源</v>
          </cell>
          <cell r="C46" t="str">
            <v>全日制2020计算机网络技术2班</v>
          </cell>
          <cell r="D46">
            <v>70</v>
          </cell>
          <cell r="E46">
            <v>75</v>
          </cell>
          <cell r="F46">
            <v>64</v>
          </cell>
          <cell r="G46">
            <v>64</v>
          </cell>
          <cell r="H46">
            <v>83</v>
          </cell>
          <cell r="I46">
            <v>81</v>
          </cell>
          <cell r="J46">
            <v>86</v>
          </cell>
          <cell r="K46">
            <v>90</v>
          </cell>
          <cell r="L46">
            <v>84</v>
          </cell>
          <cell r="M46">
            <v>91</v>
          </cell>
          <cell r="N46">
            <v>77</v>
          </cell>
          <cell r="O46">
            <v>94</v>
          </cell>
          <cell r="P46">
            <v>91</v>
          </cell>
          <cell r="Q46">
            <v>93</v>
          </cell>
          <cell r="R46">
            <v>87</v>
          </cell>
          <cell r="S46" t="str">
            <v>良好</v>
          </cell>
          <cell r="T46" t="str">
            <v>良好</v>
          </cell>
          <cell r="U46">
            <v>75</v>
          </cell>
          <cell r="V46">
            <v>87</v>
          </cell>
          <cell r="W46">
            <v>70</v>
          </cell>
          <cell r="X46">
            <v>70</v>
          </cell>
          <cell r="Y46">
            <v>95</v>
          </cell>
          <cell r="Z46">
            <v>73</v>
          </cell>
          <cell r="AA46">
            <v>62</v>
          </cell>
          <cell r="AB46">
            <v>79</v>
          </cell>
          <cell r="AC46">
            <v>60</v>
          </cell>
          <cell r="AD46">
            <v>63</v>
          </cell>
          <cell r="AE46">
            <v>78</v>
          </cell>
          <cell r="AF46">
            <v>61</v>
          </cell>
          <cell r="AG46">
            <v>86</v>
          </cell>
          <cell r="AH46">
            <v>61</v>
          </cell>
          <cell r="AI46">
            <v>85</v>
          </cell>
          <cell r="AJ46">
            <v>75</v>
          </cell>
          <cell r="AK46">
            <v>89</v>
          </cell>
          <cell r="AL46">
            <v>80</v>
          </cell>
          <cell r="AM46" t="str">
            <v>良好</v>
          </cell>
          <cell r="AN46">
            <v>71</v>
          </cell>
          <cell r="AO46">
            <v>82</v>
          </cell>
          <cell r="AP46">
            <v>0</v>
          </cell>
          <cell r="AQ46" t="str">
            <v/>
          </cell>
        </row>
        <row r="47">
          <cell r="A47">
            <v>20200302019</v>
          </cell>
          <cell r="B47" t="str">
            <v>张帝杨</v>
          </cell>
          <cell r="C47" t="str">
            <v>全日制2020计算机网络技术2班</v>
          </cell>
          <cell r="D47">
            <v>95</v>
          </cell>
          <cell r="E47">
            <v>75</v>
          </cell>
          <cell r="F47">
            <v>79</v>
          </cell>
          <cell r="G47">
            <v>77</v>
          </cell>
          <cell r="H47">
            <v>72</v>
          </cell>
          <cell r="I47">
            <v>70</v>
          </cell>
          <cell r="J47">
            <v>90</v>
          </cell>
          <cell r="K47">
            <v>78</v>
          </cell>
          <cell r="L47">
            <v>83</v>
          </cell>
          <cell r="M47">
            <v>71</v>
          </cell>
          <cell r="N47">
            <v>77</v>
          </cell>
          <cell r="O47">
            <v>94</v>
          </cell>
          <cell r="P47">
            <v>99</v>
          </cell>
          <cell r="Q47">
            <v>100</v>
          </cell>
          <cell r="R47">
            <v>98</v>
          </cell>
          <cell r="S47" t="str">
            <v>良好</v>
          </cell>
          <cell r="T47" t="str">
            <v>良好</v>
          </cell>
          <cell r="U47">
            <v>75</v>
          </cell>
          <cell r="V47">
            <v>80</v>
          </cell>
          <cell r="W47">
            <v>74</v>
          </cell>
          <cell r="X47">
            <v>74</v>
          </cell>
          <cell r="Y47">
            <v>91</v>
          </cell>
          <cell r="Z47">
            <v>84</v>
          </cell>
          <cell r="AA47">
            <v>60</v>
          </cell>
          <cell r="AB47">
            <v>82</v>
          </cell>
          <cell r="AC47">
            <v>69</v>
          </cell>
          <cell r="AD47">
            <v>94</v>
          </cell>
          <cell r="AE47">
            <v>74</v>
          </cell>
          <cell r="AF47">
            <v>74</v>
          </cell>
          <cell r="AG47">
            <v>87</v>
          </cell>
          <cell r="AH47">
            <v>70</v>
          </cell>
          <cell r="AI47">
            <v>91</v>
          </cell>
          <cell r="AJ47">
            <v>87</v>
          </cell>
          <cell r="AK47">
            <v>89</v>
          </cell>
          <cell r="AL47">
            <v>80</v>
          </cell>
          <cell r="AM47" t="str">
            <v>良好</v>
          </cell>
          <cell r="AN47">
            <v>82</v>
          </cell>
          <cell r="AO47">
            <v>97</v>
          </cell>
          <cell r="AP47">
            <v>0</v>
          </cell>
          <cell r="AQ47" t="str">
            <v/>
          </cell>
        </row>
        <row r="48">
          <cell r="A48">
            <v>20200302040</v>
          </cell>
          <cell r="B48" t="str">
            <v>周世富</v>
          </cell>
          <cell r="C48" t="str">
            <v>全日制2020计算机网络技术2班</v>
          </cell>
          <cell r="D48" t="str">
            <v>良好</v>
          </cell>
          <cell r="E48">
            <v>84</v>
          </cell>
          <cell r="F48">
            <v>91</v>
          </cell>
          <cell r="G48">
            <v>82</v>
          </cell>
          <cell r="H48">
            <v>71</v>
          </cell>
          <cell r="I48">
            <v>85</v>
          </cell>
          <cell r="J48">
            <v>91</v>
          </cell>
          <cell r="K48">
            <v>78</v>
          </cell>
          <cell r="L48">
            <v>86</v>
          </cell>
          <cell r="M48">
            <v>88</v>
          </cell>
          <cell r="N48">
            <v>82</v>
          </cell>
          <cell r="O48">
            <v>92</v>
          </cell>
          <cell r="P48">
            <v>97</v>
          </cell>
          <cell r="Q48">
            <v>92</v>
          </cell>
          <cell r="R48">
            <v>91</v>
          </cell>
          <cell r="S48" t="str">
            <v>良好</v>
          </cell>
          <cell r="T48" t="str">
            <v>良好</v>
          </cell>
          <cell r="U48">
            <v>75</v>
          </cell>
          <cell r="V48">
            <v>86</v>
          </cell>
          <cell r="W48">
            <v>91</v>
          </cell>
          <cell r="X48" t="str">
            <v>及格</v>
          </cell>
          <cell r="Y48">
            <v>89</v>
          </cell>
          <cell r="Z48">
            <v>87</v>
          </cell>
          <cell r="AA48">
            <v>60</v>
          </cell>
          <cell r="AB48">
            <v>79</v>
          </cell>
          <cell r="AC48">
            <v>68</v>
          </cell>
          <cell r="AD48">
            <v>93</v>
          </cell>
          <cell r="AE48">
            <v>73</v>
          </cell>
          <cell r="AF48">
            <v>66</v>
          </cell>
          <cell r="AG48">
            <v>87</v>
          </cell>
          <cell r="AH48">
            <v>69</v>
          </cell>
          <cell r="AI48">
            <v>91</v>
          </cell>
          <cell r="AJ48">
            <v>82</v>
          </cell>
          <cell r="AK48">
            <v>90</v>
          </cell>
          <cell r="AL48">
            <v>80</v>
          </cell>
          <cell r="AM48" t="str">
            <v>良好</v>
          </cell>
          <cell r="AN48">
            <v>84</v>
          </cell>
          <cell r="AO48">
            <v>94</v>
          </cell>
          <cell r="AP48">
            <v>0</v>
          </cell>
          <cell r="AQ48" t="str">
            <v/>
          </cell>
        </row>
        <row r="49">
          <cell r="A49">
            <v>20200308002</v>
          </cell>
          <cell r="B49" t="str">
            <v>曾丽霞</v>
          </cell>
          <cell r="C49" t="str">
            <v>全日制2020计算机网络技术2班</v>
          </cell>
          <cell r="D49" t="str">
            <v>良好</v>
          </cell>
          <cell r="E49">
            <v>85</v>
          </cell>
          <cell r="F49">
            <v>90</v>
          </cell>
          <cell r="G49">
            <v>79</v>
          </cell>
          <cell r="H49">
            <v>90</v>
          </cell>
          <cell r="I49">
            <v>82</v>
          </cell>
          <cell r="J49">
            <v>90</v>
          </cell>
          <cell r="K49">
            <v>78</v>
          </cell>
          <cell r="L49">
            <v>69</v>
          </cell>
          <cell r="M49">
            <v>82</v>
          </cell>
          <cell r="N49">
            <v>82</v>
          </cell>
          <cell r="O49">
            <v>94</v>
          </cell>
          <cell r="P49">
            <v>95</v>
          </cell>
          <cell r="Q49">
            <v>96</v>
          </cell>
          <cell r="R49">
            <v>98</v>
          </cell>
          <cell r="S49" t="str">
            <v>良好</v>
          </cell>
          <cell r="T49" t="str">
            <v>良好</v>
          </cell>
          <cell r="U49">
            <v>75</v>
          </cell>
          <cell r="V49">
            <v>85</v>
          </cell>
          <cell r="W49">
            <v>92</v>
          </cell>
          <cell r="X49" t="str">
            <v>良好</v>
          </cell>
          <cell r="Y49">
            <v>86</v>
          </cell>
          <cell r="Z49">
            <v>91</v>
          </cell>
          <cell r="AA49">
            <v>79</v>
          </cell>
          <cell r="AB49">
            <v>85</v>
          </cell>
          <cell r="AC49">
            <v>72</v>
          </cell>
          <cell r="AD49">
            <v>93</v>
          </cell>
          <cell r="AE49">
            <v>78</v>
          </cell>
          <cell r="AF49">
            <v>76</v>
          </cell>
          <cell r="AG49">
            <v>89</v>
          </cell>
          <cell r="AH49">
            <v>76</v>
          </cell>
          <cell r="AI49">
            <v>96</v>
          </cell>
          <cell r="AJ49">
            <v>86</v>
          </cell>
          <cell r="AK49">
            <v>91</v>
          </cell>
          <cell r="AL49">
            <v>80</v>
          </cell>
          <cell r="AM49" t="str">
            <v>优秀</v>
          </cell>
          <cell r="AN49">
            <v>79</v>
          </cell>
          <cell r="AO49">
            <v>100</v>
          </cell>
          <cell r="AP49">
            <v>0</v>
          </cell>
          <cell r="AQ49" t="str">
            <v/>
          </cell>
        </row>
        <row r="50">
          <cell r="A50">
            <v>20200308004</v>
          </cell>
          <cell r="B50" t="str">
            <v>邓付友</v>
          </cell>
          <cell r="C50" t="str">
            <v>全日制2020计算机网络技术2班</v>
          </cell>
          <cell r="D50" t="str">
            <v>良好</v>
          </cell>
          <cell r="E50">
            <v>88</v>
          </cell>
          <cell r="F50">
            <v>69</v>
          </cell>
          <cell r="G50">
            <v>62</v>
          </cell>
          <cell r="H50">
            <v>74</v>
          </cell>
          <cell r="I50">
            <v>89</v>
          </cell>
          <cell r="J50">
            <v>70</v>
          </cell>
          <cell r="K50">
            <v>70</v>
          </cell>
          <cell r="L50">
            <v>78</v>
          </cell>
          <cell r="M50">
            <v>78</v>
          </cell>
          <cell r="N50">
            <v>77</v>
          </cell>
          <cell r="O50">
            <v>90</v>
          </cell>
          <cell r="P50">
            <v>99</v>
          </cell>
          <cell r="Q50">
            <v>99</v>
          </cell>
          <cell r="R50">
            <v>98</v>
          </cell>
          <cell r="S50" t="str">
            <v>良好</v>
          </cell>
          <cell r="T50" t="str">
            <v>良好</v>
          </cell>
          <cell r="U50">
            <v>75</v>
          </cell>
          <cell r="V50">
            <v>83</v>
          </cell>
          <cell r="W50">
            <v>82</v>
          </cell>
          <cell r="X50" t="str">
            <v>及格</v>
          </cell>
          <cell r="Y50">
            <v>83</v>
          </cell>
          <cell r="Z50">
            <v>0</v>
          </cell>
          <cell r="AA50">
            <v>66</v>
          </cell>
          <cell r="AB50">
            <v>80</v>
          </cell>
          <cell r="AC50">
            <v>65</v>
          </cell>
          <cell r="AD50">
            <v>92</v>
          </cell>
          <cell r="AE50">
            <v>79</v>
          </cell>
          <cell r="AF50">
            <v>67</v>
          </cell>
          <cell r="AG50">
            <v>88</v>
          </cell>
          <cell r="AH50">
            <v>72</v>
          </cell>
          <cell r="AI50">
            <v>91</v>
          </cell>
          <cell r="AJ50">
            <v>77</v>
          </cell>
          <cell r="AK50">
            <v>89</v>
          </cell>
          <cell r="AL50">
            <v>80</v>
          </cell>
          <cell r="AM50" t="str">
            <v>良好</v>
          </cell>
          <cell r="AN50">
            <v>75</v>
          </cell>
          <cell r="AO50">
            <v>0</v>
          </cell>
          <cell r="AP50">
            <v>2</v>
          </cell>
          <cell r="AQ50" t="str">
            <v>职业素养实习与劳动教育预就业实习</v>
          </cell>
        </row>
        <row r="51">
          <cell r="A51">
            <v>20200308005</v>
          </cell>
          <cell r="B51" t="str">
            <v>邓荣昌</v>
          </cell>
          <cell r="C51" t="str">
            <v>全日制2020计算机网络技术2班</v>
          </cell>
          <cell r="D51" t="str">
            <v>良好</v>
          </cell>
          <cell r="E51">
            <v>83</v>
          </cell>
          <cell r="F51">
            <v>83</v>
          </cell>
          <cell r="G51">
            <v>79</v>
          </cell>
          <cell r="H51">
            <v>85</v>
          </cell>
          <cell r="I51">
            <v>91</v>
          </cell>
          <cell r="J51">
            <v>76</v>
          </cell>
          <cell r="K51">
            <v>80</v>
          </cell>
          <cell r="L51">
            <v>79</v>
          </cell>
          <cell r="M51">
            <v>82</v>
          </cell>
          <cell r="N51">
            <v>79</v>
          </cell>
          <cell r="O51">
            <v>90</v>
          </cell>
          <cell r="P51">
            <v>98</v>
          </cell>
          <cell r="Q51">
            <v>97</v>
          </cell>
          <cell r="R51">
            <v>100</v>
          </cell>
          <cell r="S51" t="str">
            <v>良好</v>
          </cell>
          <cell r="T51" t="str">
            <v>良好</v>
          </cell>
          <cell r="U51">
            <v>75</v>
          </cell>
          <cell r="V51">
            <v>86</v>
          </cell>
          <cell r="W51">
            <v>90</v>
          </cell>
          <cell r="X51" t="str">
            <v>及格</v>
          </cell>
          <cell r="Y51">
            <v>95</v>
          </cell>
          <cell r="Z51">
            <v>94</v>
          </cell>
          <cell r="AA51">
            <v>82</v>
          </cell>
          <cell r="AB51">
            <v>84</v>
          </cell>
          <cell r="AC51">
            <v>79</v>
          </cell>
          <cell r="AD51">
            <v>95</v>
          </cell>
          <cell r="AE51">
            <v>75</v>
          </cell>
          <cell r="AF51">
            <v>83</v>
          </cell>
          <cell r="AG51">
            <v>91</v>
          </cell>
          <cell r="AH51">
            <v>71</v>
          </cell>
          <cell r="AI51">
            <v>92</v>
          </cell>
          <cell r="AJ51">
            <v>95</v>
          </cell>
          <cell r="AK51">
            <v>90</v>
          </cell>
          <cell r="AL51">
            <v>80</v>
          </cell>
          <cell r="AM51" t="str">
            <v>优秀</v>
          </cell>
          <cell r="AN51">
            <v>74</v>
          </cell>
          <cell r="AO51">
            <v>97</v>
          </cell>
          <cell r="AP51">
            <v>0</v>
          </cell>
          <cell r="AQ51" t="str">
            <v/>
          </cell>
        </row>
        <row r="52">
          <cell r="A52">
            <v>20200308008</v>
          </cell>
          <cell r="B52" t="str">
            <v>甘悦</v>
          </cell>
          <cell r="C52" t="str">
            <v>全日制2020计算机网络技术2班</v>
          </cell>
          <cell r="D52" t="str">
            <v>良好</v>
          </cell>
          <cell r="E52">
            <v>73</v>
          </cell>
          <cell r="F52">
            <v>90</v>
          </cell>
          <cell r="G52">
            <v>85</v>
          </cell>
          <cell r="H52">
            <v>70</v>
          </cell>
          <cell r="I52">
            <v>84</v>
          </cell>
          <cell r="J52">
            <v>90</v>
          </cell>
          <cell r="K52">
            <v>77</v>
          </cell>
          <cell r="L52">
            <v>75</v>
          </cell>
          <cell r="M52">
            <v>82</v>
          </cell>
          <cell r="N52">
            <v>79</v>
          </cell>
          <cell r="O52">
            <v>95</v>
          </cell>
          <cell r="P52">
            <v>98</v>
          </cell>
          <cell r="Q52">
            <v>98</v>
          </cell>
          <cell r="R52">
            <v>97</v>
          </cell>
          <cell r="S52" t="str">
            <v>良好</v>
          </cell>
          <cell r="T52" t="str">
            <v>良好</v>
          </cell>
          <cell r="U52">
            <v>75</v>
          </cell>
          <cell r="V52">
            <v>87</v>
          </cell>
          <cell r="W52">
            <v>78</v>
          </cell>
          <cell r="X52" t="str">
            <v>良好</v>
          </cell>
          <cell r="Y52">
            <v>86</v>
          </cell>
          <cell r="Z52">
            <v>88</v>
          </cell>
          <cell r="AA52">
            <v>68</v>
          </cell>
          <cell r="AB52">
            <v>82</v>
          </cell>
          <cell r="AC52">
            <v>77</v>
          </cell>
          <cell r="AD52">
            <v>92</v>
          </cell>
          <cell r="AE52">
            <v>69</v>
          </cell>
          <cell r="AF52">
            <v>72</v>
          </cell>
          <cell r="AG52">
            <v>89</v>
          </cell>
          <cell r="AH52">
            <v>72</v>
          </cell>
          <cell r="AI52">
            <v>96</v>
          </cell>
          <cell r="AJ52">
            <v>89</v>
          </cell>
          <cell r="AK52">
            <v>91</v>
          </cell>
          <cell r="AL52">
            <v>80</v>
          </cell>
          <cell r="AM52" t="str">
            <v>优秀</v>
          </cell>
          <cell r="AN52">
            <v>80</v>
          </cell>
          <cell r="AO52">
            <v>91</v>
          </cell>
          <cell r="AP52">
            <v>0</v>
          </cell>
          <cell r="AQ52" t="str">
            <v/>
          </cell>
        </row>
        <row r="53">
          <cell r="A53">
            <v>20200308009</v>
          </cell>
          <cell r="B53" t="str">
            <v>高兴习</v>
          </cell>
          <cell r="C53" t="str">
            <v>全日制2020计算机网络技术2班</v>
          </cell>
          <cell r="D53" t="str">
            <v>良好</v>
          </cell>
          <cell r="E53">
            <v>79</v>
          </cell>
          <cell r="F53">
            <v>86</v>
          </cell>
          <cell r="G53">
            <v>84</v>
          </cell>
          <cell r="H53">
            <v>66</v>
          </cell>
          <cell r="I53">
            <v>87</v>
          </cell>
          <cell r="J53">
            <v>90</v>
          </cell>
          <cell r="K53">
            <v>78</v>
          </cell>
          <cell r="L53" t="str">
            <v>及格</v>
          </cell>
          <cell r="M53">
            <v>71</v>
          </cell>
          <cell r="N53">
            <v>77</v>
          </cell>
          <cell r="O53">
            <v>91</v>
          </cell>
          <cell r="P53">
            <v>99</v>
          </cell>
          <cell r="Q53">
            <v>98</v>
          </cell>
          <cell r="R53">
            <v>99</v>
          </cell>
          <cell r="S53" t="str">
            <v>良好</v>
          </cell>
          <cell r="T53" t="str">
            <v>良好</v>
          </cell>
          <cell r="U53">
            <v>75</v>
          </cell>
          <cell r="V53">
            <v>74</v>
          </cell>
          <cell r="W53">
            <v>93</v>
          </cell>
          <cell r="X53" t="str">
            <v>及格</v>
          </cell>
          <cell r="Y53">
            <v>89</v>
          </cell>
          <cell r="Z53">
            <v>91</v>
          </cell>
          <cell r="AA53">
            <v>86</v>
          </cell>
          <cell r="AB53">
            <v>84</v>
          </cell>
          <cell r="AC53">
            <v>91</v>
          </cell>
          <cell r="AD53">
            <v>92</v>
          </cell>
          <cell r="AE53">
            <v>83</v>
          </cell>
          <cell r="AF53">
            <v>89</v>
          </cell>
          <cell r="AG53">
            <v>84</v>
          </cell>
          <cell r="AH53">
            <v>87</v>
          </cell>
          <cell r="AI53">
            <v>91</v>
          </cell>
          <cell r="AJ53">
            <v>77</v>
          </cell>
          <cell r="AK53">
            <v>89</v>
          </cell>
          <cell r="AL53">
            <v>80</v>
          </cell>
          <cell r="AM53" t="str">
            <v>良好</v>
          </cell>
          <cell r="AN53">
            <v>82</v>
          </cell>
          <cell r="AO53">
            <v>96</v>
          </cell>
          <cell r="AP53">
            <v>0</v>
          </cell>
          <cell r="AQ53" t="str">
            <v/>
          </cell>
        </row>
        <row r="54">
          <cell r="A54">
            <v>20200308012</v>
          </cell>
          <cell r="B54" t="str">
            <v>黄大勇</v>
          </cell>
          <cell r="C54" t="str">
            <v>全日制2020计算机网络技术2班</v>
          </cell>
          <cell r="D54" t="str">
            <v>良好</v>
          </cell>
          <cell r="E54">
            <v>80</v>
          </cell>
          <cell r="F54">
            <v>73</v>
          </cell>
          <cell r="G54">
            <v>68</v>
          </cell>
          <cell r="H54">
            <v>61</v>
          </cell>
          <cell r="I54">
            <v>78</v>
          </cell>
          <cell r="J54">
            <v>71</v>
          </cell>
          <cell r="K54">
            <v>78</v>
          </cell>
          <cell r="L54">
            <v>80</v>
          </cell>
          <cell r="M54">
            <v>86</v>
          </cell>
          <cell r="N54">
            <v>79</v>
          </cell>
          <cell r="O54">
            <v>89</v>
          </cell>
          <cell r="P54">
            <v>93</v>
          </cell>
          <cell r="Q54">
            <v>96</v>
          </cell>
          <cell r="R54">
            <v>97</v>
          </cell>
          <cell r="S54" t="str">
            <v>良好</v>
          </cell>
          <cell r="T54" t="str">
            <v>良好</v>
          </cell>
          <cell r="U54">
            <v>75</v>
          </cell>
          <cell r="V54">
            <v>78</v>
          </cell>
          <cell r="W54" t="str">
            <v>及格</v>
          </cell>
          <cell r="X54" t="str">
            <v>及格</v>
          </cell>
          <cell r="Y54">
            <v>80</v>
          </cell>
          <cell r="Z54">
            <v>73</v>
          </cell>
          <cell r="AA54">
            <v>80</v>
          </cell>
          <cell r="AB54">
            <v>79</v>
          </cell>
          <cell r="AC54">
            <v>63</v>
          </cell>
          <cell r="AD54">
            <v>88</v>
          </cell>
          <cell r="AE54">
            <v>71</v>
          </cell>
          <cell r="AF54">
            <v>78</v>
          </cell>
          <cell r="AG54">
            <v>86</v>
          </cell>
          <cell r="AH54">
            <v>60</v>
          </cell>
          <cell r="AI54">
            <v>64</v>
          </cell>
          <cell r="AJ54">
            <v>71</v>
          </cell>
          <cell r="AK54">
            <v>65</v>
          </cell>
          <cell r="AL54">
            <v>80</v>
          </cell>
          <cell r="AM54" t="str">
            <v>及格</v>
          </cell>
          <cell r="AN54">
            <v>72</v>
          </cell>
          <cell r="AO54">
            <v>85</v>
          </cell>
          <cell r="AP54">
            <v>0</v>
          </cell>
          <cell r="AQ54" t="str">
            <v/>
          </cell>
        </row>
        <row r="55">
          <cell r="A55">
            <v>20200308013</v>
          </cell>
          <cell r="B55" t="str">
            <v>黄杰锋</v>
          </cell>
          <cell r="C55" t="str">
            <v>全日制2020计算机网络技术2班</v>
          </cell>
          <cell r="D55" t="str">
            <v>良好</v>
          </cell>
          <cell r="E55">
            <v>80</v>
          </cell>
          <cell r="F55">
            <v>70</v>
          </cell>
          <cell r="G55">
            <v>67</v>
          </cell>
          <cell r="H55">
            <v>68</v>
          </cell>
          <cell r="I55">
            <v>82</v>
          </cell>
          <cell r="J55">
            <v>71</v>
          </cell>
          <cell r="K55">
            <v>79</v>
          </cell>
          <cell r="L55">
            <v>85</v>
          </cell>
          <cell r="M55">
            <v>88</v>
          </cell>
          <cell r="N55">
            <v>77</v>
          </cell>
          <cell r="O55">
            <v>98</v>
          </cell>
          <cell r="P55">
            <v>96</v>
          </cell>
          <cell r="Q55">
            <v>96</v>
          </cell>
          <cell r="R55">
            <v>98</v>
          </cell>
          <cell r="S55" t="str">
            <v>良好</v>
          </cell>
          <cell r="T55" t="str">
            <v>良好</v>
          </cell>
          <cell r="U55">
            <v>75</v>
          </cell>
          <cell r="V55">
            <v>85</v>
          </cell>
          <cell r="W55">
            <v>87</v>
          </cell>
          <cell r="X55" t="str">
            <v>及格</v>
          </cell>
          <cell r="Y55">
            <v>91</v>
          </cell>
          <cell r="Z55">
            <v>84</v>
          </cell>
          <cell r="AA55">
            <v>88</v>
          </cell>
          <cell r="AB55">
            <v>84</v>
          </cell>
          <cell r="AC55">
            <v>60</v>
          </cell>
          <cell r="AD55">
            <v>66</v>
          </cell>
          <cell r="AE55">
            <v>77</v>
          </cell>
          <cell r="AF55">
            <v>78</v>
          </cell>
          <cell r="AG55">
            <v>83</v>
          </cell>
          <cell r="AH55">
            <v>70</v>
          </cell>
          <cell r="AI55">
            <v>92</v>
          </cell>
          <cell r="AJ55">
            <v>94</v>
          </cell>
          <cell r="AK55">
            <v>90</v>
          </cell>
          <cell r="AL55">
            <v>80</v>
          </cell>
          <cell r="AM55" t="str">
            <v>优秀</v>
          </cell>
          <cell r="AN55">
            <v>68</v>
          </cell>
          <cell r="AO55">
            <v>94</v>
          </cell>
          <cell r="AP55">
            <v>0</v>
          </cell>
          <cell r="AQ55" t="str">
            <v/>
          </cell>
        </row>
        <row r="56">
          <cell r="A56">
            <v>20200308014</v>
          </cell>
          <cell r="B56" t="str">
            <v>黄忠斌</v>
          </cell>
          <cell r="C56" t="str">
            <v>全日制2020计算机网络技术2班</v>
          </cell>
          <cell r="D56" t="str">
            <v>良好</v>
          </cell>
          <cell r="E56">
            <v>81</v>
          </cell>
          <cell r="F56">
            <v>81</v>
          </cell>
          <cell r="G56">
            <v>77</v>
          </cell>
          <cell r="H56">
            <v>62</v>
          </cell>
          <cell r="I56">
            <v>80</v>
          </cell>
          <cell r="J56">
            <v>91</v>
          </cell>
          <cell r="K56">
            <v>84</v>
          </cell>
          <cell r="L56">
            <v>67</v>
          </cell>
          <cell r="M56">
            <v>88</v>
          </cell>
          <cell r="N56">
            <v>77</v>
          </cell>
          <cell r="O56">
            <v>96</v>
          </cell>
          <cell r="P56">
            <v>99</v>
          </cell>
          <cell r="Q56">
            <v>99</v>
          </cell>
          <cell r="R56">
            <v>100</v>
          </cell>
          <cell r="S56" t="str">
            <v>良好</v>
          </cell>
          <cell r="T56" t="str">
            <v>良好</v>
          </cell>
          <cell r="U56">
            <v>75</v>
          </cell>
          <cell r="V56">
            <v>75</v>
          </cell>
          <cell r="W56">
            <v>90</v>
          </cell>
          <cell r="X56" t="str">
            <v>良好</v>
          </cell>
          <cell r="Y56">
            <v>96</v>
          </cell>
          <cell r="Z56">
            <v>85</v>
          </cell>
          <cell r="AA56">
            <v>90</v>
          </cell>
          <cell r="AB56">
            <v>86</v>
          </cell>
          <cell r="AC56">
            <v>70</v>
          </cell>
          <cell r="AD56">
            <v>93</v>
          </cell>
          <cell r="AE56">
            <v>74</v>
          </cell>
          <cell r="AF56">
            <v>86</v>
          </cell>
          <cell r="AG56">
            <v>84</v>
          </cell>
          <cell r="AH56">
            <v>78</v>
          </cell>
          <cell r="AI56">
            <v>92</v>
          </cell>
          <cell r="AJ56">
            <v>98</v>
          </cell>
          <cell r="AK56">
            <v>90</v>
          </cell>
          <cell r="AL56">
            <v>80</v>
          </cell>
          <cell r="AM56" t="str">
            <v>良好</v>
          </cell>
          <cell r="AN56">
            <v>77</v>
          </cell>
          <cell r="AO56">
            <v>96</v>
          </cell>
          <cell r="AP56">
            <v>0</v>
          </cell>
          <cell r="AQ56" t="str">
            <v/>
          </cell>
        </row>
        <row r="57">
          <cell r="A57">
            <v>20200308023</v>
          </cell>
          <cell r="B57" t="str">
            <v>刘浪滔</v>
          </cell>
          <cell r="C57" t="str">
            <v>全日制2020计算机网络技术2班</v>
          </cell>
          <cell r="D57" t="str">
            <v>良好</v>
          </cell>
          <cell r="E57">
            <v>83</v>
          </cell>
          <cell r="F57">
            <v>73</v>
          </cell>
          <cell r="G57">
            <v>80</v>
          </cell>
          <cell r="H57">
            <v>64</v>
          </cell>
          <cell r="I57">
            <v>93</v>
          </cell>
          <cell r="J57">
            <v>70</v>
          </cell>
          <cell r="K57">
            <v>77</v>
          </cell>
          <cell r="L57">
            <v>87</v>
          </cell>
          <cell r="M57">
            <v>88</v>
          </cell>
          <cell r="N57">
            <v>81</v>
          </cell>
          <cell r="O57">
            <v>99</v>
          </cell>
          <cell r="P57">
            <v>60</v>
          </cell>
          <cell r="Q57">
            <v>99</v>
          </cell>
          <cell r="R57">
            <v>99</v>
          </cell>
          <cell r="S57" t="str">
            <v>良好</v>
          </cell>
          <cell r="T57" t="str">
            <v>良好</v>
          </cell>
          <cell r="U57">
            <v>75</v>
          </cell>
          <cell r="V57">
            <v>81</v>
          </cell>
          <cell r="W57">
            <v>66</v>
          </cell>
          <cell r="X57" t="str">
            <v>及格</v>
          </cell>
          <cell r="Y57">
            <v>92</v>
          </cell>
          <cell r="Z57">
            <v>88</v>
          </cell>
          <cell r="AA57">
            <v>75</v>
          </cell>
          <cell r="AB57">
            <v>70</v>
          </cell>
          <cell r="AC57">
            <v>73</v>
          </cell>
          <cell r="AD57">
            <v>91</v>
          </cell>
          <cell r="AE57">
            <v>78</v>
          </cell>
          <cell r="AF57">
            <v>70</v>
          </cell>
          <cell r="AG57">
            <v>82</v>
          </cell>
          <cell r="AH57">
            <v>74</v>
          </cell>
          <cell r="AI57">
            <v>97</v>
          </cell>
          <cell r="AJ57">
            <v>98</v>
          </cell>
          <cell r="AK57">
            <v>90</v>
          </cell>
          <cell r="AL57">
            <v>80</v>
          </cell>
          <cell r="AM57" t="str">
            <v>良好</v>
          </cell>
          <cell r="AN57">
            <v>77</v>
          </cell>
          <cell r="AO57">
            <v>79</v>
          </cell>
          <cell r="AP57">
            <v>0</v>
          </cell>
          <cell r="AQ57" t="str">
            <v/>
          </cell>
        </row>
        <row r="58">
          <cell r="A58">
            <v>20200308024</v>
          </cell>
          <cell r="B58" t="str">
            <v>刘铁柱</v>
          </cell>
          <cell r="C58" t="str">
            <v>全日制2020计算机网络技术2班</v>
          </cell>
          <cell r="D58" t="str">
            <v>良好</v>
          </cell>
          <cell r="E58">
            <v>90</v>
          </cell>
          <cell r="F58">
            <v>90</v>
          </cell>
          <cell r="G58">
            <v>90</v>
          </cell>
          <cell r="H58">
            <v>86</v>
          </cell>
          <cell r="I58">
            <v>86</v>
          </cell>
          <cell r="J58">
            <v>96</v>
          </cell>
          <cell r="K58">
            <v>86</v>
          </cell>
          <cell r="L58">
            <v>92</v>
          </cell>
          <cell r="M58">
            <v>90</v>
          </cell>
          <cell r="N58">
            <v>80</v>
          </cell>
          <cell r="O58">
            <v>96</v>
          </cell>
          <cell r="P58">
            <v>98</v>
          </cell>
          <cell r="Q58">
            <v>99</v>
          </cell>
          <cell r="R58">
            <v>98</v>
          </cell>
          <cell r="S58" t="str">
            <v>良好</v>
          </cell>
          <cell r="T58" t="str">
            <v>良好</v>
          </cell>
          <cell r="U58">
            <v>75</v>
          </cell>
          <cell r="V58">
            <v>87</v>
          </cell>
          <cell r="W58">
            <v>88</v>
          </cell>
          <cell r="X58" t="str">
            <v>及格</v>
          </cell>
          <cell r="Y58">
            <v>95</v>
          </cell>
          <cell r="Z58">
            <v>85</v>
          </cell>
          <cell r="AA58">
            <v>64</v>
          </cell>
          <cell r="AB58">
            <v>90</v>
          </cell>
          <cell r="AC58">
            <v>72</v>
          </cell>
          <cell r="AD58">
            <v>91</v>
          </cell>
          <cell r="AE58">
            <v>72</v>
          </cell>
          <cell r="AF58">
            <v>73</v>
          </cell>
          <cell r="AG58">
            <v>92</v>
          </cell>
          <cell r="AH58">
            <v>88</v>
          </cell>
          <cell r="AI58">
            <v>78</v>
          </cell>
          <cell r="AJ58">
            <v>90</v>
          </cell>
          <cell r="AK58">
            <v>92</v>
          </cell>
          <cell r="AL58">
            <v>80</v>
          </cell>
          <cell r="AM58" t="str">
            <v>良好</v>
          </cell>
          <cell r="AN58">
            <v>79</v>
          </cell>
          <cell r="AO58">
            <v>99</v>
          </cell>
          <cell r="AP58">
            <v>0</v>
          </cell>
          <cell r="AQ58" t="str">
            <v/>
          </cell>
        </row>
        <row r="59">
          <cell r="A59">
            <v>20200308025</v>
          </cell>
          <cell r="B59" t="str">
            <v>刘锡耀</v>
          </cell>
          <cell r="C59" t="str">
            <v>全日制2020计算机网络技术2班</v>
          </cell>
          <cell r="D59" t="str">
            <v>良好</v>
          </cell>
          <cell r="E59">
            <v>80</v>
          </cell>
          <cell r="F59">
            <v>60</v>
          </cell>
          <cell r="G59">
            <v>61</v>
          </cell>
          <cell r="H59">
            <v>77</v>
          </cell>
          <cell r="I59">
            <v>82</v>
          </cell>
          <cell r="J59">
            <v>86</v>
          </cell>
          <cell r="K59">
            <v>79</v>
          </cell>
          <cell r="L59">
            <v>76</v>
          </cell>
          <cell r="M59">
            <v>90</v>
          </cell>
          <cell r="N59">
            <v>77</v>
          </cell>
          <cell r="O59">
            <v>97</v>
          </cell>
          <cell r="P59">
            <v>93</v>
          </cell>
          <cell r="Q59">
            <v>95</v>
          </cell>
          <cell r="R59">
            <v>95</v>
          </cell>
          <cell r="S59" t="str">
            <v>良好</v>
          </cell>
          <cell r="T59" t="str">
            <v>良好</v>
          </cell>
          <cell r="U59">
            <v>75</v>
          </cell>
          <cell r="V59">
            <v>79</v>
          </cell>
          <cell r="W59">
            <v>69</v>
          </cell>
          <cell r="X59" t="str">
            <v>及格</v>
          </cell>
          <cell r="Y59">
            <v>87</v>
          </cell>
          <cell r="Z59">
            <v>79</v>
          </cell>
          <cell r="AA59">
            <v>61</v>
          </cell>
          <cell r="AB59">
            <v>83</v>
          </cell>
          <cell r="AC59">
            <v>65</v>
          </cell>
          <cell r="AD59">
            <v>71</v>
          </cell>
          <cell r="AE59">
            <v>60</v>
          </cell>
          <cell r="AF59">
            <v>71</v>
          </cell>
          <cell r="AG59">
            <v>85</v>
          </cell>
          <cell r="AH59">
            <v>67</v>
          </cell>
          <cell r="AI59">
            <v>92</v>
          </cell>
          <cell r="AJ59">
            <v>87</v>
          </cell>
          <cell r="AK59">
            <v>90</v>
          </cell>
          <cell r="AL59">
            <v>80</v>
          </cell>
          <cell r="AM59" t="str">
            <v>优秀</v>
          </cell>
          <cell r="AN59">
            <v>70</v>
          </cell>
          <cell r="AO59">
            <v>97</v>
          </cell>
          <cell r="AP59">
            <v>0</v>
          </cell>
          <cell r="AQ59" t="str">
            <v/>
          </cell>
        </row>
        <row r="60">
          <cell r="A60">
            <v>20200308026</v>
          </cell>
          <cell r="B60" t="str">
            <v>刘业毅</v>
          </cell>
          <cell r="C60" t="str">
            <v>全日制2020计算机网络技术2班</v>
          </cell>
          <cell r="D60" t="str">
            <v>良好</v>
          </cell>
          <cell r="E60">
            <v>90</v>
          </cell>
          <cell r="F60">
            <v>68</v>
          </cell>
          <cell r="G60">
            <v>68</v>
          </cell>
          <cell r="H60">
            <v>69</v>
          </cell>
          <cell r="I60">
            <v>85</v>
          </cell>
          <cell r="J60">
            <v>69</v>
          </cell>
          <cell r="K60">
            <v>80</v>
          </cell>
          <cell r="L60">
            <v>74</v>
          </cell>
          <cell r="M60">
            <v>76</v>
          </cell>
          <cell r="N60">
            <v>79</v>
          </cell>
          <cell r="O60">
            <v>93</v>
          </cell>
          <cell r="P60">
            <v>93</v>
          </cell>
          <cell r="Q60">
            <v>93</v>
          </cell>
          <cell r="R60">
            <v>98</v>
          </cell>
          <cell r="S60" t="str">
            <v>良好</v>
          </cell>
          <cell r="T60" t="str">
            <v>良好</v>
          </cell>
          <cell r="U60">
            <v>75</v>
          </cell>
          <cell r="V60">
            <v>84</v>
          </cell>
          <cell r="W60">
            <v>78</v>
          </cell>
          <cell r="X60" t="str">
            <v>及格</v>
          </cell>
          <cell r="Y60">
            <v>91</v>
          </cell>
          <cell r="Z60">
            <v>86</v>
          </cell>
          <cell r="AA60">
            <v>60</v>
          </cell>
          <cell r="AB60">
            <v>79</v>
          </cell>
          <cell r="AC60">
            <v>73</v>
          </cell>
          <cell r="AD60">
            <v>60</v>
          </cell>
          <cell r="AE60">
            <v>75</v>
          </cell>
          <cell r="AF60">
            <v>68</v>
          </cell>
          <cell r="AG60">
            <v>86</v>
          </cell>
          <cell r="AH60">
            <v>71</v>
          </cell>
          <cell r="AI60">
            <v>94</v>
          </cell>
          <cell r="AJ60">
            <v>76</v>
          </cell>
          <cell r="AK60">
            <v>91</v>
          </cell>
          <cell r="AL60">
            <v>80</v>
          </cell>
          <cell r="AM60" t="str">
            <v>良好</v>
          </cell>
          <cell r="AN60">
            <v>72</v>
          </cell>
          <cell r="AO60">
            <v>0</v>
          </cell>
          <cell r="AP60">
            <v>1</v>
          </cell>
          <cell r="AQ60" t="str">
            <v>预就业实习</v>
          </cell>
        </row>
        <row r="61">
          <cell r="A61">
            <v>20200308027</v>
          </cell>
          <cell r="B61" t="str">
            <v>龙辉辉</v>
          </cell>
          <cell r="C61" t="str">
            <v>全日制2020计算机网络技术2班</v>
          </cell>
          <cell r="D61" t="str">
            <v>良好</v>
          </cell>
          <cell r="E61">
            <v>83</v>
          </cell>
          <cell r="F61">
            <v>66</v>
          </cell>
          <cell r="G61">
            <v>73</v>
          </cell>
          <cell r="H61">
            <v>78</v>
          </cell>
          <cell r="I61">
            <v>81</v>
          </cell>
          <cell r="J61">
            <v>71</v>
          </cell>
          <cell r="K61">
            <v>77</v>
          </cell>
          <cell r="L61">
            <v>88</v>
          </cell>
          <cell r="M61">
            <v>88</v>
          </cell>
          <cell r="N61">
            <v>77</v>
          </cell>
          <cell r="O61">
            <v>92</v>
          </cell>
          <cell r="P61">
            <v>92</v>
          </cell>
          <cell r="Q61">
            <v>95</v>
          </cell>
          <cell r="R61">
            <v>95</v>
          </cell>
          <cell r="S61" t="str">
            <v>良好</v>
          </cell>
          <cell r="T61" t="str">
            <v>良好</v>
          </cell>
          <cell r="U61">
            <v>75</v>
          </cell>
          <cell r="V61">
            <v>86</v>
          </cell>
          <cell r="W61">
            <v>68</v>
          </cell>
          <cell r="X61" t="str">
            <v>及格</v>
          </cell>
          <cell r="Y61">
            <v>84</v>
          </cell>
          <cell r="Z61">
            <v>61</v>
          </cell>
          <cell r="AA61">
            <v>60</v>
          </cell>
          <cell r="AB61">
            <v>83</v>
          </cell>
          <cell r="AC61">
            <v>76</v>
          </cell>
          <cell r="AD61">
            <v>87</v>
          </cell>
          <cell r="AE61">
            <v>60</v>
          </cell>
          <cell r="AF61">
            <v>66</v>
          </cell>
          <cell r="AG61">
            <v>88</v>
          </cell>
          <cell r="AH61">
            <v>68</v>
          </cell>
          <cell r="AI61">
            <v>90</v>
          </cell>
          <cell r="AJ61">
            <v>76</v>
          </cell>
          <cell r="AK61">
            <v>90</v>
          </cell>
          <cell r="AL61">
            <v>80</v>
          </cell>
          <cell r="AM61" t="str">
            <v>良好</v>
          </cell>
          <cell r="AN61">
            <v>69</v>
          </cell>
          <cell r="AO61">
            <v>98</v>
          </cell>
          <cell r="AP61">
            <v>0</v>
          </cell>
          <cell r="AQ61" t="str">
            <v/>
          </cell>
        </row>
        <row r="62">
          <cell r="A62">
            <v>20200308028</v>
          </cell>
          <cell r="B62" t="str">
            <v>卢昆義</v>
          </cell>
          <cell r="C62" t="str">
            <v>全日制2020计算机网络技术2班</v>
          </cell>
          <cell r="D62" t="str">
            <v>良好</v>
          </cell>
          <cell r="E62">
            <v>77</v>
          </cell>
          <cell r="F62">
            <v>82</v>
          </cell>
          <cell r="G62">
            <v>77</v>
          </cell>
          <cell r="H62">
            <v>71</v>
          </cell>
          <cell r="I62">
            <v>83</v>
          </cell>
          <cell r="J62">
            <v>76</v>
          </cell>
          <cell r="K62">
            <v>73</v>
          </cell>
          <cell r="L62">
            <v>72</v>
          </cell>
          <cell r="M62">
            <v>87</v>
          </cell>
          <cell r="N62">
            <v>79</v>
          </cell>
          <cell r="O62">
            <v>97</v>
          </cell>
          <cell r="P62">
            <v>95</v>
          </cell>
          <cell r="Q62">
            <v>93</v>
          </cell>
          <cell r="R62">
            <v>97</v>
          </cell>
          <cell r="S62" t="str">
            <v>良好</v>
          </cell>
          <cell r="T62" t="str">
            <v>良好</v>
          </cell>
          <cell r="U62">
            <v>75</v>
          </cell>
          <cell r="V62">
            <v>78</v>
          </cell>
          <cell r="W62">
            <v>70</v>
          </cell>
          <cell r="X62" t="str">
            <v>及格</v>
          </cell>
          <cell r="Y62">
            <v>93</v>
          </cell>
          <cell r="Z62">
            <v>77</v>
          </cell>
          <cell r="AA62">
            <v>61</v>
          </cell>
          <cell r="AB62">
            <v>86</v>
          </cell>
          <cell r="AC62">
            <v>67</v>
          </cell>
          <cell r="AD62">
            <v>64</v>
          </cell>
          <cell r="AE62">
            <v>68</v>
          </cell>
          <cell r="AF62">
            <v>70</v>
          </cell>
          <cell r="AG62">
            <v>85</v>
          </cell>
          <cell r="AH62">
            <v>62</v>
          </cell>
          <cell r="AI62">
            <v>71</v>
          </cell>
          <cell r="AJ62">
            <v>88</v>
          </cell>
          <cell r="AK62">
            <v>90</v>
          </cell>
          <cell r="AL62">
            <v>80</v>
          </cell>
          <cell r="AM62" t="str">
            <v>良好</v>
          </cell>
          <cell r="AN62">
            <v>78</v>
          </cell>
          <cell r="AO62">
            <v>99</v>
          </cell>
          <cell r="AP62">
            <v>0</v>
          </cell>
          <cell r="AQ62" t="str">
            <v/>
          </cell>
        </row>
        <row r="63">
          <cell r="A63">
            <v>20200308031</v>
          </cell>
          <cell r="B63" t="str">
            <v>陆忠辉</v>
          </cell>
          <cell r="C63" t="str">
            <v>全日制2020计算机网络技术2班</v>
          </cell>
          <cell r="D63" t="str">
            <v>良好</v>
          </cell>
          <cell r="E63">
            <v>81</v>
          </cell>
          <cell r="F63">
            <v>75</v>
          </cell>
          <cell r="G63">
            <v>68</v>
          </cell>
          <cell r="H63">
            <v>69</v>
          </cell>
          <cell r="I63">
            <v>87</v>
          </cell>
          <cell r="J63">
            <v>88</v>
          </cell>
          <cell r="K63">
            <v>80</v>
          </cell>
          <cell r="L63">
            <v>66</v>
          </cell>
          <cell r="M63">
            <v>65</v>
          </cell>
          <cell r="N63">
            <v>79</v>
          </cell>
          <cell r="O63">
            <v>91</v>
          </cell>
          <cell r="P63">
            <v>97</v>
          </cell>
          <cell r="Q63">
            <v>98</v>
          </cell>
          <cell r="R63">
            <v>97</v>
          </cell>
          <cell r="S63" t="str">
            <v>良好</v>
          </cell>
          <cell r="T63" t="str">
            <v>良好</v>
          </cell>
          <cell r="U63">
            <v>75</v>
          </cell>
          <cell r="V63">
            <v>87</v>
          </cell>
          <cell r="W63">
            <v>78</v>
          </cell>
          <cell r="X63" t="str">
            <v>及格</v>
          </cell>
          <cell r="Y63">
            <v>92</v>
          </cell>
          <cell r="Z63">
            <v>90</v>
          </cell>
          <cell r="AA63">
            <v>63</v>
          </cell>
          <cell r="AB63">
            <v>79</v>
          </cell>
          <cell r="AC63">
            <v>74</v>
          </cell>
          <cell r="AD63">
            <v>91</v>
          </cell>
          <cell r="AE63">
            <v>75</v>
          </cell>
          <cell r="AF63">
            <v>76</v>
          </cell>
          <cell r="AG63">
            <v>85</v>
          </cell>
          <cell r="AH63">
            <v>84</v>
          </cell>
          <cell r="AI63">
            <v>94</v>
          </cell>
          <cell r="AJ63">
            <v>91</v>
          </cell>
          <cell r="AK63">
            <v>90</v>
          </cell>
          <cell r="AL63">
            <v>80</v>
          </cell>
          <cell r="AM63" t="str">
            <v>良好</v>
          </cell>
          <cell r="AN63">
            <v>79</v>
          </cell>
          <cell r="AO63">
            <v>99</v>
          </cell>
          <cell r="AP63">
            <v>0</v>
          </cell>
          <cell r="AQ63" t="str">
            <v/>
          </cell>
        </row>
        <row r="64">
          <cell r="A64">
            <v>20200308035</v>
          </cell>
          <cell r="B64" t="str">
            <v>宋明</v>
          </cell>
          <cell r="C64" t="str">
            <v>全日制2020计算机网络技术2班</v>
          </cell>
          <cell r="D64" t="str">
            <v>良好</v>
          </cell>
          <cell r="E64">
            <v>82</v>
          </cell>
          <cell r="F64">
            <v>76</v>
          </cell>
          <cell r="G64">
            <v>72</v>
          </cell>
          <cell r="H64">
            <v>69</v>
          </cell>
          <cell r="I64">
            <v>87</v>
          </cell>
          <cell r="J64">
            <v>79</v>
          </cell>
          <cell r="K64">
            <v>67</v>
          </cell>
          <cell r="L64">
            <v>87</v>
          </cell>
          <cell r="M64">
            <v>84</v>
          </cell>
          <cell r="N64">
            <v>79</v>
          </cell>
          <cell r="O64">
            <v>93</v>
          </cell>
          <cell r="P64">
            <v>99</v>
          </cell>
          <cell r="Q64">
            <v>99</v>
          </cell>
          <cell r="R64">
            <v>98</v>
          </cell>
          <cell r="S64" t="str">
            <v>良好</v>
          </cell>
          <cell r="T64" t="str">
            <v>良好</v>
          </cell>
          <cell r="U64">
            <v>75</v>
          </cell>
          <cell r="V64">
            <v>84</v>
          </cell>
          <cell r="W64">
            <v>81</v>
          </cell>
          <cell r="X64" t="str">
            <v>及格</v>
          </cell>
          <cell r="Y64">
            <v>95</v>
          </cell>
          <cell r="Z64">
            <v>91</v>
          </cell>
          <cell r="AA64">
            <v>72</v>
          </cell>
          <cell r="AB64">
            <v>90</v>
          </cell>
          <cell r="AC64">
            <v>74</v>
          </cell>
          <cell r="AD64">
            <v>90</v>
          </cell>
          <cell r="AE64">
            <v>75</v>
          </cell>
          <cell r="AF64">
            <v>76</v>
          </cell>
          <cell r="AG64">
            <v>82</v>
          </cell>
          <cell r="AH64">
            <v>68</v>
          </cell>
          <cell r="AI64">
            <v>95</v>
          </cell>
          <cell r="AJ64">
            <v>93</v>
          </cell>
          <cell r="AK64">
            <v>90</v>
          </cell>
          <cell r="AL64">
            <v>80</v>
          </cell>
          <cell r="AM64" t="str">
            <v>良好</v>
          </cell>
          <cell r="AN64">
            <v>76</v>
          </cell>
          <cell r="AO64">
            <v>91</v>
          </cell>
          <cell r="AP64">
            <v>0</v>
          </cell>
          <cell r="AQ64" t="str">
            <v/>
          </cell>
        </row>
        <row r="65">
          <cell r="A65">
            <v>20200308044</v>
          </cell>
          <cell r="B65" t="str">
            <v>颜卉</v>
          </cell>
          <cell r="C65" t="str">
            <v>全日制2020计算机网络技术2班</v>
          </cell>
          <cell r="D65" t="str">
            <v>良好</v>
          </cell>
          <cell r="E65">
            <v>78</v>
          </cell>
          <cell r="F65">
            <v>87</v>
          </cell>
          <cell r="G65">
            <v>80</v>
          </cell>
          <cell r="H65">
            <v>75</v>
          </cell>
          <cell r="I65">
            <v>82</v>
          </cell>
          <cell r="J65">
            <v>69</v>
          </cell>
          <cell r="K65">
            <v>86</v>
          </cell>
          <cell r="L65">
            <v>92</v>
          </cell>
          <cell r="M65">
            <v>83</v>
          </cell>
          <cell r="N65">
            <v>79</v>
          </cell>
          <cell r="O65">
            <v>92</v>
          </cell>
          <cell r="P65">
            <v>93</v>
          </cell>
          <cell r="Q65">
            <v>89</v>
          </cell>
          <cell r="R65">
            <v>95</v>
          </cell>
          <cell r="S65" t="str">
            <v>良好</v>
          </cell>
          <cell r="T65" t="str">
            <v>良好</v>
          </cell>
          <cell r="U65">
            <v>75</v>
          </cell>
          <cell r="V65">
            <v>82</v>
          </cell>
          <cell r="W65">
            <v>61</v>
          </cell>
          <cell r="X65" t="str">
            <v>及格</v>
          </cell>
          <cell r="Y65">
            <v>84</v>
          </cell>
          <cell r="Z65">
            <v>62</v>
          </cell>
          <cell r="AA65">
            <v>68</v>
          </cell>
          <cell r="AB65">
            <v>81</v>
          </cell>
          <cell r="AC65">
            <v>63</v>
          </cell>
          <cell r="AD65">
            <v>89</v>
          </cell>
          <cell r="AE65">
            <v>74</v>
          </cell>
          <cell r="AF65">
            <v>69</v>
          </cell>
          <cell r="AG65">
            <v>84</v>
          </cell>
          <cell r="AH65">
            <v>66</v>
          </cell>
          <cell r="AI65">
            <v>96</v>
          </cell>
          <cell r="AJ65">
            <v>79</v>
          </cell>
          <cell r="AK65">
            <v>86</v>
          </cell>
          <cell r="AL65">
            <v>80</v>
          </cell>
          <cell r="AM65" t="str">
            <v>良好</v>
          </cell>
          <cell r="AN65">
            <v>80</v>
          </cell>
          <cell r="AO65">
            <v>95</v>
          </cell>
          <cell r="AP65">
            <v>0</v>
          </cell>
          <cell r="AQ65" t="str">
            <v/>
          </cell>
        </row>
        <row r="66">
          <cell r="A66">
            <v>20200308046</v>
          </cell>
          <cell r="B66" t="str">
            <v>张丽杰</v>
          </cell>
          <cell r="C66" t="str">
            <v>全日制2020计算机网络技术2班</v>
          </cell>
          <cell r="D66" t="str">
            <v>良好</v>
          </cell>
          <cell r="E66">
            <v>83</v>
          </cell>
          <cell r="F66">
            <v>83</v>
          </cell>
          <cell r="G66">
            <v>76</v>
          </cell>
          <cell r="H66">
            <v>71</v>
          </cell>
          <cell r="I66">
            <v>80</v>
          </cell>
          <cell r="J66">
            <v>91</v>
          </cell>
          <cell r="K66">
            <v>83</v>
          </cell>
          <cell r="L66">
            <v>91</v>
          </cell>
          <cell r="M66">
            <v>78</v>
          </cell>
          <cell r="N66">
            <v>80</v>
          </cell>
          <cell r="O66">
            <v>97</v>
          </cell>
          <cell r="P66">
            <v>98</v>
          </cell>
          <cell r="Q66">
            <v>94</v>
          </cell>
          <cell r="R66">
            <v>97</v>
          </cell>
          <cell r="S66" t="str">
            <v>良好</v>
          </cell>
          <cell r="T66" t="str">
            <v>良好</v>
          </cell>
          <cell r="U66">
            <v>75</v>
          </cell>
          <cell r="V66">
            <v>83</v>
          </cell>
          <cell r="W66">
            <v>84</v>
          </cell>
          <cell r="X66" t="str">
            <v>良好</v>
          </cell>
          <cell r="Y66">
            <v>91</v>
          </cell>
          <cell r="Z66">
            <v>80</v>
          </cell>
          <cell r="AA66">
            <v>68</v>
          </cell>
          <cell r="AB66">
            <v>81</v>
          </cell>
          <cell r="AC66">
            <v>60</v>
          </cell>
          <cell r="AD66">
            <v>65</v>
          </cell>
          <cell r="AE66">
            <v>70</v>
          </cell>
          <cell r="AF66">
            <v>74</v>
          </cell>
          <cell r="AG66">
            <v>79</v>
          </cell>
          <cell r="AH66">
            <v>64</v>
          </cell>
          <cell r="AI66">
            <v>97</v>
          </cell>
          <cell r="AJ66">
            <v>86</v>
          </cell>
          <cell r="AK66">
            <v>86</v>
          </cell>
          <cell r="AL66">
            <v>80</v>
          </cell>
          <cell r="AM66" t="str">
            <v>良好</v>
          </cell>
          <cell r="AN66">
            <v>84</v>
          </cell>
          <cell r="AO66">
            <v>0</v>
          </cell>
          <cell r="AP66">
            <v>1</v>
          </cell>
          <cell r="AQ66" t="str">
            <v>预就业实习</v>
          </cell>
        </row>
        <row r="67">
          <cell r="A67">
            <v>20200308048</v>
          </cell>
          <cell r="B67" t="str">
            <v>张祖落</v>
          </cell>
          <cell r="C67" t="str">
            <v>全日制2020计算机网络技术2班</v>
          </cell>
          <cell r="D67" t="str">
            <v>良好</v>
          </cell>
          <cell r="E67">
            <v>83</v>
          </cell>
          <cell r="F67">
            <v>75</v>
          </cell>
          <cell r="G67">
            <v>67</v>
          </cell>
          <cell r="H67">
            <v>72</v>
          </cell>
          <cell r="I67">
            <v>86</v>
          </cell>
          <cell r="J67">
            <v>86</v>
          </cell>
          <cell r="K67">
            <v>82</v>
          </cell>
          <cell r="L67">
            <v>82</v>
          </cell>
          <cell r="M67">
            <v>83</v>
          </cell>
          <cell r="N67">
            <v>77</v>
          </cell>
          <cell r="O67">
            <v>93</v>
          </cell>
          <cell r="P67">
            <v>73</v>
          </cell>
          <cell r="Q67">
            <v>96</v>
          </cell>
          <cell r="R67">
            <v>94</v>
          </cell>
          <cell r="S67" t="str">
            <v>良好</v>
          </cell>
          <cell r="T67" t="str">
            <v>良好</v>
          </cell>
          <cell r="U67">
            <v>75</v>
          </cell>
          <cell r="V67">
            <v>77</v>
          </cell>
          <cell r="W67">
            <v>92</v>
          </cell>
          <cell r="X67" t="str">
            <v>及格</v>
          </cell>
          <cell r="Y67">
            <v>88</v>
          </cell>
          <cell r="Z67">
            <v>63</v>
          </cell>
          <cell r="AA67">
            <v>52</v>
          </cell>
          <cell r="AB67">
            <v>71</v>
          </cell>
          <cell r="AC67">
            <v>72</v>
          </cell>
          <cell r="AD67">
            <v>89</v>
          </cell>
          <cell r="AE67">
            <v>73</v>
          </cell>
          <cell r="AF67">
            <v>67</v>
          </cell>
          <cell r="AG67">
            <v>79</v>
          </cell>
          <cell r="AH67">
            <v>71</v>
          </cell>
          <cell r="AI67">
            <v>69</v>
          </cell>
          <cell r="AJ67">
            <v>83</v>
          </cell>
          <cell r="AK67">
            <v>89</v>
          </cell>
          <cell r="AL67">
            <v>80</v>
          </cell>
          <cell r="AM67" t="str">
            <v>良好</v>
          </cell>
          <cell r="AN67">
            <v>73</v>
          </cell>
          <cell r="AO67">
            <v>0</v>
          </cell>
          <cell r="AP67">
            <v>2</v>
          </cell>
          <cell r="AQ67" t="str">
            <v>毕业设计（论文）/职业能力测试预就业实习</v>
          </cell>
        </row>
        <row r="68">
          <cell r="A68">
            <v>20200308049</v>
          </cell>
          <cell r="B68" t="str">
            <v>周斌</v>
          </cell>
          <cell r="C68" t="str">
            <v>全日制2020计算机网络技术2班</v>
          </cell>
          <cell r="D68" t="str">
            <v>良好</v>
          </cell>
          <cell r="E68">
            <v>74</v>
          </cell>
          <cell r="F68">
            <v>76</v>
          </cell>
          <cell r="G68">
            <v>67</v>
          </cell>
          <cell r="H68">
            <v>73</v>
          </cell>
          <cell r="I68">
            <v>86</v>
          </cell>
          <cell r="J68">
            <v>0</v>
          </cell>
          <cell r="K68">
            <v>73</v>
          </cell>
          <cell r="L68">
            <v>96</v>
          </cell>
          <cell r="M68">
            <v>97</v>
          </cell>
          <cell r="N68">
            <v>79</v>
          </cell>
          <cell r="O68">
            <v>93</v>
          </cell>
          <cell r="P68">
            <v>93</v>
          </cell>
          <cell r="Q68">
            <v>89</v>
          </cell>
          <cell r="R68">
            <v>91</v>
          </cell>
          <cell r="S68" t="str">
            <v>良好</v>
          </cell>
          <cell r="T68" t="str">
            <v>良好</v>
          </cell>
          <cell r="U68">
            <v>75</v>
          </cell>
          <cell r="V68">
            <v>82</v>
          </cell>
          <cell r="W68">
            <v>74</v>
          </cell>
          <cell r="X68" t="str">
            <v>及格</v>
          </cell>
          <cell r="Y68">
            <v>88</v>
          </cell>
          <cell r="Z68">
            <v>76</v>
          </cell>
          <cell r="AA68">
            <v>75</v>
          </cell>
          <cell r="AB68">
            <v>70</v>
          </cell>
          <cell r="AC68">
            <v>60</v>
          </cell>
          <cell r="AD68">
            <v>60</v>
          </cell>
          <cell r="AE68">
            <v>70</v>
          </cell>
          <cell r="AF68">
            <v>70</v>
          </cell>
          <cell r="AG68">
            <v>87</v>
          </cell>
          <cell r="AH68">
            <v>75</v>
          </cell>
          <cell r="AI68">
            <v>92</v>
          </cell>
          <cell r="AJ68">
            <v>68</v>
          </cell>
          <cell r="AK68">
            <v>90</v>
          </cell>
          <cell r="AL68">
            <v>80</v>
          </cell>
          <cell r="AM68" t="str">
            <v>良好</v>
          </cell>
          <cell r="AN68">
            <v>62</v>
          </cell>
          <cell r="AO68">
            <v>75</v>
          </cell>
          <cell r="AP68">
            <v>1</v>
          </cell>
          <cell r="AQ68" t="str">
            <v>高职生心理健康教育</v>
          </cell>
        </row>
        <row r="69">
          <cell r="A69">
            <v>20200308057</v>
          </cell>
          <cell r="B69" t="str">
            <v>黄贤昌</v>
          </cell>
          <cell r="C69" t="str">
            <v>全日制2020计算机网络技术2班</v>
          </cell>
          <cell r="D69" t="str">
            <v>良好</v>
          </cell>
          <cell r="E69">
            <v>83</v>
          </cell>
          <cell r="F69">
            <v>85</v>
          </cell>
          <cell r="G69">
            <v>83</v>
          </cell>
          <cell r="H69">
            <v>87</v>
          </cell>
          <cell r="I69">
            <v>89</v>
          </cell>
          <cell r="J69">
            <v>79</v>
          </cell>
          <cell r="K69">
            <v>90</v>
          </cell>
          <cell r="L69">
            <v>76</v>
          </cell>
          <cell r="M69">
            <v>89</v>
          </cell>
          <cell r="N69">
            <v>83</v>
          </cell>
          <cell r="O69">
            <v>93</v>
          </cell>
          <cell r="P69">
            <v>98</v>
          </cell>
          <cell r="Q69">
            <v>98</v>
          </cell>
          <cell r="R69">
            <v>99</v>
          </cell>
          <cell r="S69" t="str">
            <v>良好</v>
          </cell>
          <cell r="T69" t="str">
            <v>良好</v>
          </cell>
          <cell r="U69">
            <v>75</v>
          </cell>
          <cell r="V69">
            <v>83</v>
          </cell>
          <cell r="W69">
            <v>97</v>
          </cell>
          <cell r="X69" t="str">
            <v>良好</v>
          </cell>
          <cell r="Y69">
            <v>91</v>
          </cell>
          <cell r="Z69">
            <v>91</v>
          </cell>
          <cell r="AA69">
            <v>87</v>
          </cell>
          <cell r="AB69">
            <v>88</v>
          </cell>
          <cell r="AC69">
            <v>85</v>
          </cell>
          <cell r="AD69">
            <v>92</v>
          </cell>
          <cell r="AE69">
            <v>72</v>
          </cell>
          <cell r="AF69">
            <v>82</v>
          </cell>
          <cell r="AG69">
            <v>83</v>
          </cell>
          <cell r="AH69">
            <v>85</v>
          </cell>
          <cell r="AI69">
            <v>95</v>
          </cell>
          <cell r="AJ69">
            <v>95</v>
          </cell>
          <cell r="AK69">
            <v>90</v>
          </cell>
          <cell r="AL69">
            <v>80</v>
          </cell>
          <cell r="AM69" t="str">
            <v>良好</v>
          </cell>
          <cell r="AN69">
            <v>84</v>
          </cell>
          <cell r="AO69">
            <v>0</v>
          </cell>
          <cell r="AP69">
            <v>1</v>
          </cell>
          <cell r="AQ69" t="str">
            <v>预就业实习</v>
          </cell>
        </row>
        <row r="70">
          <cell r="A70">
            <v>20200308058</v>
          </cell>
          <cell r="B70" t="str">
            <v>黄晓杰</v>
          </cell>
          <cell r="C70" t="str">
            <v>全日制2020计算机网络技术2班</v>
          </cell>
          <cell r="D70" t="str">
            <v>良好</v>
          </cell>
          <cell r="E70">
            <v>85</v>
          </cell>
          <cell r="F70">
            <v>80</v>
          </cell>
          <cell r="G70">
            <v>75</v>
          </cell>
          <cell r="H70">
            <v>80</v>
          </cell>
          <cell r="I70">
            <v>85</v>
          </cell>
          <cell r="J70">
            <v>90</v>
          </cell>
          <cell r="K70">
            <v>78</v>
          </cell>
          <cell r="L70">
            <v>83</v>
          </cell>
          <cell r="M70">
            <v>83</v>
          </cell>
          <cell r="N70">
            <v>79</v>
          </cell>
          <cell r="O70">
            <v>97</v>
          </cell>
          <cell r="P70">
            <v>97</v>
          </cell>
          <cell r="Q70">
            <v>99</v>
          </cell>
          <cell r="R70">
            <v>100</v>
          </cell>
          <cell r="S70" t="str">
            <v>良好</v>
          </cell>
          <cell r="T70" t="str">
            <v>良好</v>
          </cell>
          <cell r="U70">
            <v>75</v>
          </cell>
          <cell r="V70">
            <v>84</v>
          </cell>
          <cell r="W70">
            <v>88</v>
          </cell>
          <cell r="X70" t="str">
            <v>及格</v>
          </cell>
          <cell r="Y70">
            <v>95</v>
          </cell>
          <cell r="Z70">
            <v>89</v>
          </cell>
          <cell r="AA70">
            <v>89</v>
          </cell>
          <cell r="AB70">
            <v>84</v>
          </cell>
          <cell r="AC70">
            <v>83</v>
          </cell>
          <cell r="AD70">
            <v>89</v>
          </cell>
          <cell r="AE70">
            <v>78</v>
          </cell>
          <cell r="AF70">
            <v>85</v>
          </cell>
          <cell r="AG70">
            <v>85</v>
          </cell>
          <cell r="AH70">
            <v>72</v>
          </cell>
          <cell r="AI70">
            <v>92</v>
          </cell>
          <cell r="AJ70">
            <v>98</v>
          </cell>
          <cell r="AK70">
            <v>91</v>
          </cell>
          <cell r="AL70">
            <v>80</v>
          </cell>
          <cell r="AM70" t="str">
            <v>优秀</v>
          </cell>
          <cell r="AN70">
            <v>82</v>
          </cell>
          <cell r="AO70">
            <v>96</v>
          </cell>
          <cell r="AP70">
            <v>0</v>
          </cell>
          <cell r="AQ70" t="str">
            <v/>
          </cell>
        </row>
        <row r="71">
          <cell r="A71">
            <v>20200308061</v>
          </cell>
          <cell r="B71" t="str">
            <v>梁连</v>
          </cell>
          <cell r="C71" t="str">
            <v>全日制2020计算机网络技术2班</v>
          </cell>
          <cell r="D71" t="str">
            <v>良好</v>
          </cell>
          <cell r="E71">
            <v>87</v>
          </cell>
          <cell r="F71">
            <v>81</v>
          </cell>
          <cell r="G71">
            <v>83</v>
          </cell>
          <cell r="H71">
            <v>84</v>
          </cell>
          <cell r="I71">
            <v>85</v>
          </cell>
          <cell r="J71">
            <v>88</v>
          </cell>
          <cell r="K71">
            <v>90</v>
          </cell>
          <cell r="L71">
            <v>90</v>
          </cell>
          <cell r="M71">
            <v>86</v>
          </cell>
          <cell r="N71">
            <v>82</v>
          </cell>
          <cell r="O71">
            <v>97</v>
          </cell>
          <cell r="P71">
            <v>75</v>
          </cell>
          <cell r="Q71">
            <v>99</v>
          </cell>
          <cell r="R71">
            <v>100</v>
          </cell>
          <cell r="S71" t="str">
            <v>良好</v>
          </cell>
          <cell r="T71" t="str">
            <v>良好</v>
          </cell>
          <cell r="U71">
            <v>75</v>
          </cell>
          <cell r="V71">
            <v>81</v>
          </cell>
          <cell r="W71">
            <v>96</v>
          </cell>
          <cell r="X71" t="str">
            <v>及格</v>
          </cell>
          <cell r="Y71">
            <v>94</v>
          </cell>
          <cell r="Z71">
            <v>80</v>
          </cell>
          <cell r="AA71">
            <v>80</v>
          </cell>
          <cell r="AB71">
            <v>61</v>
          </cell>
          <cell r="AC71">
            <v>74</v>
          </cell>
          <cell r="AD71">
            <v>90</v>
          </cell>
          <cell r="AE71">
            <v>78</v>
          </cell>
          <cell r="AF71">
            <v>81</v>
          </cell>
          <cell r="AG71">
            <v>85</v>
          </cell>
          <cell r="AH71">
            <v>72</v>
          </cell>
          <cell r="AI71">
            <v>92</v>
          </cell>
          <cell r="AJ71">
            <v>86</v>
          </cell>
          <cell r="AK71">
            <v>92</v>
          </cell>
          <cell r="AL71">
            <v>80</v>
          </cell>
          <cell r="AM71" t="str">
            <v>良好</v>
          </cell>
          <cell r="AN71">
            <v>75</v>
          </cell>
          <cell r="AO71">
            <v>0</v>
          </cell>
          <cell r="AP71">
            <v>1</v>
          </cell>
          <cell r="AQ71" t="str">
            <v>预就业实习</v>
          </cell>
        </row>
        <row r="72">
          <cell r="A72">
            <v>20200308063</v>
          </cell>
          <cell r="B72" t="str">
            <v>刘文智</v>
          </cell>
          <cell r="C72" t="str">
            <v>全日制2020计算机网络技术2班</v>
          </cell>
          <cell r="D72" t="str">
            <v>良好</v>
          </cell>
          <cell r="E72">
            <v>81</v>
          </cell>
          <cell r="F72">
            <v>79</v>
          </cell>
          <cell r="G72">
            <v>77</v>
          </cell>
          <cell r="H72">
            <v>86</v>
          </cell>
          <cell r="I72">
            <v>86</v>
          </cell>
          <cell r="J72">
            <v>79</v>
          </cell>
          <cell r="K72">
            <v>81</v>
          </cell>
          <cell r="L72">
            <v>73</v>
          </cell>
          <cell r="M72">
            <v>83</v>
          </cell>
          <cell r="N72">
            <v>79</v>
          </cell>
          <cell r="O72">
            <v>94</v>
          </cell>
          <cell r="P72">
            <v>97</v>
          </cell>
          <cell r="Q72">
            <v>95</v>
          </cell>
          <cell r="R72">
            <v>98</v>
          </cell>
          <cell r="S72" t="str">
            <v>良好</v>
          </cell>
          <cell r="T72" t="str">
            <v>良好</v>
          </cell>
          <cell r="U72">
            <v>75</v>
          </cell>
          <cell r="V72">
            <v>82</v>
          </cell>
          <cell r="W72">
            <v>87</v>
          </cell>
          <cell r="X72" t="str">
            <v>良好</v>
          </cell>
          <cell r="Y72">
            <v>94</v>
          </cell>
          <cell r="Z72">
            <v>87</v>
          </cell>
          <cell r="AA72">
            <v>73</v>
          </cell>
          <cell r="AB72">
            <v>80</v>
          </cell>
          <cell r="AC72">
            <v>88</v>
          </cell>
          <cell r="AD72">
            <v>92</v>
          </cell>
          <cell r="AE72">
            <v>80</v>
          </cell>
          <cell r="AF72">
            <v>83</v>
          </cell>
          <cell r="AG72">
            <v>81</v>
          </cell>
          <cell r="AH72">
            <v>88</v>
          </cell>
          <cell r="AI72">
            <v>95</v>
          </cell>
          <cell r="AJ72">
            <v>84</v>
          </cell>
          <cell r="AK72">
            <v>90</v>
          </cell>
          <cell r="AL72">
            <v>80</v>
          </cell>
          <cell r="AM72" t="str">
            <v>优秀</v>
          </cell>
          <cell r="AN72">
            <v>80</v>
          </cell>
          <cell r="AO72">
            <v>0</v>
          </cell>
          <cell r="AP72">
            <v>1</v>
          </cell>
          <cell r="AQ72" t="str">
            <v>预就业实习</v>
          </cell>
        </row>
        <row r="73">
          <cell r="A73">
            <v>20200308068</v>
          </cell>
          <cell r="B73" t="str">
            <v>盘华聪</v>
          </cell>
          <cell r="C73" t="str">
            <v>全日制2020计算机网络技术2班</v>
          </cell>
          <cell r="D73">
            <v>83</v>
          </cell>
          <cell r="E73">
            <v>4</v>
          </cell>
          <cell r="F73">
            <v>60</v>
          </cell>
          <cell r="G73">
            <v>60</v>
          </cell>
          <cell r="H73">
            <v>65</v>
          </cell>
          <cell r="I73">
            <v>4</v>
          </cell>
          <cell r="J73">
            <v>85</v>
          </cell>
          <cell r="K73">
            <v>61</v>
          </cell>
          <cell r="L73">
            <v>73</v>
          </cell>
          <cell r="M73">
            <v>4</v>
          </cell>
          <cell r="N73">
            <v>79</v>
          </cell>
          <cell r="O73">
            <v>87</v>
          </cell>
          <cell r="P73">
            <v>94</v>
          </cell>
          <cell r="Q73">
            <v>95</v>
          </cell>
          <cell r="R73">
            <v>94</v>
          </cell>
          <cell r="S73" t="str">
            <v>良好</v>
          </cell>
          <cell r="T73" t="str">
            <v>良好</v>
          </cell>
          <cell r="U73">
            <v>75</v>
          </cell>
          <cell r="V73">
            <v>75</v>
          </cell>
          <cell r="W73">
            <v>85</v>
          </cell>
          <cell r="X73" t="str">
            <v>及格</v>
          </cell>
          <cell r="Y73">
            <v>83</v>
          </cell>
          <cell r="Z73">
            <v>74</v>
          </cell>
          <cell r="AA73">
            <v>53</v>
          </cell>
          <cell r="AB73">
            <v>66</v>
          </cell>
          <cell r="AC73">
            <v>64</v>
          </cell>
          <cell r="AD73">
            <v>60</v>
          </cell>
          <cell r="AE73">
            <v>70</v>
          </cell>
          <cell r="AF73">
            <v>68</v>
          </cell>
          <cell r="AG73">
            <v>83</v>
          </cell>
          <cell r="AH73">
            <v>66</v>
          </cell>
          <cell r="AI73">
            <v>90</v>
          </cell>
          <cell r="AJ73">
            <v>71</v>
          </cell>
          <cell r="AK73">
            <v>89</v>
          </cell>
          <cell r="AL73">
            <v>80</v>
          </cell>
          <cell r="AM73" t="str">
            <v>良好</v>
          </cell>
          <cell r="AN73">
            <v>66</v>
          </cell>
          <cell r="AO73">
            <v>0</v>
          </cell>
          <cell r="AP73">
            <v>5</v>
          </cell>
          <cell r="AQ73" t="str">
            <v>计算机网络应用,网页设计与制作体育与健康(二)毕业设计（论文）/职业能力测试预就业实习</v>
          </cell>
        </row>
        <row r="74">
          <cell r="A74">
            <v>20200308073</v>
          </cell>
          <cell r="B74" t="str">
            <v>陶橹冰</v>
          </cell>
          <cell r="C74" t="str">
            <v>全日制2020计算机网络技术2班</v>
          </cell>
          <cell r="D74" t="str">
            <v>良好</v>
          </cell>
          <cell r="E74">
            <v>79</v>
          </cell>
          <cell r="F74">
            <v>83</v>
          </cell>
          <cell r="G74">
            <v>90</v>
          </cell>
          <cell r="H74">
            <v>95</v>
          </cell>
          <cell r="I74">
            <v>82</v>
          </cell>
          <cell r="J74">
            <v>89</v>
          </cell>
          <cell r="K74">
            <v>74</v>
          </cell>
          <cell r="L74">
            <v>66</v>
          </cell>
          <cell r="M74">
            <v>83</v>
          </cell>
          <cell r="N74">
            <v>84</v>
          </cell>
          <cell r="O74">
            <v>98</v>
          </cell>
          <cell r="P74">
            <v>98</v>
          </cell>
          <cell r="Q74">
            <v>100</v>
          </cell>
          <cell r="R74">
            <v>98</v>
          </cell>
          <cell r="S74" t="str">
            <v>良好</v>
          </cell>
          <cell r="T74" t="str">
            <v>良好</v>
          </cell>
          <cell r="U74">
            <v>75</v>
          </cell>
          <cell r="V74">
            <v>80</v>
          </cell>
          <cell r="W74">
            <v>90</v>
          </cell>
          <cell r="X74" t="str">
            <v>及格</v>
          </cell>
          <cell r="Y74">
            <v>93</v>
          </cell>
          <cell r="Z74">
            <v>86</v>
          </cell>
          <cell r="AA74">
            <v>75</v>
          </cell>
          <cell r="AB74">
            <v>73</v>
          </cell>
          <cell r="AC74">
            <v>74</v>
          </cell>
          <cell r="AD74">
            <v>93</v>
          </cell>
          <cell r="AE74">
            <v>75</v>
          </cell>
          <cell r="AF74">
            <v>73</v>
          </cell>
          <cell r="AG74">
            <v>89</v>
          </cell>
          <cell r="AH74">
            <v>83</v>
          </cell>
          <cell r="AI74">
            <v>92</v>
          </cell>
          <cell r="AJ74">
            <v>92</v>
          </cell>
          <cell r="AK74">
            <v>90</v>
          </cell>
          <cell r="AL74">
            <v>80</v>
          </cell>
          <cell r="AM74" t="str">
            <v>及格</v>
          </cell>
          <cell r="AN74">
            <v>78</v>
          </cell>
          <cell r="AO74">
            <v>78</v>
          </cell>
          <cell r="AP74">
            <v>0</v>
          </cell>
          <cell r="AQ74" t="str">
            <v/>
          </cell>
        </row>
        <row r="75">
          <cell r="A75">
            <v>20200308075</v>
          </cell>
          <cell r="B75" t="str">
            <v>韦敬诗</v>
          </cell>
          <cell r="C75" t="str">
            <v>全日制2020计算机网络技术2班</v>
          </cell>
          <cell r="D75" t="str">
            <v>良好</v>
          </cell>
          <cell r="E75">
            <v>78</v>
          </cell>
          <cell r="F75">
            <v>68</v>
          </cell>
          <cell r="G75">
            <v>60</v>
          </cell>
          <cell r="H75">
            <v>63</v>
          </cell>
          <cell r="I75">
            <v>60</v>
          </cell>
          <cell r="J75">
            <v>70</v>
          </cell>
          <cell r="K75">
            <v>65</v>
          </cell>
          <cell r="L75">
            <v>84</v>
          </cell>
          <cell r="M75">
            <v>86</v>
          </cell>
          <cell r="N75">
            <v>77</v>
          </cell>
          <cell r="O75">
            <v>60</v>
          </cell>
          <cell r="P75">
            <v>96</v>
          </cell>
          <cell r="Q75">
            <v>97</v>
          </cell>
          <cell r="R75">
            <v>98</v>
          </cell>
          <cell r="S75" t="str">
            <v>及格</v>
          </cell>
          <cell r="T75" t="str">
            <v>良好</v>
          </cell>
          <cell r="U75">
            <v>75</v>
          </cell>
          <cell r="V75">
            <v>84</v>
          </cell>
          <cell r="W75" t="str">
            <v>及格</v>
          </cell>
          <cell r="X75" t="str">
            <v>及格</v>
          </cell>
          <cell r="Y75">
            <v>88</v>
          </cell>
          <cell r="Z75">
            <v>76</v>
          </cell>
          <cell r="AA75">
            <v>60</v>
          </cell>
          <cell r="AB75">
            <v>81</v>
          </cell>
          <cell r="AC75">
            <v>60</v>
          </cell>
          <cell r="AD75">
            <v>69</v>
          </cell>
          <cell r="AE75">
            <v>68</v>
          </cell>
          <cell r="AF75">
            <v>65</v>
          </cell>
          <cell r="AG75">
            <v>83</v>
          </cell>
          <cell r="AH75">
            <v>64</v>
          </cell>
          <cell r="AI75">
            <v>70</v>
          </cell>
          <cell r="AJ75">
            <v>60</v>
          </cell>
          <cell r="AK75">
            <v>89</v>
          </cell>
          <cell r="AL75">
            <v>80</v>
          </cell>
          <cell r="AM75" t="str">
            <v>良好</v>
          </cell>
          <cell r="AN75">
            <v>68</v>
          </cell>
          <cell r="AO75">
            <v>0</v>
          </cell>
          <cell r="AP75">
            <v>1</v>
          </cell>
          <cell r="AQ75" t="str">
            <v>预就业实习</v>
          </cell>
        </row>
        <row r="76">
          <cell r="A76">
            <v>20200308076</v>
          </cell>
          <cell r="B76" t="str">
            <v>韦诗萍</v>
          </cell>
          <cell r="C76" t="str">
            <v>全日制2020计算机网络技术2班</v>
          </cell>
          <cell r="D76" t="str">
            <v>良好</v>
          </cell>
          <cell r="E76">
            <v>82</v>
          </cell>
          <cell r="F76">
            <v>73</v>
          </cell>
          <cell r="G76">
            <v>64</v>
          </cell>
          <cell r="H76">
            <v>82</v>
          </cell>
          <cell r="I76">
            <v>84</v>
          </cell>
          <cell r="J76">
            <v>93</v>
          </cell>
          <cell r="K76">
            <v>73</v>
          </cell>
          <cell r="L76">
            <v>80</v>
          </cell>
          <cell r="M76">
            <v>73</v>
          </cell>
          <cell r="N76">
            <v>77</v>
          </cell>
          <cell r="O76">
            <v>94</v>
          </cell>
          <cell r="P76">
            <v>60</v>
          </cell>
          <cell r="Q76">
            <v>95</v>
          </cell>
          <cell r="R76">
            <v>98</v>
          </cell>
          <cell r="S76" t="str">
            <v>良好</v>
          </cell>
          <cell r="T76" t="str">
            <v>良好</v>
          </cell>
          <cell r="U76">
            <v>75</v>
          </cell>
          <cell r="V76">
            <v>79</v>
          </cell>
          <cell r="W76">
            <v>82</v>
          </cell>
          <cell r="X76" t="str">
            <v>及格</v>
          </cell>
          <cell r="Y76">
            <v>86</v>
          </cell>
          <cell r="Z76">
            <v>83</v>
          </cell>
          <cell r="AA76">
            <v>63</v>
          </cell>
          <cell r="AB76">
            <v>87</v>
          </cell>
          <cell r="AC76">
            <v>62</v>
          </cell>
          <cell r="AD76">
            <v>84</v>
          </cell>
          <cell r="AE76">
            <v>75</v>
          </cell>
          <cell r="AF76">
            <v>60</v>
          </cell>
          <cell r="AG76">
            <v>83</v>
          </cell>
          <cell r="AH76">
            <v>70</v>
          </cell>
          <cell r="AI76">
            <v>95</v>
          </cell>
          <cell r="AJ76">
            <v>71</v>
          </cell>
          <cell r="AK76">
            <v>84</v>
          </cell>
          <cell r="AL76">
            <v>80</v>
          </cell>
          <cell r="AM76" t="str">
            <v>及格</v>
          </cell>
          <cell r="AN76">
            <v>63</v>
          </cell>
          <cell r="AO76">
            <v>0</v>
          </cell>
          <cell r="AP76">
            <v>1</v>
          </cell>
          <cell r="AQ76" t="str">
            <v>预就业实习</v>
          </cell>
        </row>
        <row r="77">
          <cell r="A77">
            <v>20200308082</v>
          </cell>
          <cell r="B77" t="str">
            <v>张国良</v>
          </cell>
          <cell r="C77" t="str">
            <v>全日制2020计算机网络技术2班</v>
          </cell>
          <cell r="D77" t="str">
            <v>良好</v>
          </cell>
          <cell r="E77">
            <v>94</v>
          </cell>
          <cell r="F77">
            <v>64</v>
          </cell>
          <cell r="G77">
            <v>80</v>
          </cell>
          <cell r="H77">
            <v>64</v>
          </cell>
          <cell r="I77">
            <v>96</v>
          </cell>
          <cell r="J77">
            <v>86</v>
          </cell>
          <cell r="K77">
            <v>89</v>
          </cell>
          <cell r="L77">
            <v>88</v>
          </cell>
          <cell r="M77">
            <v>70</v>
          </cell>
          <cell r="N77">
            <v>82</v>
          </cell>
          <cell r="O77">
            <v>98</v>
          </cell>
          <cell r="P77">
            <v>60</v>
          </cell>
          <cell r="Q77">
            <v>98</v>
          </cell>
          <cell r="R77">
            <v>100</v>
          </cell>
          <cell r="S77" t="str">
            <v>良好</v>
          </cell>
          <cell r="T77" t="str">
            <v>良好</v>
          </cell>
          <cell r="U77">
            <v>75</v>
          </cell>
          <cell r="V77">
            <v>81</v>
          </cell>
          <cell r="W77">
            <v>96</v>
          </cell>
          <cell r="X77" t="str">
            <v>良好</v>
          </cell>
          <cell r="Y77">
            <v>93</v>
          </cell>
          <cell r="Z77">
            <v>75</v>
          </cell>
          <cell r="AA77">
            <v>89</v>
          </cell>
          <cell r="AB77">
            <v>93</v>
          </cell>
          <cell r="AC77">
            <v>93</v>
          </cell>
          <cell r="AD77">
            <v>90</v>
          </cell>
          <cell r="AE77">
            <v>80</v>
          </cell>
          <cell r="AF77">
            <v>87</v>
          </cell>
          <cell r="AG77">
            <v>88</v>
          </cell>
          <cell r="AH77">
            <v>78</v>
          </cell>
          <cell r="AI77">
            <v>97</v>
          </cell>
          <cell r="AJ77">
            <v>87</v>
          </cell>
          <cell r="AK77">
            <v>91</v>
          </cell>
          <cell r="AL77">
            <v>80</v>
          </cell>
          <cell r="AM77" t="str">
            <v>良好</v>
          </cell>
          <cell r="AN77">
            <v>87</v>
          </cell>
          <cell r="AO77">
            <v>0</v>
          </cell>
          <cell r="AP77">
            <v>1</v>
          </cell>
          <cell r="AQ77" t="str">
            <v>预就业实习</v>
          </cell>
        </row>
        <row r="78">
          <cell r="A78">
            <v>20200318126</v>
          </cell>
          <cell r="B78" t="str">
            <v>劳良润</v>
          </cell>
          <cell r="C78" t="str">
            <v>全日制2020计算机网络技术2班</v>
          </cell>
          <cell r="D78" t="str">
            <v>良好</v>
          </cell>
          <cell r="E78">
            <v>4</v>
          </cell>
          <cell r="F78">
            <v>60</v>
          </cell>
          <cell r="G78">
            <v>63</v>
          </cell>
          <cell r="H78">
            <v>60</v>
          </cell>
          <cell r="I78">
            <v>30</v>
          </cell>
          <cell r="J78">
            <v>70</v>
          </cell>
          <cell r="K78">
            <v>68</v>
          </cell>
          <cell r="L78">
            <v>68</v>
          </cell>
          <cell r="M78">
            <v>78</v>
          </cell>
          <cell r="N78">
            <v>77</v>
          </cell>
          <cell r="O78">
            <v>95</v>
          </cell>
          <cell r="P78">
            <v>95</v>
          </cell>
          <cell r="Q78">
            <v>99</v>
          </cell>
          <cell r="R78">
            <v>99</v>
          </cell>
          <cell r="S78" t="str">
            <v>良好</v>
          </cell>
          <cell r="T78" t="str">
            <v>良好</v>
          </cell>
          <cell r="U78">
            <v>75</v>
          </cell>
          <cell r="V78">
            <v>60</v>
          </cell>
          <cell r="W78">
            <v>95</v>
          </cell>
          <cell r="X78" t="str">
            <v>良好</v>
          </cell>
          <cell r="Y78">
            <v>91</v>
          </cell>
          <cell r="Z78">
            <v>66</v>
          </cell>
          <cell r="AA78">
            <v>70</v>
          </cell>
          <cell r="AB78">
            <v>60</v>
          </cell>
          <cell r="AC78">
            <v>60</v>
          </cell>
          <cell r="AD78">
            <v>8</v>
          </cell>
          <cell r="AE78">
            <v>71</v>
          </cell>
          <cell r="AF78">
            <v>60</v>
          </cell>
          <cell r="AG78">
            <v>82</v>
          </cell>
          <cell r="AH78">
            <v>60</v>
          </cell>
          <cell r="AI78">
            <v>97</v>
          </cell>
          <cell r="AJ78">
            <v>80</v>
          </cell>
          <cell r="AK78">
            <v>83</v>
          </cell>
          <cell r="AL78">
            <v>80</v>
          </cell>
          <cell r="AM78" t="str">
            <v>良好</v>
          </cell>
          <cell r="AN78">
            <v>60</v>
          </cell>
          <cell r="AO78">
            <v>0</v>
          </cell>
          <cell r="AP78">
            <v>4</v>
          </cell>
          <cell r="AQ78" t="str">
            <v>计算机网络应用,网页设计与制作企业网络组建与维护预就业实习</v>
          </cell>
        </row>
        <row r="79">
          <cell r="A79">
            <v>20200402019</v>
          </cell>
          <cell r="B79" t="str">
            <v>廖俊宏</v>
          </cell>
          <cell r="C79" t="str">
            <v>全日制2020计算机网络技术2班</v>
          </cell>
          <cell r="D79" t="str">
            <v>良好</v>
          </cell>
          <cell r="E79">
            <v>93</v>
          </cell>
          <cell r="F79">
            <v>78</v>
          </cell>
          <cell r="G79">
            <v>77</v>
          </cell>
          <cell r="H79">
            <v>91</v>
          </cell>
          <cell r="I79">
            <v>88</v>
          </cell>
          <cell r="J79">
            <v>91</v>
          </cell>
          <cell r="K79">
            <v>77</v>
          </cell>
          <cell r="L79">
            <v>88</v>
          </cell>
          <cell r="M79">
            <v>86</v>
          </cell>
          <cell r="N79">
            <v>82</v>
          </cell>
          <cell r="O79">
            <v>92</v>
          </cell>
          <cell r="P79">
            <v>93</v>
          </cell>
          <cell r="Q79">
            <v>98</v>
          </cell>
          <cell r="R79">
            <v>99</v>
          </cell>
          <cell r="S79" t="str">
            <v>良好</v>
          </cell>
          <cell r="T79" t="str">
            <v>良好</v>
          </cell>
          <cell r="U79">
            <v>75</v>
          </cell>
          <cell r="V79">
            <v>84</v>
          </cell>
          <cell r="W79">
            <v>89</v>
          </cell>
          <cell r="X79" t="str">
            <v>良好</v>
          </cell>
          <cell r="Y79">
            <v>86</v>
          </cell>
          <cell r="Z79">
            <v>91</v>
          </cell>
          <cell r="AA79">
            <v>63</v>
          </cell>
          <cell r="AB79">
            <v>85</v>
          </cell>
          <cell r="AC79">
            <v>71</v>
          </cell>
          <cell r="AD79">
            <v>92</v>
          </cell>
          <cell r="AE79">
            <v>77</v>
          </cell>
          <cell r="AF79">
            <v>72</v>
          </cell>
          <cell r="AG79">
            <v>88</v>
          </cell>
          <cell r="AH79">
            <v>72</v>
          </cell>
          <cell r="AI79">
            <v>94</v>
          </cell>
          <cell r="AJ79">
            <v>93</v>
          </cell>
          <cell r="AK79">
            <v>90</v>
          </cell>
          <cell r="AL79">
            <v>80</v>
          </cell>
          <cell r="AM79" t="str">
            <v>良好</v>
          </cell>
          <cell r="AN79">
            <v>82</v>
          </cell>
          <cell r="AO79">
            <v>0</v>
          </cell>
          <cell r="AP79">
            <v>1</v>
          </cell>
          <cell r="AQ79" t="str">
            <v>预就业实习</v>
          </cell>
        </row>
        <row r="80">
          <cell r="A80">
            <v>20200503133</v>
          </cell>
          <cell r="B80" t="str">
            <v>韦小燕</v>
          </cell>
          <cell r="C80" t="str">
            <v>全日制2020计算机网络技术2班</v>
          </cell>
          <cell r="D80">
            <v>73</v>
          </cell>
          <cell r="E80">
            <v>70</v>
          </cell>
          <cell r="F80">
            <v>75</v>
          </cell>
          <cell r="G80">
            <v>88</v>
          </cell>
          <cell r="H80">
            <v>83</v>
          </cell>
          <cell r="I80">
            <v>80</v>
          </cell>
          <cell r="J80">
            <v>85</v>
          </cell>
          <cell r="K80">
            <v>86</v>
          </cell>
          <cell r="L80">
            <v>90</v>
          </cell>
          <cell r="M80">
            <v>0</v>
          </cell>
          <cell r="N80">
            <v>81</v>
          </cell>
          <cell r="O80">
            <v>96</v>
          </cell>
          <cell r="P80">
            <v>73</v>
          </cell>
          <cell r="Q80">
            <v>91</v>
          </cell>
          <cell r="R80">
            <v>94</v>
          </cell>
          <cell r="S80" t="str">
            <v>良好</v>
          </cell>
          <cell r="T80" t="str">
            <v>良好</v>
          </cell>
          <cell r="U80">
            <v>75</v>
          </cell>
          <cell r="V80">
            <v>88</v>
          </cell>
          <cell r="W80">
            <v>92</v>
          </cell>
          <cell r="X80">
            <v>92</v>
          </cell>
          <cell r="Y80">
            <v>94</v>
          </cell>
          <cell r="Z80">
            <v>75</v>
          </cell>
          <cell r="AA80">
            <v>74</v>
          </cell>
          <cell r="AB80">
            <v>76</v>
          </cell>
          <cell r="AC80">
            <v>80</v>
          </cell>
          <cell r="AD80">
            <v>68</v>
          </cell>
          <cell r="AE80">
            <v>75</v>
          </cell>
          <cell r="AF80">
            <v>81</v>
          </cell>
          <cell r="AG80">
            <v>83</v>
          </cell>
          <cell r="AH80">
            <v>79</v>
          </cell>
          <cell r="AI80">
            <v>97</v>
          </cell>
          <cell r="AJ80">
            <v>78</v>
          </cell>
          <cell r="AK80">
            <v>71</v>
          </cell>
          <cell r="AL80">
            <v>80</v>
          </cell>
          <cell r="AM80" t="str">
            <v>良好</v>
          </cell>
          <cell r="AN80">
            <v>85</v>
          </cell>
          <cell r="AO80">
            <v>0</v>
          </cell>
          <cell r="AP80">
            <v>2</v>
          </cell>
          <cell r="AQ80" t="str">
            <v>体育与健康(二)预就业实习</v>
          </cell>
        </row>
        <row r="81">
          <cell r="A81">
            <v>20200701066</v>
          </cell>
          <cell r="B81" t="str">
            <v>杨秀鑫</v>
          </cell>
          <cell r="C81" t="str">
            <v>全日制2020计算机网络技术2班</v>
          </cell>
          <cell r="D81" t="str">
            <v>良好</v>
          </cell>
          <cell r="E81">
            <v>76</v>
          </cell>
          <cell r="F81">
            <v>77</v>
          </cell>
          <cell r="G81">
            <v>66</v>
          </cell>
          <cell r="H81">
            <v>71</v>
          </cell>
          <cell r="I81">
            <v>79</v>
          </cell>
          <cell r="J81">
            <v>69</v>
          </cell>
          <cell r="K81">
            <v>80</v>
          </cell>
          <cell r="L81">
            <v>77</v>
          </cell>
          <cell r="M81">
            <v>88</v>
          </cell>
          <cell r="N81">
            <v>77</v>
          </cell>
          <cell r="O81">
            <v>89</v>
          </cell>
          <cell r="P81">
            <v>95</v>
          </cell>
          <cell r="Q81">
            <v>96</v>
          </cell>
          <cell r="R81">
            <v>95</v>
          </cell>
          <cell r="S81" t="str">
            <v>良好</v>
          </cell>
          <cell r="T81" t="str">
            <v>良好</v>
          </cell>
          <cell r="U81">
            <v>75</v>
          </cell>
          <cell r="V81">
            <v>88</v>
          </cell>
          <cell r="W81">
            <v>63</v>
          </cell>
          <cell r="X81" t="str">
            <v>及格</v>
          </cell>
          <cell r="Y81">
            <v>79</v>
          </cell>
          <cell r="Z81">
            <v>85</v>
          </cell>
          <cell r="AA81">
            <v>60</v>
          </cell>
          <cell r="AB81">
            <v>87</v>
          </cell>
          <cell r="AC81">
            <v>71</v>
          </cell>
          <cell r="AD81">
            <v>90</v>
          </cell>
          <cell r="AE81">
            <v>77</v>
          </cell>
          <cell r="AF81">
            <v>73</v>
          </cell>
          <cell r="AG81">
            <v>81</v>
          </cell>
          <cell r="AH81">
            <v>76</v>
          </cell>
          <cell r="AI81">
            <v>97</v>
          </cell>
          <cell r="AJ81">
            <v>70</v>
          </cell>
          <cell r="AK81">
            <v>89</v>
          </cell>
          <cell r="AL81">
            <v>80</v>
          </cell>
          <cell r="AM81" t="str">
            <v>良好</v>
          </cell>
          <cell r="AN81">
            <v>77</v>
          </cell>
          <cell r="AO81">
            <v>0</v>
          </cell>
          <cell r="AP81">
            <v>1</v>
          </cell>
          <cell r="AQ81" t="str">
            <v>预就业实习</v>
          </cell>
        </row>
        <row r="82">
          <cell r="A82">
            <v>20180308040</v>
          </cell>
          <cell r="B82" t="str">
            <v>班建军</v>
          </cell>
          <cell r="C82" t="str">
            <v>全日制2020计算机网络技术3班</v>
          </cell>
          <cell r="D82" t="str">
            <v>良好</v>
          </cell>
          <cell r="E82">
            <v>85</v>
          </cell>
          <cell r="F82">
            <v>62</v>
          </cell>
          <cell r="G82">
            <v>77</v>
          </cell>
          <cell r="H82">
            <v>80</v>
          </cell>
          <cell r="I82">
            <v>80</v>
          </cell>
          <cell r="J82">
            <v>90</v>
          </cell>
          <cell r="K82">
            <v>84</v>
          </cell>
          <cell r="L82">
            <v>79</v>
          </cell>
          <cell r="M82">
            <v>86</v>
          </cell>
          <cell r="N82">
            <v>81</v>
          </cell>
          <cell r="O82">
            <v>73</v>
          </cell>
          <cell r="P82">
            <v>73</v>
          </cell>
          <cell r="Q82">
            <v>74</v>
          </cell>
          <cell r="R82">
            <v>98</v>
          </cell>
          <cell r="S82" t="str">
            <v>良好</v>
          </cell>
          <cell r="T82" t="str">
            <v>良好</v>
          </cell>
          <cell r="U82">
            <v>75</v>
          </cell>
          <cell r="V82">
            <v>82</v>
          </cell>
          <cell r="W82">
            <v>91</v>
          </cell>
          <cell r="X82">
            <v>91</v>
          </cell>
          <cell r="Y82">
            <v>4</v>
          </cell>
          <cell r="Z82">
            <v>85</v>
          </cell>
          <cell r="AA82">
            <v>67</v>
          </cell>
          <cell r="AB82">
            <v>82</v>
          </cell>
          <cell r="AC82">
            <v>67</v>
          </cell>
          <cell r="AD82">
            <v>86</v>
          </cell>
          <cell r="AE82">
            <v>80</v>
          </cell>
          <cell r="AF82">
            <v>74</v>
          </cell>
          <cell r="AG82">
            <v>80</v>
          </cell>
          <cell r="AH82">
            <v>74</v>
          </cell>
          <cell r="AI82">
            <v>94</v>
          </cell>
          <cell r="AJ82">
            <v>98</v>
          </cell>
          <cell r="AK82">
            <v>92</v>
          </cell>
          <cell r="AL82">
            <v>80</v>
          </cell>
          <cell r="AM82">
            <v>90</v>
          </cell>
          <cell r="AN82">
            <v>81</v>
          </cell>
          <cell r="AO82">
            <v>0</v>
          </cell>
          <cell r="AP82">
            <v>2</v>
          </cell>
          <cell r="AQ82" t="str">
            <v>军事理论预就业实习</v>
          </cell>
        </row>
        <row r="83">
          <cell r="A83">
            <v>20200201094</v>
          </cell>
          <cell r="B83" t="str">
            <v>阮炳安</v>
          </cell>
          <cell r="C83" t="str">
            <v>全日制2020计算机网络技术3班</v>
          </cell>
          <cell r="D83" t="str">
            <v>良好</v>
          </cell>
          <cell r="E83">
            <v>82</v>
          </cell>
          <cell r="F83">
            <v>78</v>
          </cell>
          <cell r="G83">
            <v>73</v>
          </cell>
          <cell r="H83">
            <v>77</v>
          </cell>
          <cell r="I83">
            <v>73</v>
          </cell>
          <cell r="J83">
            <v>80</v>
          </cell>
          <cell r="K83">
            <v>81</v>
          </cell>
          <cell r="L83">
            <v>80</v>
          </cell>
          <cell r="M83">
            <v>92</v>
          </cell>
          <cell r="N83">
            <v>85</v>
          </cell>
          <cell r="O83">
            <v>72</v>
          </cell>
          <cell r="P83">
            <v>96</v>
          </cell>
          <cell r="Q83">
            <v>95</v>
          </cell>
          <cell r="R83">
            <v>99</v>
          </cell>
          <cell r="S83" t="str">
            <v>良好</v>
          </cell>
          <cell r="T83">
            <v>80</v>
          </cell>
          <cell r="U83">
            <v>75</v>
          </cell>
          <cell r="V83">
            <v>80</v>
          </cell>
          <cell r="W83">
            <v>97</v>
          </cell>
          <cell r="X83" t="str">
            <v>良好</v>
          </cell>
          <cell r="Y83">
            <v>87</v>
          </cell>
          <cell r="Z83">
            <v>60</v>
          </cell>
          <cell r="AA83">
            <v>70</v>
          </cell>
          <cell r="AB83">
            <v>81</v>
          </cell>
          <cell r="AC83">
            <v>73</v>
          </cell>
          <cell r="AD83">
            <v>88</v>
          </cell>
          <cell r="AE83">
            <v>81</v>
          </cell>
          <cell r="AF83">
            <v>72</v>
          </cell>
          <cell r="AG83">
            <v>77</v>
          </cell>
          <cell r="AH83">
            <v>91</v>
          </cell>
          <cell r="AI83">
            <v>88</v>
          </cell>
          <cell r="AJ83">
            <v>71</v>
          </cell>
          <cell r="AK83">
            <v>70</v>
          </cell>
          <cell r="AL83">
            <v>80</v>
          </cell>
          <cell r="AM83">
            <v>90</v>
          </cell>
          <cell r="AN83">
            <v>79</v>
          </cell>
          <cell r="AO83">
            <v>0</v>
          </cell>
          <cell r="AP83">
            <v>1</v>
          </cell>
          <cell r="AQ83" t="str">
            <v>预就业实习</v>
          </cell>
        </row>
        <row r="84">
          <cell r="A84">
            <v>20200201102</v>
          </cell>
          <cell r="B84" t="str">
            <v>覃山峰</v>
          </cell>
          <cell r="C84" t="str">
            <v>全日制2020计算机网络技术3班</v>
          </cell>
          <cell r="D84" t="str">
            <v>良好</v>
          </cell>
          <cell r="E84">
            <v>80</v>
          </cell>
          <cell r="F84">
            <v>74</v>
          </cell>
          <cell r="G84">
            <v>72</v>
          </cell>
          <cell r="H84">
            <v>86</v>
          </cell>
          <cell r="I84">
            <v>73</v>
          </cell>
          <cell r="J84">
            <v>80</v>
          </cell>
          <cell r="K84">
            <v>84</v>
          </cell>
          <cell r="L84">
            <v>83</v>
          </cell>
          <cell r="M84">
            <v>92</v>
          </cell>
          <cell r="N84">
            <v>86</v>
          </cell>
          <cell r="O84">
            <v>92</v>
          </cell>
          <cell r="P84">
            <v>96</v>
          </cell>
          <cell r="Q84">
            <v>93</v>
          </cell>
          <cell r="R84">
            <v>98</v>
          </cell>
          <cell r="S84" t="str">
            <v>良好</v>
          </cell>
          <cell r="T84">
            <v>80</v>
          </cell>
          <cell r="U84">
            <v>75</v>
          </cell>
          <cell r="V84">
            <v>84</v>
          </cell>
          <cell r="W84">
            <v>97</v>
          </cell>
          <cell r="X84" t="str">
            <v>良好</v>
          </cell>
          <cell r="Y84">
            <v>81</v>
          </cell>
          <cell r="Z84">
            <v>74</v>
          </cell>
          <cell r="AA84">
            <v>77</v>
          </cell>
          <cell r="AB84">
            <v>80</v>
          </cell>
          <cell r="AC84">
            <v>76</v>
          </cell>
          <cell r="AD84">
            <v>60</v>
          </cell>
          <cell r="AE84">
            <v>75</v>
          </cell>
          <cell r="AF84">
            <v>73</v>
          </cell>
          <cell r="AG84">
            <v>81</v>
          </cell>
          <cell r="AH84">
            <v>92</v>
          </cell>
          <cell r="AI84">
            <v>94</v>
          </cell>
          <cell r="AJ84">
            <v>91</v>
          </cell>
          <cell r="AK84">
            <v>70</v>
          </cell>
          <cell r="AL84">
            <v>80</v>
          </cell>
          <cell r="AM84">
            <v>90</v>
          </cell>
          <cell r="AN84">
            <v>79</v>
          </cell>
          <cell r="AO84">
            <v>0</v>
          </cell>
          <cell r="AP84">
            <v>1</v>
          </cell>
          <cell r="AQ84" t="str">
            <v>预就业实习</v>
          </cell>
        </row>
        <row r="85">
          <cell r="A85">
            <v>20200205011</v>
          </cell>
          <cell r="B85" t="str">
            <v>方勇</v>
          </cell>
          <cell r="C85" t="str">
            <v>全日制2020计算机网络技术3班</v>
          </cell>
          <cell r="D85" t="str">
            <v>良好</v>
          </cell>
          <cell r="E85">
            <v>81</v>
          </cell>
          <cell r="F85">
            <v>73</v>
          </cell>
          <cell r="G85">
            <v>74</v>
          </cell>
          <cell r="H85">
            <v>83</v>
          </cell>
          <cell r="I85">
            <v>88</v>
          </cell>
          <cell r="J85">
            <v>75</v>
          </cell>
          <cell r="K85">
            <v>86</v>
          </cell>
          <cell r="L85">
            <v>87</v>
          </cell>
          <cell r="M85">
            <v>92</v>
          </cell>
          <cell r="N85">
            <v>90</v>
          </cell>
          <cell r="O85">
            <v>94</v>
          </cell>
          <cell r="P85">
            <v>96</v>
          </cell>
          <cell r="Q85">
            <v>92</v>
          </cell>
          <cell r="R85">
            <v>98</v>
          </cell>
          <cell r="S85" t="str">
            <v>良好</v>
          </cell>
          <cell r="T85">
            <v>80</v>
          </cell>
          <cell r="U85">
            <v>75</v>
          </cell>
          <cell r="V85">
            <v>84</v>
          </cell>
          <cell r="W85">
            <v>94</v>
          </cell>
          <cell r="X85" t="str">
            <v>优秀</v>
          </cell>
          <cell r="Y85">
            <v>87</v>
          </cell>
          <cell r="Z85">
            <v>77</v>
          </cell>
          <cell r="AA85">
            <v>75</v>
          </cell>
          <cell r="AB85">
            <v>82</v>
          </cell>
          <cell r="AC85">
            <v>79</v>
          </cell>
          <cell r="AD85">
            <v>91</v>
          </cell>
          <cell r="AE85">
            <v>76</v>
          </cell>
          <cell r="AF85">
            <v>76</v>
          </cell>
          <cell r="AG85">
            <v>80</v>
          </cell>
          <cell r="AH85">
            <v>89</v>
          </cell>
          <cell r="AI85">
            <v>94</v>
          </cell>
          <cell r="AJ85">
            <v>81</v>
          </cell>
          <cell r="AK85">
            <v>90</v>
          </cell>
          <cell r="AL85">
            <v>80</v>
          </cell>
          <cell r="AM85">
            <v>90</v>
          </cell>
          <cell r="AN85">
            <v>83</v>
          </cell>
          <cell r="AO85">
            <v>0</v>
          </cell>
          <cell r="AP85">
            <v>1</v>
          </cell>
          <cell r="AQ85" t="str">
            <v>预就业实习</v>
          </cell>
        </row>
        <row r="86">
          <cell r="A86">
            <v>20200308003</v>
          </cell>
          <cell r="B86" t="str">
            <v>陈能峰</v>
          </cell>
          <cell r="C86" t="str">
            <v>全日制2020计算机网络技术3班</v>
          </cell>
          <cell r="D86" t="str">
            <v>良好</v>
          </cell>
          <cell r="E86">
            <v>79</v>
          </cell>
          <cell r="F86">
            <v>67</v>
          </cell>
          <cell r="G86">
            <v>80</v>
          </cell>
          <cell r="H86">
            <v>68</v>
          </cell>
          <cell r="I86">
            <v>87</v>
          </cell>
          <cell r="J86">
            <v>76</v>
          </cell>
          <cell r="K86">
            <v>84</v>
          </cell>
          <cell r="L86">
            <v>78</v>
          </cell>
          <cell r="M86">
            <v>80</v>
          </cell>
          <cell r="N86">
            <v>86</v>
          </cell>
          <cell r="O86">
            <v>73</v>
          </cell>
          <cell r="P86">
            <v>60</v>
          </cell>
          <cell r="Q86">
            <v>99</v>
          </cell>
          <cell r="R86">
            <v>60</v>
          </cell>
          <cell r="S86" t="str">
            <v>良好</v>
          </cell>
          <cell r="T86">
            <v>80</v>
          </cell>
          <cell r="U86">
            <v>75</v>
          </cell>
          <cell r="V86">
            <v>78</v>
          </cell>
          <cell r="W86">
            <v>89</v>
          </cell>
          <cell r="X86" t="str">
            <v>良好</v>
          </cell>
          <cell r="Y86">
            <v>87</v>
          </cell>
          <cell r="Z86">
            <v>85</v>
          </cell>
          <cell r="AA86">
            <v>82</v>
          </cell>
          <cell r="AB86">
            <v>82</v>
          </cell>
          <cell r="AC86">
            <v>63</v>
          </cell>
          <cell r="AD86">
            <v>92</v>
          </cell>
          <cell r="AE86">
            <v>72</v>
          </cell>
          <cell r="AF86">
            <v>77</v>
          </cell>
          <cell r="AG86">
            <v>79</v>
          </cell>
          <cell r="AH86">
            <v>79</v>
          </cell>
          <cell r="AI86">
            <v>94</v>
          </cell>
          <cell r="AJ86">
            <v>98</v>
          </cell>
          <cell r="AK86">
            <v>92</v>
          </cell>
          <cell r="AL86">
            <v>80</v>
          </cell>
          <cell r="AM86">
            <v>90</v>
          </cell>
          <cell r="AN86">
            <v>79</v>
          </cell>
          <cell r="AO86">
            <v>0</v>
          </cell>
          <cell r="AP86">
            <v>1</v>
          </cell>
          <cell r="AQ86" t="str">
            <v>预就业实习</v>
          </cell>
        </row>
        <row r="87">
          <cell r="A87">
            <v>20200308006</v>
          </cell>
          <cell r="B87" t="str">
            <v>董梦兰</v>
          </cell>
          <cell r="C87" t="str">
            <v>全日制2020计算机网络技术3班</v>
          </cell>
          <cell r="D87" t="str">
            <v>良好</v>
          </cell>
          <cell r="E87">
            <v>80</v>
          </cell>
          <cell r="F87">
            <v>82</v>
          </cell>
          <cell r="G87">
            <v>73</v>
          </cell>
          <cell r="H87">
            <v>76</v>
          </cell>
          <cell r="I87">
            <v>83</v>
          </cell>
          <cell r="J87">
            <v>83</v>
          </cell>
          <cell r="K87">
            <v>83</v>
          </cell>
          <cell r="L87">
            <v>82</v>
          </cell>
          <cell r="M87">
            <v>76</v>
          </cell>
          <cell r="N87">
            <v>83</v>
          </cell>
          <cell r="O87">
            <v>74</v>
          </cell>
          <cell r="P87">
            <v>97</v>
          </cell>
          <cell r="Q87">
            <v>100</v>
          </cell>
          <cell r="R87">
            <v>99</v>
          </cell>
          <cell r="S87" t="str">
            <v>良好</v>
          </cell>
          <cell r="T87">
            <v>80</v>
          </cell>
          <cell r="U87">
            <v>75</v>
          </cell>
          <cell r="V87">
            <v>78</v>
          </cell>
          <cell r="W87">
            <v>88</v>
          </cell>
          <cell r="X87" t="str">
            <v>良好</v>
          </cell>
          <cell r="Y87">
            <v>86</v>
          </cell>
          <cell r="Z87">
            <v>86</v>
          </cell>
          <cell r="AA87">
            <v>79</v>
          </cell>
          <cell r="AB87">
            <v>80</v>
          </cell>
          <cell r="AC87">
            <v>67</v>
          </cell>
          <cell r="AD87">
            <v>91</v>
          </cell>
          <cell r="AE87">
            <v>70</v>
          </cell>
          <cell r="AF87">
            <v>75</v>
          </cell>
          <cell r="AG87">
            <v>84</v>
          </cell>
          <cell r="AH87">
            <v>76</v>
          </cell>
          <cell r="AI87">
            <v>95</v>
          </cell>
          <cell r="AJ87">
            <v>90</v>
          </cell>
          <cell r="AK87">
            <v>91</v>
          </cell>
          <cell r="AL87">
            <v>80</v>
          </cell>
          <cell r="AM87">
            <v>90</v>
          </cell>
          <cell r="AN87">
            <v>80</v>
          </cell>
          <cell r="AO87">
            <v>0</v>
          </cell>
          <cell r="AP87">
            <v>1</v>
          </cell>
          <cell r="AQ87" t="str">
            <v>预就业实习</v>
          </cell>
        </row>
        <row r="88">
          <cell r="A88">
            <v>20200308007</v>
          </cell>
          <cell r="B88" t="str">
            <v>甘勇良</v>
          </cell>
          <cell r="C88" t="str">
            <v>全日制2020计算机网络技术3班</v>
          </cell>
          <cell r="D88" t="str">
            <v>良好</v>
          </cell>
          <cell r="E88">
            <v>80</v>
          </cell>
          <cell r="F88">
            <v>72</v>
          </cell>
          <cell r="G88">
            <v>73</v>
          </cell>
          <cell r="H88">
            <v>66</v>
          </cell>
          <cell r="I88">
            <v>84</v>
          </cell>
          <cell r="J88">
            <v>66</v>
          </cell>
          <cell r="K88">
            <v>85</v>
          </cell>
          <cell r="L88">
            <v>74</v>
          </cell>
          <cell r="M88">
            <v>84</v>
          </cell>
          <cell r="N88">
            <v>73</v>
          </cell>
          <cell r="O88">
            <v>73</v>
          </cell>
          <cell r="P88">
            <v>95</v>
          </cell>
          <cell r="Q88">
            <v>95</v>
          </cell>
          <cell r="R88">
            <v>99</v>
          </cell>
          <cell r="S88" t="str">
            <v>良好</v>
          </cell>
          <cell r="T88">
            <v>80</v>
          </cell>
          <cell r="U88">
            <v>75</v>
          </cell>
          <cell r="V88">
            <v>76</v>
          </cell>
          <cell r="W88">
            <v>97</v>
          </cell>
          <cell r="X88" t="str">
            <v>良好</v>
          </cell>
          <cell r="Y88">
            <v>87</v>
          </cell>
          <cell r="Z88">
            <v>79</v>
          </cell>
          <cell r="AA88">
            <v>60</v>
          </cell>
          <cell r="AB88">
            <v>84</v>
          </cell>
          <cell r="AC88">
            <v>66</v>
          </cell>
          <cell r="AD88">
            <v>87</v>
          </cell>
          <cell r="AE88">
            <v>82</v>
          </cell>
          <cell r="AF88">
            <v>71</v>
          </cell>
          <cell r="AG88">
            <v>84</v>
          </cell>
          <cell r="AH88">
            <v>82</v>
          </cell>
          <cell r="AI88">
            <v>91</v>
          </cell>
          <cell r="AJ88">
            <v>84</v>
          </cell>
          <cell r="AK88">
            <v>71</v>
          </cell>
          <cell r="AL88">
            <v>80</v>
          </cell>
          <cell r="AM88">
            <v>90</v>
          </cell>
          <cell r="AN88">
            <v>76</v>
          </cell>
          <cell r="AO88">
            <v>0</v>
          </cell>
          <cell r="AP88">
            <v>1</v>
          </cell>
          <cell r="AQ88" t="str">
            <v>预就业实习</v>
          </cell>
        </row>
        <row r="89">
          <cell r="A89">
            <v>20200308010</v>
          </cell>
          <cell r="B89" t="str">
            <v>龚中良</v>
          </cell>
          <cell r="C89" t="str">
            <v>全日制2020计算机网络技术3班</v>
          </cell>
          <cell r="D89" t="str">
            <v>良好</v>
          </cell>
          <cell r="E89">
            <v>84</v>
          </cell>
          <cell r="F89">
            <v>90</v>
          </cell>
          <cell r="G89">
            <v>90</v>
          </cell>
          <cell r="H89">
            <v>85</v>
          </cell>
          <cell r="I89">
            <v>87</v>
          </cell>
          <cell r="J89">
            <v>82</v>
          </cell>
          <cell r="K89">
            <v>66</v>
          </cell>
          <cell r="L89">
            <v>78</v>
          </cell>
          <cell r="M89">
            <v>78</v>
          </cell>
          <cell r="N89">
            <v>80</v>
          </cell>
          <cell r="O89">
            <v>98</v>
          </cell>
          <cell r="P89">
            <v>99</v>
          </cell>
          <cell r="Q89">
            <v>100</v>
          </cell>
          <cell r="R89">
            <v>100</v>
          </cell>
          <cell r="S89" t="str">
            <v>良好</v>
          </cell>
          <cell r="T89">
            <v>80</v>
          </cell>
          <cell r="U89">
            <v>75</v>
          </cell>
          <cell r="V89">
            <v>75</v>
          </cell>
          <cell r="W89">
            <v>97</v>
          </cell>
          <cell r="X89" t="str">
            <v>良好</v>
          </cell>
          <cell r="Y89">
            <v>90</v>
          </cell>
          <cell r="Z89">
            <v>90</v>
          </cell>
          <cell r="AA89">
            <v>78</v>
          </cell>
          <cell r="AB89">
            <v>82</v>
          </cell>
          <cell r="AC89">
            <v>88</v>
          </cell>
          <cell r="AD89">
            <v>94</v>
          </cell>
          <cell r="AE89">
            <v>61</v>
          </cell>
          <cell r="AF89">
            <v>85</v>
          </cell>
          <cell r="AG89">
            <v>79</v>
          </cell>
          <cell r="AH89">
            <v>95</v>
          </cell>
          <cell r="AI89">
            <v>96</v>
          </cell>
          <cell r="AJ89">
            <v>86</v>
          </cell>
          <cell r="AK89">
            <v>92</v>
          </cell>
          <cell r="AL89">
            <v>80</v>
          </cell>
          <cell r="AM89">
            <v>90</v>
          </cell>
          <cell r="AN89">
            <v>74</v>
          </cell>
          <cell r="AO89">
            <v>0</v>
          </cell>
          <cell r="AP89">
            <v>1</v>
          </cell>
          <cell r="AQ89" t="str">
            <v>预就业实习</v>
          </cell>
        </row>
        <row r="90">
          <cell r="A90">
            <v>20200308016</v>
          </cell>
          <cell r="B90" t="str">
            <v>黄宗念</v>
          </cell>
          <cell r="C90" t="str">
            <v>全日制2020计算机网络技术3班</v>
          </cell>
          <cell r="D90" t="str">
            <v>良好</v>
          </cell>
          <cell r="E90">
            <v>79</v>
          </cell>
          <cell r="F90">
            <v>71</v>
          </cell>
          <cell r="G90">
            <v>75</v>
          </cell>
          <cell r="H90">
            <v>70</v>
          </cell>
          <cell r="I90">
            <v>85</v>
          </cell>
          <cell r="J90">
            <v>89</v>
          </cell>
          <cell r="K90">
            <v>85</v>
          </cell>
          <cell r="L90">
            <v>81</v>
          </cell>
          <cell r="M90">
            <v>68</v>
          </cell>
          <cell r="N90">
            <v>86</v>
          </cell>
          <cell r="O90">
            <v>97</v>
          </cell>
          <cell r="P90">
            <v>97</v>
          </cell>
          <cell r="Q90">
            <v>98</v>
          </cell>
          <cell r="R90">
            <v>96</v>
          </cell>
          <cell r="S90" t="str">
            <v>良好</v>
          </cell>
          <cell r="T90">
            <v>80</v>
          </cell>
          <cell r="U90">
            <v>75</v>
          </cell>
          <cell r="V90">
            <v>78</v>
          </cell>
          <cell r="W90">
            <v>84</v>
          </cell>
          <cell r="X90" t="str">
            <v>良好</v>
          </cell>
          <cell r="Y90">
            <v>90</v>
          </cell>
          <cell r="Z90">
            <v>87</v>
          </cell>
          <cell r="AA90">
            <v>60</v>
          </cell>
          <cell r="AB90">
            <v>90</v>
          </cell>
          <cell r="AC90">
            <v>66</v>
          </cell>
          <cell r="AD90">
            <v>93</v>
          </cell>
          <cell r="AE90">
            <v>71</v>
          </cell>
          <cell r="AF90">
            <v>74</v>
          </cell>
          <cell r="AG90">
            <v>82</v>
          </cell>
          <cell r="AH90">
            <v>87</v>
          </cell>
          <cell r="AI90">
            <v>94</v>
          </cell>
          <cell r="AJ90">
            <v>92</v>
          </cell>
          <cell r="AK90">
            <v>92</v>
          </cell>
          <cell r="AL90">
            <v>80</v>
          </cell>
          <cell r="AM90">
            <v>95</v>
          </cell>
          <cell r="AN90">
            <v>70</v>
          </cell>
          <cell r="AO90">
            <v>0</v>
          </cell>
          <cell r="AP90">
            <v>1</v>
          </cell>
          <cell r="AQ90" t="str">
            <v>预就业实习</v>
          </cell>
        </row>
        <row r="91">
          <cell r="A91">
            <v>20200308018</v>
          </cell>
          <cell r="B91" t="str">
            <v>李飞飞</v>
          </cell>
          <cell r="C91" t="str">
            <v>全日制2020计算机网络技术3班</v>
          </cell>
          <cell r="D91" t="str">
            <v>良好</v>
          </cell>
          <cell r="E91">
            <v>82</v>
          </cell>
          <cell r="F91">
            <v>78</v>
          </cell>
          <cell r="G91">
            <v>80</v>
          </cell>
          <cell r="H91">
            <v>78</v>
          </cell>
          <cell r="I91">
            <v>74</v>
          </cell>
          <cell r="J91">
            <v>81</v>
          </cell>
          <cell r="K91">
            <v>75</v>
          </cell>
          <cell r="L91">
            <v>84</v>
          </cell>
          <cell r="M91">
            <v>87</v>
          </cell>
          <cell r="N91">
            <v>78</v>
          </cell>
          <cell r="O91">
            <v>72</v>
          </cell>
          <cell r="P91">
            <v>96</v>
          </cell>
          <cell r="Q91">
            <v>96</v>
          </cell>
          <cell r="R91">
            <v>90</v>
          </cell>
          <cell r="S91" t="str">
            <v>良好</v>
          </cell>
          <cell r="T91">
            <v>80</v>
          </cell>
          <cell r="U91">
            <v>75</v>
          </cell>
          <cell r="V91">
            <v>81</v>
          </cell>
          <cell r="W91">
            <v>78</v>
          </cell>
          <cell r="X91" t="str">
            <v>及格</v>
          </cell>
          <cell r="Y91">
            <v>81</v>
          </cell>
          <cell r="Z91">
            <v>86</v>
          </cell>
          <cell r="AA91">
            <v>67</v>
          </cell>
          <cell r="AB91">
            <v>82</v>
          </cell>
          <cell r="AC91">
            <v>60</v>
          </cell>
          <cell r="AD91">
            <v>90</v>
          </cell>
          <cell r="AE91">
            <v>63</v>
          </cell>
          <cell r="AF91">
            <v>60</v>
          </cell>
          <cell r="AG91">
            <v>65</v>
          </cell>
          <cell r="AH91">
            <v>78</v>
          </cell>
          <cell r="AI91">
            <v>89</v>
          </cell>
          <cell r="AJ91">
            <v>82</v>
          </cell>
          <cell r="AK91">
            <v>91</v>
          </cell>
          <cell r="AL91">
            <v>80</v>
          </cell>
          <cell r="AM91">
            <v>90</v>
          </cell>
          <cell r="AN91">
            <v>62</v>
          </cell>
          <cell r="AO91">
            <v>0</v>
          </cell>
          <cell r="AP91">
            <v>1</v>
          </cell>
          <cell r="AQ91" t="str">
            <v>预就业实习</v>
          </cell>
        </row>
        <row r="92">
          <cell r="A92">
            <v>20200308019</v>
          </cell>
          <cell r="B92" t="str">
            <v>李婧颖</v>
          </cell>
          <cell r="C92" t="str">
            <v>全日制2020计算机网络技术3班</v>
          </cell>
          <cell r="D92" t="str">
            <v>良好</v>
          </cell>
          <cell r="E92">
            <v>79</v>
          </cell>
          <cell r="F92">
            <v>81</v>
          </cell>
          <cell r="G92">
            <v>83</v>
          </cell>
          <cell r="H92">
            <v>79</v>
          </cell>
          <cell r="I92">
            <v>86</v>
          </cell>
          <cell r="J92">
            <v>70</v>
          </cell>
          <cell r="K92">
            <v>81</v>
          </cell>
          <cell r="L92">
            <v>89</v>
          </cell>
          <cell r="M92">
            <v>75</v>
          </cell>
          <cell r="N92">
            <v>83</v>
          </cell>
          <cell r="O92">
            <v>60</v>
          </cell>
          <cell r="P92">
            <v>97</v>
          </cell>
          <cell r="Q92">
            <v>97</v>
          </cell>
          <cell r="R92">
            <v>98</v>
          </cell>
          <cell r="S92" t="str">
            <v>良好</v>
          </cell>
          <cell r="T92">
            <v>80</v>
          </cell>
          <cell r="U92">
            <v>75</v>
          </cell>
          <cell r="V92">
            <v>76</v>
          </cell>
          <cell r="W92">
            <v>89</v>
          </cell>
          <cell r="X92" t="str">
            <v>及格</v>
          </cell>
          <cell r="Y92">
            <v>88</v>
          </cell>
          <cell r="Z92">
            <v>86</v>
          </cell>
          <cell r="AA92">
            <v>64</v>
          </cell>
          <cell r="AB92">
            <v>82</v>
          </cell>
          <cell r="AC92">
            <v>68</v>
          </cell>
          <cell r="AD92">
            <v>66</v>
          </cell>
          <cell r="AE92">
            <v>80</v>
          </cell>
          <cell r="AF92">
            <v>66</v>
          </cell>
          <cell r="AG92">
            <v>83</v>
          </cell>
          <cell r="AH92">
            <v>86</v>
          </cell>
          <cell r="AI92">
            <v>95</v>
          </cell>
          <cell r="AJ92">
            <v>99</v>
          </cell>
          <cell r="AK92">
            <v>91</v>
          </cell>
          <cell r="AL92">
            <v>80</v>
          </cell>
          <cell r="AM92">
            <v>90</v>
          </cell>
          <cell r="AN92">
            <v>88</v>
          </cell>
          <cell r="AO92">
            <v>91</v>
          </cell>
          <cell r="AP92">
            <v>0</v>
          </cell>
          <cell r="AQ92" t="str">
            <v/>
          </cell>
        </row>
        <row r="93">
          <cell r="A93">
            <v>20200308020</v>
          </cell>
          <cell r="B93" t="str">
            <v>梁海鸿</v>
          </cell>
          <cell r="C93" t="str">
            <v>全日制2020计算机网络技术3班</v>
          </cell>
          <cell r="D93" t="str">
            <v>良好</v>
          </cell>
          <cell r="E93">
            <v>80</v>
          </cell>
          <cell r="F93">
            <v>71</v>
          </cell>
          <cell r="G93">
            <v>76</v>
          </cell>
          <cell r="H93">
            <v>79</v>
          </cell>
          <cell r="I93">
            <v>78</v>
          </cell>
          <cell r="J93">
            <v>89</v>
          </cell>
          <cell r="K93">
            <v>69</v>
          </cell>
          <cell r="L93">
            <v>90</v>
          </cell>
          <cell r="M93">
            <v>70</v>
          </cell>
          <cell r="N93">
            <v>83</v>
          </cell>
          <cell r="O93">
            <v>60</v>
          </cell>
          <cell r="P93">
            <v>97</v>
          </cell>
          <cell r="Q93">
            <v>95</v>
          </cell>
          <cell r="R93">
            <v>96</v>
          </cell>
          <cell r="S93" t="str">
            <v>良好</v>
          </cell>
          <cell r="T93">
            <v>80</v>
          </cell>
          <cell r="U93">
            <v>75</v>
          </cell>
          <cell r="V93">
            <v>73</v>
          </cell>
          <cell r="W93">
            <v>87</v>
          </cell>
          <cell r="X93" t="str">
            <v>及格</v>
          </cell>
          <cell r="Y93">
            <v>88</v>
          </cell>
          <cell r="Z93">
            <v>87</v>
          </cell>
          <cell r="AA93">
            <v>62</v>
          </cell>
          <cell r="AB93">
            <v>84</v>
          </cell>
          <cell r="AC93">
            <v>65</v>
          </cell>
          <cell r="AD93">
            <v>91</v>
          </cell>
          <cell r="AE93">
            <v>70</v>
          </cell>
          <cell r="AF93">
            <v>63</v>
          </cell>
          <cell r="AG93">
            <v>80</v>
          </cell>
          <cell r="AH93">
            <v>80</v>
          </cell>
          <cell r="AI93">
            <v>95</v>
          </cell>
          <cell r="AJ93">
            <v>92</v>
          </cell>
          <cell r="AK93">
            <v>91</v>
          </cell>
          <cell r="AL93">
            <v>80</v>
          </cell>
          <cell r="AM93">
            <v>90</v>
          </cell>
          <cell r="AN93">
            <v>83</v>
          </cell>
          <cell r="AO93">
            <v>88</v>
          </cell>
          <cell r="AP93">
            <v>0</v>
          </cell>
          <cell r="AQ93" t="str">
            <v/>
          </cell>
        </row>
        <row r="94">
          <cell r="A94">
            <v>20200308021</v>
          </cell>
          <cell r="B94" t="str">
            <v>梁荣耀</v>
          </cell>
          <cell r="C94" t="str">
            <v>全日制2020计算机网络技术3班</v>
          </cell>
          <cell r="D94" t="str">
            <v>良好</v>
          </cell>
          <cell r="E94">
            <v>83</v>
          </cell>
          <cell r="F94">
            <v>58</v>
          </cell>
          <cell r="G94">
            <v>60</v>
          </cell>
          <cell r="H94" t="str">
            <v>及格</v>
          </cell>
          <cell r="I94">
            <v>81</v>
          </cell>
          <cell r="J94">
            <v>66</v>
          </cell>
          <cell r="K94">
            <v>82</v>
          </cell>
          <cell r="L94">
            <v>79</v>
          </cell>
          <cell r="M94">
            <v>81</v>
          </cell>
          <cell r="N94">
            <v>78</v>
          </cell>
          <cell r="O94">
            <v>72</v>
          </cell>
          <cell r="P94">
            <v>98</v>
          </cell>
          <cell r="Q94">
            <v>95</v>
          </cell>
          <cell r="R94">
            <v>96</v>
          </cell>
          <cell r="S94" t="str">
            <v>良好</v>
          </cell>
          <cell r="T94">
            <v>80</v>
          </cell>
          <cell r="U94">
            <v>75</v>
          </cell>
          <cell r="V94">
            <v>78</v>
          </cell>
          <cell r="W94">
            <v>88</v>
          </cell>
          <cell r="X94" t="str">
            <v>良好</v>
          </cell>
          <cell r="Y94">
            <v>83</v>
          </cell>
          <cell r="Z94">
            <v>74</v>
          </cell>
          <cell r="AA94">
            <v>64</v>
          </cell>
          <cell r="AB94">
            <v>82</v>
          </cell>
          <cell r="AC94">
            <v>60</v>
          </cell>
          <cell r="AD94">
            <v>93</v>
          </cell>
          <cell r="AE94">
            <v>60</v>
          </cell>
          <cell r="AF94">
            <v>65</v>
          </cell>
          <cell r="AG94">
            <v>75</v>
          </cell>
          <cell r="AH94">
            <v>60</v>
          </cell>
          <cell r="AI94">
            <v>88</v>
          </cell>
          <cell r="AJ94">
            <v>63</v>
          </cell>
          <cell r="AK94">
            <v>90</v>
          </cell>
          <cell r="AL94">
            <v>80</v>
          </cell>
          <cell r="AM94">
            <v>90</v>
          </cell>
          <cell r="AN94">
            <v>70</v>
          </cell>
          <cell r="AO94">
            <v>0</v>
          </cell>
          <cell r="AP94">
            <v>2</v>
          </cell>
          <cell r="AQ94" t="str">
            <v>高职英语(二)预就业实习</v>
          </cell>
        </row>
        <row r="95">
          <cell r="A95">
            <v>20200308029</v>
          </cell>
          <cell r="B95" t="str">
            <v>陆昌平</v>
          </cell>
          <cell r="C95" t="str">
            <v>全日制2020计算机网络技术3班</v>
          </cell>
          <cell r="D95" t="str">
            <v>良好</v>
          </cell>
          <cell r="E95">
            <v>76</v>
          </cell>
          <cell r="F95">
            <v>77</v>
          </cell>
          <cell r="G95">
            <v>75</v>
          </cell>
          <cell r="H95">
            <v>81</v>
          </cell>
          <cell r="I95">
            <v>83</v>
          </cell>
          <cell r="J95">
            <v>80</v>
          </cell>
          <cell r="K95">
            <v>79</v>
          </cell>
          <cell r="L95">
            <v>81</v>
          </cell>
          <cell r="M95">
            <v>80</v>
          </cell>
          <cell r="N95">
            <v>85</v>
          </cell>
          <cell r="O95">
            <v>73</v>
          </cell>
          <cell r="P95">
            <v>73</v>
          </cell>
          <cell r="Q95">
            <v>92</v>
          </cell>
          <cell r="R95">
            <v>90</v>
          </cell>
          <cell r="S95" t="str">
            <v>良好</v>
          </cell>
          <cell r="T95">
            <v>80</v>
          </cell>
          <cell r="U95">
            <v>75</v>
          </cell>
          <cell r="V95">
            <v>77</v>
          </cell>
          <cell r="W95">
            <v>94</v>
          </cell>
          <cell r="X95" t="str">
            <v>良好</v>
          </cell>
          <cell r="Y95">
            <v>83</v>
          </cell>
          <cell r="Z95">
            <v>76</v>
          </cell>
          <cell r="AA95">
            <v>60</v>
          </cell>
          <cell r="AB95">
            <v>84</v>
          </cell>
          <cell r="AC95">
            <v>79</v>
          </cell>
          <cell r="AD95">
            <v>85</v>
          </cell>
          <cell r="AE95">
            <v>70</v>
          </cell>
          <cell r="AF95">
            <v>88</v>
          </cell>
          <cell r="AG95">
            <v>75</v>
          </cell>
          <cell r="AH95">
            <v>89</v>
          </cell>
          <cell r="AI95">
            <v>89</v>
          </cell>
          <cell r="AJ95">
            <v>96</v>
          </cell>
          <cell r="AK95">
            <v>91</v>
          </cell>
          <cell r="AL95">
            <v>80</v>
          </cell>
          <cell r="AM95">
            <v>95</v>
          </cell>
          <cell r="AN95">
            <v>74</v>
          </cell>
          <cell r="AO95">
            <v>0</v>
          </cell>
          <cell r="AP95">
            <v>1</v>
          </cell>
          <cell r="AQ95" t="str">
            <v>预就业实习</v>
          </cell>
        </row>
        <row r="96">
          <cell r="A96">
            <v>20200308032</v>
          </cell>
          <cell r="B96" t="str">
            <v>麦金涛</v>
          </cell>
          <cell r="C96" t="str">
            <v>全日制2020计算机网络技术3班</v>
          </cell>
          <cell r="D96" t="str">
            <v>良好</v>
          </cell>
          <cell r="E96">
            <v>74</v>
          </cell>
          <cell r="F96">
            <v>78</v>
          </cell>
          <cell r="G96">
            <v>72</v>
          </cell>
          <cell r="H96">
            <v>74</v>
          </cell>
          <cell r="I96">
            <v>76</v>
          </cell>
          <cell r="J96">
            <v>70</v>
          </cell>
          <cell r="K96">
            <v>75</v>
          </cell>
          <cell r="L96">
            <v>90</v>
          </cell>
          <cell r="M96">
            <v>90</v>
          </cell>
          <cell r="N96">
            <v>87</v>
          </cell>
          <cell r="O96">
            <v>73</v>
          </cell>
          <cell r="P96">
            <v>93</v>
          </cell>
          <cell r="Q96">
            <v>98</v>
          </cell>
          <cell r="R96">
            <v>98</v>
          </cell>
          <cell r="S96" t="str">
            <v>良好</v>
          </cell>
          <cell r="T96">
            <v>80</v>
          </cell>
          <cell r="U96">
            <v>75</v>
          </cell>
          <cell r="V96">
            <v>77</v>
          </cell>
          <cell r="W96">
            <v>86</v>
          </cell>
          <cell r="X96" t="str">
            <v>良好</v>
          </cell>
          <cell r="Y96">
            <v>87</v>
          </cell>
          <cell r="Z96">
            <v>85</v>
          </cell>
          <cell r="AA96">
            <v>31</v>
          </cell>
          <cell r="AB96">
            <v>79</v>
          </cell>
          <cell r="AC96">
            <v>70</v>
          </cell>
          <cell r="AD96">
            <v>78</v>
          </cell>
          <cell r="AE96">
            <v>60</v>
          </cell>
          <cell r="AF96">
            <v>61</v>
          </cell>
          <cell r="AG96">
            <v>80</v>
          </cell>
          <cell r="AH96">
            <v>83</v>
          </cell>
          <cell r="AI96">
            <v>90</v>
          </cell>
          <cell r="AJ96">
            <v>87</v>
          </cell>
          <cell r="AK96">
            <v>92</v>
          </cell>
          <cell r="AL96">
            <v>80</v>
          </cell>
          <cell r="AM96">
            <v>90</v>
          </cell>
          <cell r="AN96">
            <v>71</v>
          </cell>
          <cell r="AO96">
            <v>0</v>
          </cell>
          <cell r="AP96">
            <v>2</v>
          </cell>
          <cell r="AQ96" t="str">
            <v>毕业设计（论文）/职业能力测试预就业实习</v>
          </cell>
        </row>
        <row r="97">
          <cell r="A97">
            <v>20200308033</v>
          </cell>
          <cell r="B97" t="str">
            <v>莫文定</v>
          </cell>
          <cell r="C97" t="str">
            <v>全日制2020计算机网络技术3班</v>
          </cell>
          <cell r="D97" t="str">
            <v>良好</v>
          </cell>
          <cell r="E97">
            <v>91</v>
          </cell>
          <cell r="F97">
            <v>83</v>
          </cell>
          <cell r="G97">
            <v>75</v>
          </cell>
          <cell r="H97">
            <v>90</v>
          </cell>
          <cell r="I97">
            <v>88</v>
          </cell>
          <cell r="J97">
            <v>82</v>
          </cell>
          <cell r="K97">
            <v>77</v>
          </cell>
          <cell r="L97">
            <v>89</v>
          </cell>
          <cell r="M97">
            <v>88</v>
          </cell>
          <cell r="N97">
            <v>74</v>
          </cell>
          <cell r="O97">
            <v>73</v>
          </cell>
          <cell r="P97">
            <v>98</v>
          </cell>
          <cell r="Q97">
            <v>99</v>
          </cell>
          <cell r="R97">
            <v>100</v>
          </cell>
          <cell r="S97" t="str">
            <v>良好</v>
          </cell>
          <cell r="T97">
            <v>80</v>
          </cell>
          <cell r="U97">
            <v>85</v>
          </cell>
          <cell r="V97">
            <v>85</v>
          </cell>
          <cell r="W97">
            <v>99</v>
          </cell>
          <cell r="X97" t="str">
            <v>优秀</v>
          </cell>
          <cell r="Y97">
            <v>88</v>
          </cell>
          <cell r="Z97">
            <v>96</v>
          </cell>
          <cell r="AA97">
            <v>90</v>
          </cell>
          <cell r="AB97">
            <v>90</v>
          </cell>
          <cell r="AC97">
            <v>86</v>
          </cell>
          <cell r="AD97">
            <v>95</v>
          </cell>
          <cell r="AE97">
            <v>82</v>
          </cell>
          <cell r="AF97">
            <v>92</v>
          </cell>
          <cell r="AG97">
            <v>86</v>
          </cell>
          <cell r="AH97">
            <v>95</v>
          </cell>
          <cell r="AI97">
            <v>91</v>
          </cell>
          <cell r="AJ97">
            <v>99</v>
          </cell>
          <cell r="AK97">
            <v>92</v>
          </cell>
          <cell r="AL97">
            <v>80</v>
          </cell>
          <cell r="AM97">
            <v>95</v>
          </cell>
          <cell r="AN97">
            <v>83</v>
          </cell>
          <cell r="AO97">
            <v>95</v>
          </cell>
          <cell r="AP97">
            <v>0</v>
          </cell>
          <cell r="AQ97" t="str">
            <v/>
          </cell>
        </row>
        <row r="98">
          <cell r="A98">
            <v>20200308036</v>
          </cell>
          <cell r="B98" t="str">
            <v>覃秋娥</v>
          </cell>
          <cell r="C98" t="str">
            <v>全日制2020计算机网络技术3班</v>
          </cell>
          <cell r="D98" t="str">
            <v>良好</v>
          </cell>
          <cell r="E98">
            <v>79</v>
          </cell>
          <cell r="F98">
            <v>86</v>
          </cell>
          <cell r="G98">
            <v>82</v>
          </cell>
          <cell r="H98">
            <v>84</v>
          </cell>
          <cell r="I98">
            <v>83</v>
          </cell>
          <cell r="J98">
            <v>87</v>
          </cell>
          <cell r="K98">
            <v>80</v>
          </cell>
          <cell r="L98">
            <v>100</v>
          </cell>
          <cell r="M98">
            <v>72</v>
          </cell>
          <cell r="N98">
            <v>83</v>
          </cell>
          <cell r="O98">
            <v>72</v>
          </cell>
          <cell r="P98">
            <v>96</v>
          </cell>
          <cell r="Q98">
            <v>98</v>
          </cell>
          <cell r="R98">
            <v>95</v>
          </cell>
          <cell r="S98" t="str">
            <v>良好</v>
          </cell>
          <cell r="T98">
            <v>80</v>
          </cell>
          <cell r="U98">
            <v>75</v>
          </cell>
          <cell r="V98">
            <v>71</v>
          </cell>
          <cell r="W98">
            <v>93</v>
          </cell>
          <cell r="X98" t="str">
            <v>优秀</v>
          </cell>
          <cell r="Y98">
            <v>85</v>
          </cell>
          <cell r="Z98">
            <v>85</v>
          </cell>
          <cell r="AA98">
            <v>71</v>
          </cell>
          <cell r="AB98">
            <v>86</v>
          </cell>
          <cell r="AC98">
            <v>80</v>
          </cell>
          <cell r="AD98">
            <v>92</v>
          </cell>
          <cell r="AE98">
            <v>65</v>
          </cell>
          <cell r="AF98">
            <v>69</v>
          </cell>
          <cell r="AG98">
            <v>89</v>
          </cell>
          <cell r="AH98">
            <v>86</v>
          </cell>
          <cell r="AI98">
            <v>95</v>
          </cell>
          <cell r="AJ98">
            <v>94</v>
          </cell>
          <cell r="AK98">
            <v>91</v>
          </cell>
          <cell r="AL98">
            <v>80</v>
          </cell>
          <cell r="AM98">
            <v>90</v>
          </cell>
          <cell r="AN98">
            <v>82</v>
          </cell>
          <cell r="AO98">
            <v>0</v>
          </cell>
          <cell r="AP98">
            <v>1</v>
          </cell>
          <cell r="AQ98" t="str">
            <v>预就业实习</v>
          </cell>
        </row>
        <row r="99">
          <cell r="A99">
            <v>20200308037</v>
          </cell>
          <cell r="B99" t="str">
            <v>覃有强</v>
          </cell>
          <cell r="C99" t="str">
            <v>全日制2020计算机网络技术3班</v>
          </cell>
          <cell r="D99" t="str">
            <v>良好</v>
          </cell>
          <cell r="E99">
            <v>81</v>
          </cell>
          <cell r="F99">
            <v>69</v>
          </cell>
          <cell r="G99">
            <v>70</v>
          </cell>
          <cell r="H99">
            <v>78</v>
          </cell>
          <cell r="I99">
            <v>81</v>
          </cell>
          <cell r="J99">
            <v>92</v>
          </cell>
          <cell r="K99">
            <v>78</v>
          </cell>
          <cell r="L99">
            <v>78</v>
          </cell>
          <cell r="M99">
            <v>84</v>
          </cell>
          <cell r="N99">
            <v>85</v>
          </cell>
          <cell r="O99">
            <v>72</v>
          </cell>
          <cell r="P99">
            <v>94</v>
          </cell>
          <cell r="Q99">
            <v>97</v>
          </cell>
          <cell r="R99">
            <v>99</v>
          </cell>
          <cell r="S99" t="str">
            <v>良好</v>
          </cell>
          <cell r="T99">
            <v>80</v>
          </cell>
          <cell r="U99">
            <v>75</v>
          </cell>
          <cell r="V99">
            <v>81</v>
          </cell>
          <cell r="W99">
            <v>94</v>
          </cell>
          <cell r="X99" t="str">
            <v>及格</v>
          </cell>
          <cell r="Y99">
            <v>86</v>
          </cell>
          <cell r="Z99">
            <v>85</v>
          </cell>
          <cell r="AA99">
            <v>75</v>
          </cell>
          <cell r="AB99">
            <v>70</v>
          </cell>
          <cell r="AC99">
            <v>80</v>
          </cell>
          <cell r="AD99">
            <v>93</v>
          </cell>
          <cell r="AE99">
            <v>65</v>
          </cell>
          <cell r="AF99">
            <v>63</v>
          </cell>
          <cell r="AG99">
            <v>82</v>
          </cell>
          <cell r="AH99">
            <v>88</v>
          </cell>
          <cell r="AI99">
            <v>90</v>
          </cell>
          <cell r="AJ99">
            <v>100</v>
          </cell>
          <cell r="AK99">
            <v>91</v>
          </cell>
          <cell r="AL99">
            <v>80</v>
          </cell>
          <cell r="AM99">
            <v>90</v>
          </cell>
          <cell r="AN99">
            <v>80</v>
          </cell>
          <cell r="AO99">
            <v>0</v>
          </cell>
          <cell r="AP99">
            <v>1</v>
          </cell>
          <cell r="AQ99" t="str">
            <v>预就业实习</v>
          </cell>
        </row>
        <row r="100">
          <cell r="A100">
            <v>20200308040</v>
          </cell>
          <cell r="B100" t="str">
            <v>韦家鸿</v>
          </cell>
          <cell r="C100" t="str">
            <v>全日制2020计算机网络技术3班</v>
          </cell>
          <cell r="D100" t="str">
            <v>良好</v>
          </cell>
          <cell r="E100">
            <v>80</v>
          </cell>
          <cell r="F100">
            <v>75</v>
          </cell>
          <cell r="G100">
            <v>64</v>
          </cell>
          <cell r="H100">
            <v>82</v>
          </cell>
          <cell r="I100">
            <v>89</v>
          </cell>
          <cell r="J100">
            <v>83</v>
          </cell>
          <cell r="K100">
            <v>77</v>
          </cell>
          <cell r="L100">
            <v>86</v>
          </cell>
          <cell r="M100">
            <v>90</v>
          </cell>
          <cell r="N100">
            <v>73</v>
          </cell>
          <cell r="O100">
            <v>73</v>
          </cell>
          <cell r="P100">
            <v>98</v>
          </cell>
          <cell r="Q100">
            <v>99</v>
          </cell>
          <cell r="R100">
            <v>100</v>
          </cell>
          <cell r="S100" t="str">
            <v>良好</v>
          </cell>
          <cell r="T100">
            <v>80</v>
          </cell>
          <cell r="U100">
            <v>75</v>
          </cell>
          <cell r="V100">
            <v>85</v>
          </cell>
          <cell r="W100">
            <v>92</v>
          </cell>
          <cell r="X100" t="str">
            <v>及格</v>
          </cell>
          <cell r="Y100">
            <v>88</v>
          </cell>
          <cell r="Z100">
            <v>75</v>
          </cell>
          <cell r="AA100">
            <v>71</v>
          </cell>
          <cell r="AB100">
            <v>88</v>
          </cell>
          <cell r="AC100">
            <v>63</v>
          </cell>
          <cell r="AD100">
            <v>95</v>
          </cell>
          <cell r="AE100">
            <v>67</v>
          </cell>
          <cell r="AF100">
            <v>71</v>
          </cell>
          <cell r="AG100">
            <v>87</v>
          </cell>
          <cell r="AH100">
            <v>84</v>
          </cell>
          <cell r="AI100">
            <v>92</v>
          </cell>
          <cell r="AJ100">
            <v>99</v>
          </cell>
          <cell r="AK100">
            <v>90</v>
          </cell>
          <cell r="AL100">
            <v>80</v>
          </cell>
          <cell r="AM100">
            <v>90</v>
          </cell>
          <cell r="AN100">
            <v>83</v>
          </cell>
          <cell r="AO100">
            <v>86</v>
          </cell>
          <cell r="AP100">
            <v>0</v>
          </cell>
          <cell r="AQ100" t="str">
            <v/>
          </cell>
        </row>
        <row r="101">
          <cell r="A101">
            <v>20200308042</v>
          </cell>
          <cell r="B101" t="str">
            <v>韦永正</v>
          </cell>
          <cell r="C101" t="str">
            <v>全日制2020计算机网络技术3班</v>
          </cell>
          <cell r="D101" t="str">
            <v>良好</v>
          </cell>
          <cell r="E101">
            <v>80</v>
          </cell>
          <cell r="F101">
            <v>68</v>
          </cell>
          <cell r="G101">
            <v>60</v>
          </cell>
          <cell r="H101">
            <v>79</v>
          </cell>
          <cell r="I101">
            <v>85</v>
          </cell>
          <cell r="J101">
            <v>87</v>
          </cell>
          <cell r="K101">
            <v>73</v>
          </cell>
          <cell r="L101">
            <v>87</v>
          </cell>
          <cell r="M101">
            <v>92</v>
          </cell>
          <cell r="N101">
            <v>74</v>
          </cell>
          <cell r="O101">
            <v>72</v>
          </cell>
          <cell r="P101">
            <v>93</v>
          </cell>
          <cell r="Q101">
            <v>90</v>
          </cell>
          <cell r="R101">
            <v>91</v>
          </cell>
          <cell r="S101" t="str">
            <v>良好</v>
          </cell>
          <cell r="T101">
            <v>80</v>
          </cell>
          <cell r="U101">
            <v>75</v>
          </cell>
          <cell r="V101">
            <v>79</v>
          </cell>
          <cell r="W101">
            <v>75</v>
          </cell>
          <cell r="X101" t="str">
            <v>良好</v>
          </cell>
          <cell r="Y101">
            <v>86</v>
          </cell>
          <cell r="Z101">
            <v>60</v>
          </cell>
          <cell r="AA101">
            <v>43</v>
          </cell>
          <cell r="AB101">
            <v>89</v>
          </cell>
          <cell r="AC101">
            <v>60</v>
          </cell>
          <cell r="AD101">
            <v>87</v>
          </cell>
          <cell r="AE101">
            <v>60</v>
          </cell>
          <cell r="AF101">
            <v>71</v>
          </cell>
          <cell r="AG101">
            <v>78</v>
          </cell>
          <cell r="AH101">
            <v>60</v>
          </cell>
          <cell r="AI101">
            <v>92</v>
          </cell>
          <cell r="AJ101">
            <v>78</v>
          </cell>
          <cell r="AK101">
            <v>90</v>
          </cell>
          <cell r="AL101">
            <v>80</v>
          </cell>
          <cell r="AM101">
            <v>90</v>
          </cell>
          <cell r="AN101">
            <v>78</v>
          </cell>
          <cell r="AO101">
            <v>0</v>
          </cell>
          <cell r="AP101">
            <v>2</v>
          </cell>
          <cell r="AQ101" t="str">
            <v>毕业设计（论文）/职业能力测试预就业实习</v>
          </cell>
        </row>
        <row r="102">
          <cell r="A102">
            <v>20200308045</v>
          </cell>
          <cell r="B102" t="str">
            <v>叶胜辉</v>
          </cell>
          <cell r="C102" t="str">
            <v>全日制2020计算机网络技术3班</v>
          </cell>
          <cell r="D102" t="str">
            <v>良好</v>
          </cell>
          <cell r="E102">
            <v>83</v>
          </cell>
          <cell r="F102">
            <v>67</v>
          </cell>
          <cell r="G102">
            <v>62</v>
          </cell>
          <cell r="H102">
            <v>78</v>
          </cell>
          <cell r="I102">
            <v>85</v>
          </cell>
          <cell r="J102">
            <v>83</v>
          </cell>
          <cell r="K102">
            <v>78</v>
          </cell>
          <cell r="L102">
            <v>86</v>
          </cell>
          <cell r="M102">
            <v>89</v>
          </cell>
          <cell r="N102">
            <v>80</v>
          </cell>
          <cell r="O102">
            <v>73</v>
          </cell>
          <cell r="P102">
            <v>0</v>
          </cell>
          <cell r="Q102">
            <v>92</v>
          </cell>
          <cell r="R102">
            <v>95</v>
          </cell>
          <cell r="S102" t="str">
            <v>良好</v>
          </cell>
          <cell r="T102">
            <v>80</v>
          </cell>
          <cell r="U102">
            <v>75</v>
          </cell>
          <cell r="V102">
            <v>72</v>
          </cell>
          <cell r="W102">
            <v>89</v>
          </cell>
          <cell r="X102" t="str">
            <v>良好</v>
          </cell>
          <cell r="Y102">
            <v>86</v>
          </cell>
          <cell r="Z102">
            <v>88</v>
          </cell>
          <cell r="AA102">
            <v>75</v>
          </cell>
          <cell r="AB102">
            <v>82</v>
          </cell>
          <cell r="AC102">
            <v>60</v>
          </cell>
          <cell r="AD102">
            <v>93</v>
          </cell>
          <cell r="AE102">
            <v>60</v>
          </cell>
          <cell r="AF102">
            <v>74</v>
          </cell>
          <cell r="AG102">
            <v>81</v>
          </cell>
          <cell r="AH102">
            <v>61</v>
          </cell>
          <cell r="AI102">
            <v>90</v>
          </cell>
          <cell r="AJ102">
            <v>63</v>
          </cell>
          <cell r="AK102">
            <v>90</v>
          </cell>
          <cell r="AL102">
            <v>80</v>
          </cell>
          <cell r="AM102">
            <v>90</v>
          </cell>
          <cell r="AN102">
            <v>70</v>
          </cell>
          <cell r="AO102">
            <v>78</v>
          </cell>
          <cell r="AP102">
            <v>1</v>
          </cell>
          <cell r="AQ102" t="str">
            <v>大学生安全教育(二)</v>
          </cell>
        </row>
        <row r="103">
          <cell r="A103">
            <v>20200308047</v>
          </cell>
          <cell r="B103" t="str">
            <v>张天航</v>
          </cell>
          <cell r="C103" t="str">
            <v>全日制2020计算机网络技术3班</v>
          </cell>
          <cell r="D103" t="str">
            <v>良好</v>
          </cell>
          <cell r="E103">
            <v>82</v>
          </cell>
          <cell r="F103">
            <v>55</v>
          </cell>
          <cell r="G103">
            <v>60</v>
          </cell>
          <cell r="H103" t="str">
            <v>及格</v>
          </cell>
          <cell r="I103">
            <v>74</v>
          </cell>
          <cell r="J103">
            <v>70</v>
          </cell>
          <cell r="K103">
            <v>79</v>
          </cell>
          <cell r="L103">
            <v>79</v>
          </cell>
          <cell r="M103">
            <v>81</v>
          </cell>
          <cell r="N103">
            <v>80</v>
          </cell>
          <cell r="O103">
            <v>72</v>
          </cell>
          <cell r="P103">
            <v>52</v>
          </cell>
          <cell r="Q103">
            <v>69</v>
          </cell>
          <cell r="R103">
            <v>92</v>
          </cell>
          <cell r="S103" t="str">
            <v>良好</v>
          </cell>
          <cell r="T103">
            <v>80</v>
          </cell>
          <cell r="U103">
            <v>75</v>
          </cell>
          <cell r="V103">
            <v>62</v>
          </cell>
          <cell r="W103">
            <v>83</v>
          </cell>
          <cell r="X103" t="str">
            <v>及格</v>
          </cell>
          <cell r="Y103">
            <v>72</v>
          </cell>
          <cell r="Z103">
            <v>68</v>
          </cell>
          <cell r="AA103">
            <v>88</v>
          </cell>
          <cell r="AB103">
            <v>77</v>
          </cell>
          <cell r="AC103">
            <v>60</v>
          </cell>
          <cell r="AD103">
            <v>86</v>
          </cell>
          <cell r="AE103">
            <v>60</v>
          </cell>
          <cell r="AF103">
            <v>72</v>
          </cell>
          <cell r="AG103">
            <v>65</v>
          </cell>
          <cell r="AH103">
            <v>64</v>
          </cell>
          <cell r="AI103">
            <v>85</v>
          </cell>
          <cell r="AJ103">
            <v>60</v>
          </cell>
          <cell r="AK103">
            <v>70</v>
          </cell>
          <cell r="AL103">
            <v>80</v>
          </cell>
          <cell r="AM103">
            <v>90</v>
          </cell>
          <cell r="AN103">
            <v>63</v>
          </cell>
          <cell r="AO103">
            <v>76</v>
          </cell>
          <cell r="AP103">
            <v>2</v>
          </cell>
          <cell r="AQ103" t="str">
            <v>高职英语(二)大学生安全教育(二)</v>
          </cell>
        </row>
        <row r="104">
          <cell r="A104">
            <v>20200308050</v>
          </cell>
          <cell r="B104" t="str">
            <v>周威宏</v>
          </cell>
          <cell r="C104" t="str">
            <v>全日制2020计算机网络技术3班</v>
          </cell>
          <cell r="D104" t="str">
            <v>良好</v>
          </cell>
          <cell r="E104">
            <v>74</v>
          </cell>
          <cell r="F104">
            <v>68</v>
          </cell>
          <cell r="G104">
            <v>60</v>
          </cell>
          <cell r="H104">
            <v>65</v>
          </cell>
          <cell r="I104">
            <v>78</v>
          </cell>
          <cell r="J104">
            <v>82</v>
          </cell>
          <cell r="K104">
            <v>74</v>
          </cell>
          <cell r="L104">
            <v>86</v>
          </cell>
          <cell r="M104">
            <v>78</v>
          </cell>
          <cell r="N104">
            <v>85</v>
          </cell>
          <cell r="O104">
            <v>72</v>
          </cell>
          <cell r="P104">
            <v>90</v>
          </cell>
          <cell r="Q104">
            <v>72</v>
          </cell>
          <cell r="R104">
            <v>91</v>
          </cell>
          <cell r="S104" t="str">
            <v>良好</v>
          </cell>
          <cell r="T104">
            <v>80</v>
          </cell>
          <cell r="U104">
            <v>75</v>
          </cell>
          <cell r="V104">
            <v>74</v>
          </cell>
          <cell r="W104">
            <v>87</v>
          </cell>
          <cell r="X104" t="str">
            <v>及格</v>
          </cell>
          <cell r="Y104">
            <v>78</v>
          </cell>
          <cell r="Z104">
            <v>67</v>
          </cell>
          <cell r="AA104">
            <v>75</v>
          </cell>
          <cell r="AB104">
            <v>75</v>
          </cell>
          <cell r="AC104">
            <v>60</v>
          </cell>
          <cell r="AD104">
            <v>72</v>
          </cell>
          <cell r="AE104">
            <v>61</v>
          </cell>
          <cell r="AF104">
            <v>70</v>
          </cell>
          <cell r="AG104">
            <v>76</v>
          </cell>
          <cell r="AH104">
            <v>81</v>
          </cell>
          <cell r="AI104">
            <v>89</v>
          </cell>
          <cell r="AJ104">
            <v>83</v>
          </cell>
          <cell r="AK104">
            <v>91</v>
          </cell>
          <cell r="AL104">
            <v>80</v>
          </cell>
          <cell r="AM104">
            <v>90</v>
          </cell>
          <cell r="AN104">
            <v>69</v>
          </cell>
          <cell r="AO104">
            <v>66</v>
          </cell>
          <cell r="AP104">
            <v>0</v>
          </cell>
          <cell r="AQ104" t="str">
            <v/>
          </cell>
        </row>
        <row r="105">
          <cell r="A105">
            <v>20200308053</v>
          </cell>
          <cell r="B105" t="str">
            <v>冯汉</v>
          </cell>
          <cell r="C105" t="str">
            <v>全日制2020计算机网络技术3班</v>
          </cell>
          <cell r="D105" t="str">
            <v>良好</v>
          </cell>
          <cell r="E105">
            <v>83</v>
          </cell>
          <cell r="F105">
            <v>65</v>
          </cell>
          <cell r="G105">
            <v>60</v>
          </cell>
          <cell r="H105">
            <v>71</v>
          </cell>
          <cell r="I105">
            <v>85</v>
          </cell>
          <cell r="J105">
            <v>66</v>
          </cell>
          <cell r="K105">
            <v>83</v>
          </cell>
          <cell r="L105">
            <v>79</v>
          </cell>
          <cell r="M105">
            <v>89</v>
          </cell>
          <cell r="N105">
            <v>80</v>
          </cell>
          <cell r="O105">
            <v>73</v>
          </cell>
          <cell r="P105">
            <v>97</v>
          </cell>
          <cell r="Q105">
            <v>97</v>
          </cell>
          <cell r="R105">
            <v>96</v>
          </cell>
          <cell r="S105" t="str">
            <v>良好</v>
          </cell>
          <cell r="T105">
            <v>80</v>
          </cell>
          <cell r="U105">
            <v>75</v>
          </cell>
          <cell r="V105">
            <v>79</v>
          </cell>
          <cell r="W105">
            <v>94</v>
          </cell>
          <cell r="X105" t="str">
            <v>良好</v>
          </cell>
          <cell r="Y105">
            <v>84</v>
          </cell>
          <cell r="Z105">
            <v>78</v>
          </cell>
          <cell r="AA105">
            <v>62</v>
          </cell>
          <cell r="AB105">
            <v>82</v>
          </cell>
          <cell r="AC105">
            <v>64</v>
          </cell>
          <cell r="AD105">
            <v>93</v>
          </cell>
          <cell r="AE105">
            <v>70</v>
          </cell>
          <cell r="AF105">
            <v>67</v>
          </cell>
          <cell r="AG105">
            <v>76</v>
          </cell>
          <cell r="AH105">
            <v>82</v>
          </cell>
          <cell r="AI105">
            <v>90</v>
          </cell>
          <cell r="AJ105">
            <v>73</v>
          </cell>
          <cell r="AK105">
            <v>90</v>
          </cell>
          <cell r="AL105">
            <v>80</v>
          </cell>
          <cell r="AM105">
            <v>95</v>
          </cell>
          <cell r="AN105">
            <v>81</v>
          </cell>
          <cell r="AO105">
            <v>86</v>
          </cell>
          <cell r="AP105">
            <v>0</v>
          </cell>
          <cell r="AQ105" t="str">
            <v/>
          </cell>
        </row>
        <row r="106">
          <cell r="A106">
            <v>20200308055</v>
          </cell>
          <cell r="B106" t="str">
            <v>黄海杰</v>
          </cell>
          <cell r="C106" t="str">
            <v>全日制2020计算机网络技术3班</v>
          </cell>
          <cell r="D106" t="str">
            <v>良好</v>
          </cell>
          <cell r="E106">
            <v>80</v>
          </cell>
          <cell r="F106">
            <v>83</v>
          </cell>
          <cell r="G106">
            <v>72</v>
          </cell>
          <cell r="H106">
            <v>63</v>
          </cell>
          <cell r="I106">
            <v>83</v>
          </cell>
          <cell r="J106">
            <v>86</v>
          </cell>
          <cell r="K106">
            <v>78</v>
          </cell>
          <cell r="L106">
            <v>84</v>
          </cell>
          <cell r="M106">
            <v>72</v>
          </cell>
          <cell r="N106">
            <v>83</v>
          </cell>
          <cell r="O106">
            <v>73</v>
          </cell>
          <cell r="P106">
            <v>96</v>
          </cell>
          <cell r="Q106">
            <v>99</v>
          </cell>
          <cell r="R106">
            <v>99</v>
          </cell>
          <cell r="S106" t="str">
            <v>良好</v>
          </cell>
          <cell r="T106">
            <v>80</v>
          </cell>
          <cell r="U106">
            <v>75</v>
          </cell>
          <cell r="V106">
            <v>71</v>
          </cell>
          <cell r="W106">
            <v>96</v>
          </cell>
          <cell r="X106" t="str">
            <v>良好</v>
          </cell>
          <cell r="Y106">
            <v>87</v>
          </cell>
          <cell r="Z106">
            <v>86</v>
          </cell>
          <cell r="AA106">
            <v>66</v>
          </cell>
          <cell r="AB106">
            <v>81</v>
          </cell>
          <cell r="AC106">
            <v>67</v>
          </cell>
          <cell r="AD106">
            <v>91</v>
          </cell>
          <cell r="AE106">
            <v>70</v>
          </cell>
          <cell r="AF106">
            <v>67</v>
          </cell>
          <cell r="AG106">
            <v>87</v>
          </cell>
          <cell r="AH106">
            <v>78</v>
          </cell>
          <cell r="AI106">
            <v>95</v>
          </cell>
          <cell r="AJ106">
            <v>90</v>
          </cell>
          <cell r="AK106">
            <v>91</v>
          </cell>
          <cell r="AL106">
            <v>80</v>
          </cell>
          <cell r="AM106">
            <v>90</v>
          </cell>
          <cell r="AN106">
            <v>79</v>
          </cell>
          <cell r="AO106">
            <v>0</v>
          </cell>
          <cell r="AP106">
            <v>1</v>
          </cell>
          <cell r="AQ106" t="str">
            <v>预就业实习</v>
          </cell>
        </row>
        <row r="107">
          <cell r="A107">
            <v>20200308059</v>
          </cell>
          <cell r="B107" t="str">
            <v>黎乐晨</v>
          </cell>
          <cell r="C107" t="str">
            <v>全日制2020计算机网络技术3班</v>
          </cell>
          <cell r="D107" t="str">
            <v>良好</v>
          </cell>
          <cell r="E107">
            <v>83</v>
          </cell>
          <cell r="F107">
            <v>71</v>
          </cell>
          <cell r="G107">
            <v>76</v>
          </cell>
          <cell r="H107">
            <v>69</v>
          </cell>
          <cell r="I107">
            <v>73</v>
          </cell>
          <cell r="J107">
            <v>75</v>
          </cell>
          <cell r="K107">
            <v>77</v>
          </cell>
          <cell r="L107">
            <v>89</v>
          </cell>
          <cell r="M107">
            <v>81</v>
          </cell>
          <cell r="N107">
            <v>80</v>
          </cell>
          <cell r="O107">
            <v>73</v>
          </cell>
          <cell r="P107">
            <v>94</v>
          </cell>
          <cell r="Q107">
            <v>73</v>
          </cell>
          <cell r="R107">
            <v>35</v>
          </cell>
          <cell r="S107" t="str">
            <v>良好</v>
          </cell>
          <cell r="T107">
            <v>80</v>
          </cell>
          <cell r="U107">
            <v>75</v>
          </cell>
          <cell r="V107">
            <v>84</v>
          </cell>
          <cell r="W107">
            <v>77</v>
          </cell>
          <cell r="X107" t="str">
            <v>及格</v>
          </cell>
          <cell r="Y107">
            <v>83</v>
          </cell>
          <cell r="Z107">
            <v>60</v>
          </cell>
          <cell r="AA107">
            <v>61</v>
          </cell>
          <cell r="AB107">
            <v>71</v>
          </cell>
          <cell r="AC107">
            <v>0</v>
          </cell>
          <cell r="AD107">
            <v>87</v>
          </cell>
          <cell r="AE107">
            <v>67</v>
          </cell>
          <cell r="AF107">
            <v>76</v>
          </cell>
          <cell r="AG107">
            <v>0</v>
          </cell>
          <cell r="AH107">
            <v>63</v>
          </cell>
          <cell r="AI107">
            <v>91</v>
          </cell>
          <cell r="AJ107">
            <v>67</v>
          </cell>
          <cell r="AK107">
            <v>70</v>
          </cell>
          <cell r="AL107">
            <v>80</v>
          </cell>
          <cell r="AM107">
            <v>90</v>
          </cell>
          <cell r="AN107">
            <v>66</v>
          </cell>
          <cell r="AO107">
            <v>72</v>
          </cell>
          <cell r="AP107">
            <v>3</v>
          </cell>
          <cell r="AQ107" t="str">
            <v>大学生安全教育(四)信息安全技术前端开发技术</v>
          </cell>
        </row>
        <row r="108">
          <cell r="A108">
            <v>20200308062</v>
          </cell>
          <cell r="B108" t="str">
            <v>梁文斌</v>
          </cell>
          <cell r="C108" t="str">
            <v>全日制2020计算机网络技术3班</v>
          </cell>
          <cell r="D108" t="str">
            <v>良好</v>
          </cell>
          <cell r="E108">
            <v>75</v>
          </cell>
          <cell r="F108">
            <v>74</v>
          </cell>
          <cell r="G108">
            <v>72</v>
          </cell>
          <cell r="H108">
            <v>84</v>
          </cell>
          <cell r="I108">
            <v>84</v>
          </cell>
          <cell r="J108">
            <v>81</v>
          </cell>
          <cell r="K108">
            <v>76</v>
          </cell>
          <cell r="L108">
            <v>79</v>
          </cell>
          <cell r="M108">
            <v>82</v>
          </cell>
          <cell r="N108">
            <v>85</v>
          </cell>
          <cell r="O108">
            <v>73</v>
          </cell>
          <cell r="P108">
            <v>91</v>
          </cell>
          <cell r="Q108">
            <v>91</v>
          </cell>
          <cell r="R108">
            <v>96</v>
          </cell>
          <cell r="S108" t="str">
            <v>良好</v>
          </cell>
          <cell r="T108">
            <v>80</v>
          </cell>
          <cell r="U108">
            <v>75</v>
          </cell>
          <cell r="V108">
            <v>70</v>
          </cell>
          <cell r="W108">
            <v>97</v>
          </cell>
          <cell r="X108" t="str">
            <v>及格</v>
          </cell>
          <cell r="Y108">
            <v>86</v>
          </cell>
          <cell r="Z108">
            <v>72</v>
          </cell>
          <cell r="AA108">
            <v>75</v>
          </cell>
          <cell r="AB108">
            <v>81</v>
          </cell>
          <cell r="AC108">
            <v>75</v>
          </cell>
          <cell r="AD108">
            <v>84</v>
          </cell>
          <cell r="AE108">
            <v>81</v>
          </cell>
          <cell r="AF108">
            <v>82</v>
          </cell>
          <cell r="AG108">
            <v>89</v>
          </cell>
          <cell r="AH108">
            <v>93</v>
          </cell>
          <cell r="AI108">
            <v>88</v>
          </cell>
          <cell r="AJ108">
            <v>80</v>
          </cell>
          <cell r="AK108">
            <v>91</v>
          </cell>
          <cell r="AL108">
            <v>80</v>
          </cell>
          <cell r="AM108">
            <v>90</v>
          </cell>
          <cell r="AN108">
            <v>75</v>
          </cell>
          <cell r="AO108">
            <v>95</v>
          </cell>
          <cell r="AP108">
            <v>0</v>
          </cell>
          <cell r="AQ108" t="str">
            <v/>
          </cell>
        </row>
        <row r="109">
          <cell r="A109">
            <v>20200308064</v>
          </cell>
          <cell r="B109" t="str">
            <v>龙康健</v>
          </cell>
          <cell r="C109" t="str">
            <v>全日制2020计算机网络技术3班</v>
          </cell>
          <cell r="D109" t="str">
            <v>良好</v>
          </cell>
          <cell r="E109">
            <v>79</v>
          </cell>
          <cell r="F109">
            <v>81</v>
          </cell>
          <cell r="G109">
            <v>78</v>
          </cell>
          <cell r="H109">
            <v>88</v>
          </cell>
          <cell r="I109">
            <v>86</v>
          </cell>
          <cell r="J109">
            <v>71</v>
          </cell>
          <cell r="K109">
            <v>71</v>
          </cell>
          <cell r="L109">
            <v>75</v>
          </cell>
          <cell r="M109">
            <v>88</v>
          </cell>
          <cell r="N109">
            <v>73</v>
          </cell>
          <cell r="O109">
            <v>73</v>
          </cell>
          <cell r="P109">
            <v>96</v>
          </cell>
          <cell r="Q109">
            <v>96</v>
          </cell>
          <cell r="R109">
            <v>99</v>
          </cell>
          <cell r="S109" t="str">
            <v>良好</v>
          </cell>
          <cell r="T109">
            <v>80</v>
          </cell>
          <cell r="U109">
            <v>85</v>
          </cell>
          <cell r="V109">
            <v>86</v>
          </cell>
          <cell r="W109">
            <v>95</v>
          </cell>
          <cell r="X109" t="str">
            <v>优秀</v>
          </cell>
          <cell r="Y109">
            <v>90</v>
          </cell>
          <cell r="Z109">
            <v>96</v>
          </cell>
          <cell r="AA109">
            <v>90</v>
          </cell>
          <cell r="AB109">
            <v>90</v>
          </cell>
          <cell r="AC109">
            <v>90</v>
          </cell>
          <cell r="AD109">
            <v>93</v>
          </cell>
          <cell r="AE109">
            <v>75</v>
          </cell>
          <cell r="AF109">
            <v>91</v>
          </cell>
          <cell r="AG109">
            <v>96</v>
          </cell>
          <cell r="AH109">
            <v>93</v>
          </cell>
          <cell r="AI109">
            <v>92</v>
          </cell>
          <cell r="AJ109">
            <v>94</v>
          </cell>
          <cell r="AK109">
            <v>90</v>
          </cell>
          <cell r="AL109">
            <v>80</v>
          </cell>
          <cell r="AM109">
            <v>90</v>
          </cell>
          <cell r="AN109">
            <v>83</v>
          </cell>
          <cell r="AO109">
            <v>98</v>
          </cell>
          <cell r="AP109">
            <v>0</v>
          </cell>
          <cell r="AQ109" t="str">
            <v/>
          </cell>
        </row>
        <row r="110">
          <cell r="A110">
            <v>20200308065</v>
          </cell>
          <cell r="B110" t="str">
            <v>卢淑敏</v>
          </cell>
          <cell r="C110" t="str">
            <v>全日制2020计算机网络技术3班</v>
          </cell>
          <cell r="D110" t="str">
            <v>良好</v>
          </cell>
          <cell r="E110">
            <v>81</v>
          </cell>
          <cell r="F110">
            <v>81</v>
          </cell>
          <cell r="G110">
            <v>78</v>
          </cell>
          <cell r="H110">
            <v>82</v>
          </cell>
          <cell r="I110">
            <v>80</v>
          </cell>
          <cell r="J110">
            <v>81</v>
          </cell>
          <cell r="K110">
            <v>81</v>
          </cell>
          <cell r="L110">
            <v>87</v>
          </cell>
          <cell r="M110">
            <v>88</v>
          </cell>
          <cell r="N110">
            <v>80</v>
          </cell>
          <cell r="O110">
            <v>91</v>
          </cell>
          <cell r="P110">
            <v>93</v>
          </cell>
          <cell r="Q110">
            <v>99</v>
          </cell>
          <cell r="R110">
            <v>97</v>
          </cell>
          <cell r="S110" t="str">
            <v>良好</v>
          </cell>
          <cell r="T110">
            <v>80</v>
          </cell>
          <cell r="U110">
            <v>75</v>
          </cell>
          <cell r="V110">
            <v>81</v>
          </cell>
          <cell r="W110">
            <v>96</v>
          </cell>
          <cell r="X110" t="str">
            <v>良好</v>
          </cell>
          <cell r="Y110">
            <v>90</v>
          </cell>
          <cell r="Z110">
            <v>89</v>
          </cell>
          <cell r="AA110">
            <v>84</v>
          </cell>
          <cell r="AB110">
            <v>89</v>
          </cell>
          <cell r="AC110">
            <v>68</v>
          </cell>
          <cell r="AD110">
            <v>87</v>
          </cell>
          <cell r="AE110">
            <v>72</v>
          </cell>
          <cell r="AF110">
            <v>63</v>
          </cell>
          <cell r="AG110">
            <v>89</v>
          </cell>
          <cell r="AH110">
            <v>70</v>
          </cell>
          <cell r="AI110">
            <v>92</v>
          </cell>
          <cell r="AJ110">
            <v>91</v>
          </cell>
          <cell r="AK110">
            <v>90</v>
          </cell>
          <cell r="AL110">
            <v>80</v>
          </cell>
          <cell r="AM110">
            <v>90</v>
          </cell>
          <cell r="AN110">
            <v>82</v>
          </cell>
          <cell r="AO110">
            <v>98</v>
          </cell>
          <cell r="AP110">
            <v>0</v>
          </cell>
          <cell r="AQ110" t="str">
            <v/>
          </cell>
        </row>
        <row r="111">
          <cell r="A111">
            <v>20200308069</v>
          </cell>
          <cell r="B111" t="str">
            <v>容情</v>
          </cell>
          <cell r="C111" t="str">
            <v>全日制2020计算机网络技术3班</v>
          </cell>
          <cell r="D111" t="str">
            <v>良好</v>
          </cell>
          <cell r="E111">
            <v>75</v>
          </cell>
          <cell r="F111">
            <v>90</v>
          </cell>
          <cell r="G111">
            <v>80</v>
          </cell>
          <cell r="H111">
            <v>81</v>
          </cell>
          <cell r="I111">
            <v>88</v>
          </cell>
          <cell r="J111">
            <v>70</v>
          </cell>
          <cell r="K111">
            <v>79</v>
          </cell>
          <cell r="L111">
            <v>100</v>
          </cell>
          <cell r="M111">
            <v>90</v>
          </cell>
          <cell r="N111">
            <v>83</v>
          </cell>
          <cell r="O111">
            <v>62</v>
          </cell>
          <cell r="P111">
            <v>97</v>
          </cell>
          <cell r="Q111">
            <v>98</v>
          </cell>
          <cell r="R111">
            <v>98</v>
          </cell>
          <cell r="S111" t="str">
            <v>良好</v>
          </cell>
          <cell r="T111">
            <v>80</v>
          </cell>
          <cell r="U111">
            <v>75</v>
          </cell>
          <cell r="V111">
            <v>80</v>
          </cell>
          <cell r="W111">
            <v>97</v>
          </cell>
          <cell r="X111" t="str">
            <v>良好</v>
          </cell>
          <cell r="Y111">
            <v>88</v>
          </cell>
          <cell r="Z111">
            <v>90</v>
          </cell>
          <cell r="AA111">
            <v>66</v>
          </cell>
          <cell r="AB111">
            <v>82</v>
          </cell>
          <cell r="AC111">
            <v>75</v>
          </cell>
          <cell r="AD111">
            <v>93</v>
          </cell>
          <cell r="AE111">
            <v>83</v>
          </cell>
          <cell r="AF111">
            <v>77</v>
          </cell>
          <cell r="AG111">
            <v>92</v>
          </cell>
          <cell r="AH111">
            <v>90</v>
          </cell>
          <cell r="AI111">
            <v>95</v>
          </cell>
          <cell r="AJ111">
            <v>99</v>
          </cell>
          <cell r="AK111">
            <v>92</v>
          </cell>
          <cell r="AL111">
            <v>80</v>
          </cell>
          <cell r="AM111">
            <v>95</v>
          </cell>
          <cell r="AN111">
            <v>89</v>
          </cell>
          <cell r="AO111">
            <v>99</v>
          </cell>
          <cell r="AP111">
            <v>0</v>
          </cell>
          <cell r="AQ111" t="str">
            <v/>
          </cell>
        </row>
        <row r="112">
          <cell r="A112">
            <v>20200308071</v>
          </cell>
          <cell r="B112" t="str">
            <v>石岳民</v>
          </cell>
          <cell r="C112" t="str">
            <v>全日制2020计算机网络技术3班</v>
          </cell>
          <cell r="D112" t="str">
            <v>良好</v>
          </cell>
          <cell r="E112">
            <v>75</v>
          </cell>
          <cell r="F112">
            <v>80</v>
          </cell>
          <cell r="G112">
            <v>70</v>
          </cell>
          <cell r="H112">
            <v>83</v>
          </cell>
          <cell r="I112">
            <v>84</v>
          </cell>
          <cell r="J112">
            <v>70</v>
          </cell>
          <cell r="K112">
            <v>75</v>
          </cell>
          <cell r="L112">
            <v>88</v>
          </cell>
          <cell r="M112">
            <v>87</v>
          </cell>
          <cell r="N112">
            <v>85</v>
          </cell>
          <cell r="O112">
            <v>60</v>
          </cell>
          <cell r="P112">
            <v>91</v>
          </cell>
          <cell r="Q112">
            <v>96</v>
          </cell>
          <cell r="R112">
            <v>74</v>
          </cell>
          <cell r="S112" t="str">
            <v>良好</v>
          </cell>
          <cell r="T112">
            <v>80</v>
          </cell>
          <cell r="U112">
            <v>75</v>
          </cell>
          <cell r="V112">
            <v>81</v>
          </cell>
          <cell r="W112">
            <v>91</v>
          </cell>
          <cell r="X112" t="str">
            <v>及格</v>
          </cell>
          <cell r="Y112">
            <v>80</v>
          </cell>
          <cell r="Z112">
            <v>88</v>
          </cell>
          <cell r="AA112">
            <v>48</v>
          </cell>
          <cell r="AB112">
            <v>82</v>
          </cell>
          <cell r="AC112">
            <v>72</v>
          </cell>
          <cell r="AD112">
            <v>83</v>
          </cell>
          <cell r="AE112">
            <v>74</v>
          </cell>
          <cell r="AF112">
            <v>73</v>
          </cell>
          <cell r="AG112">
            <v>88</v>
          </cell>
          <cell r="AH112">
            <v>84</v>
          </cell>
          <cell r="AI112">
            <v>89</v>
          </cell>
          <cell r="AJ112">
            <v>78</v>
          </cell>
          <cell r="AK112">
            <v>71</v>
          </cell>
          <cell r="AL112">
            <v>80</v>
          </cell>
          <cell r="AM112">
            <v>90</v>
          </cell>
          <cell r="AN112">
            <v>73</v>
          </cell>
          <cell r="AO112">
            <v>0</v>
          </cell>
          <cell r="AP112">
            <v>2</v>
          </cell>
          <cell r="AQ112" t="str">
            <v>毕业设计（论文）/职业能力测试预就业实习</v>
          </cell>
        </row>
        <row r="113">
          <cell r="A113">
            <v>20200308074</v>
          </cell>
          <cell r="B113" t="str">
            <v>王保祥</v>
          </cell>
          <cell r="C113" t="str">
            <v>全日制2020计算机网络技术3班</v>
          </cell>
          <cell r="D113" t="str">
            <v>良好</v>
          </cell>
          <cell r="E113">
            <v>81</v>
          </cell>
          <cell r="F113">
            <v>68</v>
          </cell>
          <cell r="G113">
            <v>66</v>
          </cell>
          <cell r="H113">
            <v>87</v>
          </cell>
          <cell r="I113">
            <v>85</v>
          </cell>
          <cell r="J113">
            <v>75</v>
          </cell>
          <cell r="K113">
            <v>83</v>
          </cell>
          <cell r="L113">
            <v>87</v>
          </cell>
          <cell r="M113">
            <v>79</v>
          </cell>
          <cell r="N113">
            <v>80</v>
          </cell>
          <cell r="O113">
            <v>93</v>
          </cell>
          <cell r="P113">
            <v>99</v>
          </cell>
          <cell r="Q113">
            <v>100</v>
          </cell>
          <cell r="R113">
            <v>100</v>
          </cell>
          <cell r="S113" t="str">
            <v>良好</v>
          </cell>
          <cell r="T113">
            <v>80</v>
          </cell>
          <cell r="U113">
            <v>75</v>
          </cell>
          <cell r="V113">
            <v>83</v>
          </cell>
          <cell r="W113">
            <v>90</v>
          </cell>
          <cell r="X113" t="str">
            <v>及格</v>
          </cell>
          <cell r="Y113">
            <v>89</v>
          </cell>
          <cell r="Z113">
            <v>87</v>
          </cell>
          <cell r="AA113">
            <v>61</v>
          </cell>
          <cell r="AB113">
            <v>83</v>
          </cell>
          <cell r="AC113">
            <v>65</v>
          </cell>
          <cell r="AD113">
            <v>90</v>
          </cell>
          <cell r="AE113">
            <v>66</v>
          </cell>
          <cell r="AF113">
            <v>65</v>
          </cell>
          <cell r="AG113">
            <v>74</v>
          </cell>
          <cell r="AH113">
            <v>66</v>
          </cell>
          <cell r="AI113">
            <v>90</v>
          </cell>
          <cell r="AJ113">
            <v>75</v>
          </cell>
          <cell r="AK113">
            <v>90</v>
          </cell>
          <cell r="AL113">
            <v>80</v>
          </cell>
          <cell r="AM113">
            <v>90</v>
          </cell>
          <cell r="AN113">
            <v>80</v>
          </cell>
          <cell r="AO113">
            <v>91</v>
          </cell>
          <cell r="AP113">
            <v>0</v>
          </cell>
          <cell r="AQ113" t="str">
            <v/>
          </cell>
        </row>
        <row r="114">
          <cell r="A114">
            <v>20200308077</v>
          </cell>
          <cell r="B114" t="str">
            <v>吴超龙</v>
          </cell>
          <cell r="C114" t="str">
            <v>全日制2020计算机网络技术3班</v>
          </cell>
          <cell r="D114" t="str">
            <v>良好</v>
          </cell>
          <cell r="E114">
            <v>80</v>
          </cell>
          <cell r="F114">
            <v>90</v>
          </cell>
          <cell r="G114">
            <v>85</v>
          </cell>
          <cell r="H114">
            <v>79</v>
          </cell>
          <cell r="I114">
            <v>94</v>
          </cell>
          <cell r="J114">
            <v>82</v>
          </cell>
          <cell r="K114">
            <v>93</v>
          </cell>
          <cell r="L114">
            <v>89</v>
          </cell>
          <cell r="M114">
            <v>98</v>
          </cell>
          <cell r="N114">
            <v>73</v>
          </cell>
          <cell r="O114">
            <v>72</v>
          </cell>
          <cell r="P114">
            <v>100</v>
          </cell>
          <cell r="Q114">
            <v>100</v>
          </cell>
          <cell r="R114">
            <v>99</v>
          </cell>
          <cell r="S114" t="str">
            <v>良好</v>
          </cell>
          <cell r="T114">
            <v>80</v>
          </cell>
          <cell r="U114">
            <v>75</v>
          </cell>
          <cell r="V114">
            <v>79</v>
          </cell>
          <cell r="W114">
            <v>98</v>
          </cell>
          <cell r="X114" t="str">
            <v>优秀</v>
          </cell>
          <cell r="Y114">
            <v>90</v>
          </cell>
          <cell r="Z114">
            <v>82</v>
          </cell>
          <cell r="AA114">
            <v>64</v>
          </cell>
          <cell r="AB114">
            <v>84</v>
          </cell>
          <cell r="AC114">
            <v>79</v>
          </cell>
          <cell r="AD114">
            <v>95</v>
          </cell>
          <cell r="AE114">
            <v>71</v>
          </cell>
          <cell r="AF114">
            <v>76</v>
          </cell>
          <cell r="AG114">
            <v>93</v>
          </cell>
          <cell r="AH114">
            <v>88</v>
          </cell>
          <cell r="AI114">
            <v>94</v>
          </cell>
          <cell r="AJ114">
            <v>98</v>
          </cell>
          <cell r="AK114">
            <v>87</v>
          </cell>
          <cell r="AL114">
            <v>80</v>
          </cell>
          <cell r="AM114">
            <v>90</v>
          </cell>
          <cell r="AN114">
            <v>90</v>
          </cell>
          <cell r="AO114">
            <v>80</v>
          </cell>
          <cell r="AP114">
            <v>0</v>
          </cell>
          <cell r="AQ114" t="str">
            <v/>
          </cell>
        </row>
        <row r="115">
          <cell r="A115">
            <v>20200308079</v>
          </cell>
          <cell r="B115" t="str">
            <v>谢晓娟</v>
          </cell>
          <cell r="C115" t="str">
            <v>全日制2020计算机网络技术3班</v>
          </cell>
          <cell r="D115" t="str">
            <v>良好</v>
          </cell>
          <cell r="E115">
            <v>82</v>
          </cell>
          <cell r="F115">
            <v>91</v>
          </cell>
          <cell r="G115">
            <v>85</v>
          </cell>
          <cell r="H115">
            <v>100</v>
          </cell>
          <cell r="I115">
            <v>89</v>
          </cell>
          <cell r="J115">
            <v>81</v>
          </cell>
          <cell r="K115">
            <v>86</v>
          </cell>
          <cell r="L115">
            <v>80</v>
          </cell>
          <cell r="M115">
            <v>90</v>
          </cell>
          <cell r="N115">
            <v>80</v>
          </cell>
          <cell r="O115">
            <v>96</v>
          </cell>
          <cell r="P115">
            <v>100</v>
          </cell>
          <cell r="Q115">
            <v>100</v>
          </cell>
          <cell r="R115">
            <v>100</v>
          </cell>
          <cell r="S115" t="str">
            <v>良好</v>
          </cell>
          <cell r="T115">
            <v>80</v>
          </cell>
          <cell r="U115">
            <v>75</v>
          </cell>
          <cell r="V115">
            <v>79</v>
          </cell>
          <cell r="W115">
            <v>93</v>
          </cell>
          <cell r="X115" t="str">
            <v>良好</v>
          </cell>
          <cell r="Y115">
            <v>90</v>
          </cell>
          <cell r="Z115">
            <v>88</v>
          </cell>
          <cell r="AA115">
            <v>94</v>
          </cell>
          <cell r="AB115">
            <v>90</v>
          </cell>
          <cell r="AC115">
            <v>85</v>
          </cell>
          <cell r="AD115">
            <v>93</v>
          </cell>
          <cell r="AE115">
            <v>69</v>
          </cell>
          <cell r="AF115">
            <v>80</v>
          </cell>
          <cell r="AG115">
            <v>93</v>
          </cell>
          <cell r="AH115">
            <v>82</v>
          </cell>
          <cell r="AI115">
            <v>96</v>
          </cell>
          <cell r="AJ115">
            <v>98</v>
          </cell>
          <cell r="AK115">
            <v>91</v>
          </cell>
          <cell r="AL115">
            <v>80</v>
          </cell>
          <cell r="AM115">
            <v>90</v>
          </cell>
          <cell r="AN115">
            <v>90</v>
          </cell>
          <cell r="AO115">
            <v>97</v>
          </cell>
          <cell r="AP115">
            <v>0</v>
          </cell>
          <cell r="AQ115" t="str">
            <v/>
          </cell>
        </row>
        <row r="116">
          <cell r="A116">
            <v>20200308083</v>
          </cell>
          <cell r="B116" t="str">
            <v>张经振</v>
          </cell>
          <cell r="C116" t="str">
            <v>全日制2020计算机网络技术3班</v>
          </cell>
          <cell r="D116" t="str">
            <v>良好</v>
          </cell>
          <cell r="E116">
            <v>80</v>
          </cell>
          <cell r="F116">
            <v>65</v>
          </cell>
          <cell r="G116">
            <v>66</v>
          </cell>
          <cell r="H116">
            <v>60</v>
          </cell>
          <cell r="I116">
            <v>81</v>
          </cell>
          <cell r="J116">
            <v>92</v>
          </cell>
          <cell r="K116">
            <v>75</v>
          </cell>
          <cell r="L116">
            <v>83</v>
          </cell>
          <cell r="M116">
            <v>86</v>
          </cell>
          <cell r="N116">
            <v>73</v>
          </cell>
          <cell r="O116">
            <v>60</v>
          </cell>
          <cell r="P116">
            <v>93</v>
          </cell>
          <cell r="Q116">
            <v>75</v>
          </cell>
          <cell r="R116">
            <v>92</v>
          </cell>
          <cell r="S116" t="str">
            <v>良好</v>
          </cell>
          <cell r="T116" t="str">
            <v>良好</v>
          </cell>
          <cell r="U116">
            <v>75</v>
          </cell>
          <cell r="V116">
            <v>75</v>
          </cell>
          <cell r="W116">
            <v>96</v>
          </cell>
          <cell r="X116" t="str">
            <v>优秀</v>
          </cell>
          <cell r="Y116">
            <v>87</v>
          </cell>
          <cell r="Z116">
            <v>80</v>
          </cell>
          <cell r="AA116">
            <v>61</v>
          </cell>
          <cell r="AB116">
            <v>84</v>
          </cell>
          <cell r="AC116">
            <v>84</v>
          </cell>
          <cell r="AD116">
            <v>60</v>
          </cell>
          <cell r="AE116">
            <v>60</v>
          </cell>
          <cell r="AF116">
            <v>73</v>
          </cell>
          <cell r="AG116">
            <v>86</v>
          </cell>
          <cell r="AH116">
            <v>84</v>
          </cell>
          <cell r="AI116">
            <v>91</v>
          </cell>
          <cell r="AJ116">
            <v>95</v>
          </cell>
          <cell r="AK116">
            <v>90</v>
          </cell>
          <cell r="AL116">
            <v>80</v>
          </cell>
          <cell r="AM116">
            <v>90</v>
          </cell>
          <cell r="AN116">
            <v>69</v>
          </cell>
          <cell r="AO116">
            <v>89</v>
          </cell>
          <cell r="AP116">
            <v>0</v>
          </cell>
          <cell r="AQ116" t="str">
            <v/>
          </cell>
        </row>
        <row r="117">
          <cell r="A117">
            <v>20200308084</v>
          </cell>
          <cell r="B117" t="str">
            <v>朱志云</v>
          </cell>
          <cell r="C117" t="str">
            <v>全日制2020计算机网络技术3班</v>
          </cell>
          <cell r="D117" t="str">
            <v>良好</v>
          </cell>
          <cell r="E117">
            <v>79</v>
          </cell>
          <cell r="F117">
            <v>80</v>
          </cell>
          <cell r="G117">
            <v>84</v>
          </cell>
          <cell r="H117">
            <v>80</v>
          </cell>
          <cell r="I117">
            <v>90</v>
          </cell>
          <cell r="J117">
            <v>80</v>
          </cell>
          <cell r="K117">
            <v>92</v>
          </cell>
          <cell r="L117">
            <v>85</v>
          </cell>
          <cell r="M117">
            <v>69</v>
          </cell>
          <cell r="N117">
            <v>86</v>
          </cell>
          <cell r="O117">
            <v>90</v>
          </cell>
          <cell r="P117">
            <v>96</v>
          </cell>
          <cell r="Q117">
            <v>96</v>
          </cell>
          <cell r="R117">
            <v>100</v>
          </cell>
          <cell r="S117" t="str">
            <v>及格</v>
          </cell>
          <cell r="T117">
            <v>80</v>
          </cell>
          <cell r="U117">
            <v>75</v>
          </cell>
          <cell r="V117">
            <v>75</v>
          </cell>
          <cell r="W117">
            <v>91</v>
          </cell>
          <cell r="X117" t="str">
            <v>优秀</v>
          </cell>
          <cell r="Y117">
            <v>90</v>
          </cell>
          <cell r="Z117">
            <v>87</v>
          </cell>
          <cell r="AA117">
            <v>83</v>
          </cell>
          <cell r="AB117">
            <v>82</v>
          </cell>
          <cell r="AC117">
            <v>77</v>
          </cell>
          <cell r="AD117">
            <v>95</v>
          </cell>
          <cell r="AE117">
            <v>80</v>
          </cell>
          <cell r="AF117">
            <v>80</v>
          </cell>
          <cell r="AG117">
            <v>87</v>
          </cell>
          <cell r="AH117">
            <v>85</v>
          </cell>
          <cell r="AI117">
            <v>94</v>
          </cell>
          <cell r="AJ117">
            <v>97</v>
          </cell>
          <cell r="AK117">
            <v>92</v>
          </cell>
          <cell r="AL117">
            <v>80</v>
          </cell>
          <cell r="AM117">
            <v>90</v>
          </cell>
          <cell r="AN117">
            <v>82</v>
          </cell>
          <cell r="AO117">
            <v>88</v>
          </cell>
          <cell r="AP117">
            <v>0</v>
          </cell>
          <cell r="AQ117" t="str">
            <v/>
          </cell>
        </row>
        <row r="118">
          <cell r="A118">
            <v>20200308090</v>
          </cell>
          <cell r="B118" t="str">
            <v>胡辉</v>
          </cell>
          <cell r="C118" t="str">
            <v>全日制2020计算机网络技术3班</v>
          </cell>
          <cell r="D118" t="str">
            <v>良好</v>
          </cell>
          <cell r="E118">
            <v>81</v>
          </cell>
          <cell r="F118">
            <v>84</v>
          </cell>
          <cell r="G118">
            <v>90</v>
          </cell>
          <cell r="H118">
            <v>71</v>
          </cell>
          <cell r="I118">
            <v>84</v>
          </cell>
          <cell r="J118">
            <v>76</v>
          </cell>
          <cell r="K118">
            <v>74</v>
          </cell>
          <cell r="L118">
            <v>95</v>
          </cell>
          <cell r="M118">
            <v>72</v>
          </cell>
          <cell r="N118">
            <v>77</v>
          </cell>
          <cell r="O118">
            <v>92</v>
          </cell>
          <cell r="P118">
            <v>60</v>
          </cell>
          <cell r="Q118">
            <v>90</v>
          </cell>
          <cell r="R118">
            <v>94</v>
          </cell>
          <cell r="S118" t="str">
            <v>良好</v>
          </cell>
          <cell r="T118" t="str">
            <v>良好</v>
          </cell>
          <cell r="U118">
            <v>75</v>
          </cell>
          <cell r="V118">
            <v>91</v>
          </cell>
          <cell r="W118">
            <v>87</v>
          </cell>
          <cell r="X118" t="str">
            <v>及格</v>
          </cell>
          <cell r="Y118">
            <v>91</v>
          </cell>
          <cell r="Z118">
            <v>91</v>
          </cell>
          <cell r="AA118">
            <v>60</v>
          </cell>
          <cell r="AB118">
            <v>85</v>
          </cell>
          <cell r="AC118">
            <v>64</v>
          </cell>
          <cell r="AD118">
            <v>75</v>
          </cell>
          <cell r="AE118">
            <v>67</v>
          </cell>
          <cell r="AF118">
            <v>77</v>
          </cell>
          <cell r="AG118">
            <v>87</v>
          </cell>
          <cell r="AH118">
            <v>73</v>
          </cell>
          <cell r="AI118">
            <v>93</v>
          </cell>
          <cell r="AJ118">
            <v>65</v>
          </cell>
          <cell r="AK118">
            <v>72</v>
          </cell>
          <cell r="AL118">
            <v>80</v>
          </cell>
          <cell r="AM118">
            <v>90</v>
          </cell>
          <cell r="AN118">
            <v>76</v>
          </cell>
          <cell r="AO118">
            <v>81</v>
          </cell>
          <cell r="AP118">
            <v>0</v>
          </cell>
          <cell r="AQ118" t="str">
            <v/>
          </cell>
        </row>
        <row r="119">
          <cell r="A119">
            <v>20200308097</v>
          </cell>
          <cell r="B119" t="str">
            <v>李沛蓉</v>
          </cell>
          <cell r="C119" t="str">
            <v>全日制2020计算机网络技术3班</v>
          </cell>
          <cell r="D119" t="str">
            <v>良好</v>
          </cell>
          <cell r="E119">
            <v>76</v>
          </cell>
          <cell r="F119">
            <v>69</v>
          </cell>
          <cell r="G119">
            <v>69</v>
          </cell>
          <cell r="H119">
            <v>84</v>
          </cell>
          <cell r="I119">
            <v>83</v>
          </cell>
          <cell r="J119">
            <v>83</v>
          </cell>
          <cell r="K119">
            <v>75</v>
          </cell>
          <cell r="L119">
            <v>84</v>
          </cell>
          <cell r="M119">
            <v>71</v>
          </cell>
          <cell r="N119">
            <v>79</v>
          </cell>
          <cell r="O119">
            <v>93</v>
          </cell>
          <cell r="P119">
            <v>74</v>
          </cell>
          <cell r="Q119">
            <v>73</v>
          </cell>
          <cell r="R119">
            <v>73</v>
          </cell>
          <cell r="S119" t="str">
            <v>良好</v>
          </cell>
          <cell r="T119" t="str">
            <v>良好</v>
          </cell>
          <cell r="U119">
            <v>75</v>
          </cell>
          <cell r="V119">
            <v>82</v>
          </cell>
          <cell r="W119">
            <v>96</v>
          </cell>
          <cell r="X119" t="str">
            <v>良好</v>
          </cell>
          <cell r="Y119">
            <v>97</v>
          </cell>
          <cell r="Z119">
            <v>67</v>
          </cell>
          <cell r="AA119">
            <v>66</v>
          </cell>
          <cell r="AB119">
            <v>80</v>
          </cell>
          <cell r="AC119">
            <v>63</v>
          </cell>
          <cell r="AD119">
            <v>83</v>
          </cell>
          <cell r="AE119">
            <v>61</v>
          </cell>
          <cell r="AF119">
            <v>64</v>
          </cell>
          <cell r="AG119">
            <v>74</v>
          </cell>
          <cell r="AH119">
            <v>72</v>
          </cell>
          <cell r="AI119">
            <v>92</v>
          </cell>
          <cell r="AJ119">
            <v>79</v>
          </cell>
          <cell r="AK119">
            <v>91</v>
          </cell>
          <cell r="AL119">
            <v>80</v>
          </cell>
          <cell r="AM119">
            <v>90</v>
          </cell>
          <cell r="AN119">
            <v>76</v>
          </cell>
          <cell r="AO119">
            <v>88</v>
          </cell>
          <cell r="AP119">
            <v>0</v>
          </cell>
          <cell r="AQ119" t="str">
            <v/>
          </cell>
        </row>
        <row r="120">
          <cell r="A120">
            <v>20200308111</v>
          </cell>
          <cell r="B120" t="str">
            <v>毛一辉</v>
          </cell>
          <cell r="C120" t="str">
            <v>全日制2020计算机网络技术3班</v>
          </cell>
          <cell r="D120" t="str">
            <v>良好</v>
          </cell>
          <cell r="E120">
            <v>85</v>
          </cell>
          <cell r="F120">
            <v>76</v>
          </cell>
          <cell r="G120">
            <v>78</v>
          </cell>
          <cell r="H120">
            <v>73</v>
          </cell>
          <cell r="I120">
            <v>81</v>
          </cell>
          <cell r="J120">
            <v>76</v>
          </cell>
          <cell r="K120">
            <v>73</v>
          </cell>
          <cell r="L120">
            <v>98</v>
          </cell>
          <cell r="M120">
            <v>83</v>
          </cell>
          <cell r="N120">
            <v>77</v>
          </cell>
          <cell r="O120">
            <v>92</v>
          </cell>
          <cell r="P120">
            <v>94</v>
          </cell>
          <cell r="Q120">
            <v>93</v>
          </cell>
          <cell r="R120">
            <v>89</v>
          </cell>
          <cell r="S120" t="str">
            <v>良好</v>
          </cell>
          <cell r="T120" t="str">
            <v>良好</v>
          </cell>
          <cell r="U120">
            <v>75</v>
          </cell>
          <cell r="V120">
            <v>93</v>
          </cell>
          <cell r="W120">
            <v>91</v>
          </cell>
          <cell r="X120" t="str">
            <v>良好</v>
          </cell>
          <cell r="Y120">
            <v>83</v>
          </cell>
          <cell r="Z120">
            <v>84</v>
          </cell>
          <cell r="AA120">
            <v>72</v>
          </cell>
          <cell r="AB120">
            <v>82</v>
          </cell>
          <cell r="AC120">
            <v>60</v>
          </cell>
          <cell r="AD120">
            <v>71</v>
          </cell>
          <cell r="AE120">
            <v>66</v>
          </cell>
          <cell r="AF120">
            <v>72</v>
          </cell>
          <cell r="AG120">
            <v>84</v>
          </cell>
          <cell r="AH120">
            <v>76</v>
          </cell>
          <cell r="AI120">
            <v>93</v>
          </cell>
          <cell r="AJ120">
            <v>67</v>
          </cell>
          <cell r="AK120">
            <v>91</v>
          </cell>
          <cell r="AL120">
            <v>80</v>
          </cell>
          <cell r="AM120">
            <v>90</v>
          </cell>
          <cell r="AN120">
            <v>69</v>
          </cell>
          <cell r="AO120">
            <v>95</v>
          </cell>
          <cell r="AP120">
            <v>0</v>
          </cell>
          <cell r="AQ120" t="str">
            <v/>
          </cell>
        </row>
        <row r="121">
          <cell r="A121">
            <v>20200308119</v>
          </cell>
          <cell r="B121" t="str">
            <v>谢仁聪</v>
          </cell>
          <cell r="C121" t="str">
            <v>全日制2020计算机网络技术3班</v>
          </cell>
          <cell r="D121" t="str">
            <v>良好</v>
          </cell>
          <cell r="E121">
            <v>74</v>
          </cell>
          <cell r="F121">
            <v>87</v>
          </cell>
          <cell r="G121">
            <v>84</v>
          </cell>
          <cell r="H121">
            <v>83</v>
          </cell>
          <cell r="I121">
            <v>81</v>
          </cell>
          <cell r="J121">
            <v>91</v>
          </cell>
          <cell r="K121">
            <v>74</v>
          </cell>
          <cell r="L121">
            <v>92</v>
          </cell>
          <cell r="M121">
            <v>72</v>
          </cell>
          <cell r="N121">
            <v>81</v>
          </cell>
          <cell r="O121">
            <v>94</v>
          </cell>
          <cell r="P121">
            <v>93</v>
          </cell>
          <cell r="Q121">
            <v>94</v>
          </cell>
          <cell r="R121">
            <v>91</v>
          </cell>
          <cell r="S121" t="str">
            <v>良好</v>
          </cell>
          <cell r="T121" t="str">
            <v>良好</v>
          </cell>
          <cell r="U121">
            <v>75</v>
          </cell>
          <cell r="V121">
            <v>87</v>
          </cell>
          <cell r="W121">
            <v>96</v>
          </cell>
          <cell r="X121" t="str">
            <v>良好</v>
          </cell>
          <cell r="Y121">
            <v>90</v>
          </cell>
          <cell r="Z121">
            <v>78</v>
          </cell>
          <cell r="AA121">
            <v>66</v>
          </cell>
          <cell r="AB121">
            <v>85</v>
          </cell>
          <cell r="AC121">
            <v>67</v>
          </cell>
          <cell r="AD121">
            <v>83</v>
          </cell>
          <cell r="AE121">
            <v>60</v>
          </cell>
          <cell r="AF121">
            <v>68</v>
          </cell>
          <cell r="AG121">
            <v>84</v>
          </cell>
          <cell r="AH121">
            <v>72</v>
          </cell>
          <cell r="AI121">
            <v>92</v>
          </cell>
          <cell r="AJ121">
            <v>87</v>
          </cell>
          <cell r="AK121">
            <v>71</v>
          </cell>
          <cell r="AL121">
            <v>80</v>
          </cell>
          <cell r="AM121">
            <v>95</v>
          </cell>
          <cell r="AN121">
            <v>75</v>
          </cell>
          <cell r="AO121">
            <v>81</v>
          </cell>
          <cell r="AP121">
            <v>0</v>
          </cell>
          <cell r="AQ121" t="str">
            <v/>
          </cell>
        </row>
        <row r="122">
          <cell r="A122">
            <v>20200314059</v>
          </cell>
          <cell r="B122" t="str">
            <v>梁杰</v>
          </cell>
          <cell r="C122" t="str">
            <v>全日制2020计算机网络技术3班</v>
          </cell>
          <cell r="D122" t="str">
            <v>良好</v>
          </cell>
          <cell r="E122">
            <v>90</v>
          </cell>
          <cell r="F122">
            <v>79</v>
          </cell>
          <cell r="G122">
            <v>81</v>
          </cell>
          <cell r="H122">
            <v>78</v>
          </cell>
          <cell r="I122">
            <v>87</v>
          </cell>
          <cell r="J122">
            <v>70</v>
          </cell>
          <cell r="K122">
            <v>85</v>
          </cell>
          <cell r="L122">
            <v>75</v>
          </cell>
          <cell r="M122">
            <v>83</v>
          </cell>
          <cell r="N122">
            <v>81</v>
          </cell>
          <cell r="O122">
            <v>97</v>
          </cell>
          <cell r="P122">
            <v>99</v>
          </cell>
          <cell r="Q122">
            <v>100</v>
          </cell>
          <cell r="R122">
            <v>100</v>
          </cell>
          <cell r="S122" t="str">
            <v>良好</v>
          </cell>
          <cell r="T122" t="str">
            <v>良好</v>
          </cell>
          <cell r="U122">
            <v>75</v>
          </cell>
          <cell r="V122">
            <v>84</v>
          </cell>
          <cell r="W122">
            <v>94</v>
          </cell>
          <cell r="X122" t="str">
            <v>优秀</v>
          </cell>
          <cell r="Y122">
            <v>96</v>
          </cell>
          <cell r="Z122">
            <v>91</v>
          </cell>
          <cell r="AA122">
            <v>94</v>
          </cell>
          <cell r="AB122">
            <v>83</v>
          </cell>
          <cell r="AC122">
            <v>86</v>
          </cell>
          <cell r="AD122">
            <v>80</v>
          </cell>
          <cell r="AE122">
            <v>65</v>
          </cell>
          <cell r="AF122">
            <v>94</v>
          </cell>
          <cell r="AG122">
            <v>92</v>
          </cell>
          <cell r="AH122">
            <v>95</v>
          </cell>
          <cell r="AI122">
            <v>93</v>
          </cell>
          <cell r="AJ122">
            <v>100</v>
          </cell>
          <cell r="AK122">
            <v>91</v>
          </cell>
          <cell r="AL122">
            <v>80</v>
          </cell>
          <cell r="AM122">
            <v>95</v>
          </cell>
          <cell r="AN122">
            <v>83</v>
          </cell>
          <cell r="AO122">
            <v>90</v>
          </cell>
          <cell r="AP122">
            <v>0</v>
          </cell>
          <cell r="AQ122" t="str">
            <v/>
          </cell>
        </row>
        <row r="123">
          <cell r="A123">
            <v>20200701035</v>
          </cell>
          <cell r="B123" t="str">
            <v>陈俊任</v>
          </cell>
          <cell r="C123" t="str">
            <v>全日制2020计算机网络技术3班</v>
          </cell>
          <cell r="D123" t="str">
            <v>良好</v>
          </cell>
          <cell r="E123">
            <v>78</v>
          </cell>
          <cell r="F123">
            <v>63</v>
          </cell>
          <cell r="G123">
            <v>60</v>
          </cell>
          <cell r="H123">
            <v>77</v>
          </cell>
          <cell r="I123">
            <v>78</v>
          </cell>
          <cell r="J123">
            <v>80</v>
          </cell>
          <cell r="K123">
            <v>63</v>
          </cell>
          <cell r="L123" t="str">
            <v>及格</v>
          </cell>
          <cell r="M123">
            <v>92</v>
          </cell>
          <cell r="N123">
            <v>86</v>
          </cell>
          <cell r="O123">
            <v>97</v>
          </cell>
          <cell r="P123">
            <v>98</v>
          </cell>
          <cell r="Q123">
            <v>98</v>
          </cell>
          <cell r="R123">
            <v>99</v>
          </cell>
          <cell r="S123" t="str">
            <v>良好</v>
          </cell>
          <cell r="T123">
            <v>80</v>
          </cell>
          <cell r="U123">
            <v>75</v>
          </cell>
          <cell r="V123">
            <v>70</v>
          </cell>
          <cell r="W123">
            <v>86</v>
          </cell>
          <cell r="X123" t="str">
            <v>及格</v>
          </cell>
          <cell r="Y123">
            <v>90</v>
          </cell>
          <cell r="Z123">
            <v>81</v>
          </cell>
          <cell r="AA123">
            <v>83</v>
          </cell>
          <cell r="AB123">
            <v>82</v>
          </cell>
          <cell r="AC123">
            <v>60</v>
          </cell>
          <cell r="AD123">
            <v>85</v>
          </cell>
          <cell r="AE123">
            <v>60</v>
          </cell>
          <cell r="AF123">
            <v>74</v>
          </cell>
          <cell r="AG123">
            <v>73</v>
          </cell>
          <cell r="AH123">
            <v>89</v>
          </cell>
          <cell r="AI123">
            <v>94</v>
          </cell>
          <cell r="AJ123">
            <v>79</v>
          </cell>
          <cell r="AK123">
            <v>70</v>
          </cell>
          <cell r="AL123">
            <v>80</v>
          </cell>
          <cell r="AM123">
            <v>95</v>
          </cell>
          <cell r="AN123">
            <v>60</v>
          </cell>
          <cell r="AO123">
            <v>94</v>
          </cell>
          <cell r="AP123">
            <v>0</v>
          </cell>
          <cell r="AQ123" t="str">
            <v/>
          </cell>
        </row>
      </sheetData>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sheet1"/>
    </sheetNames>
    <sheetDataSet>
      <sheetData sheetId="0">
        <row r="1">
          <cell r="A1" t="str">
            <v>学号</v>
          </cell>
          <cell r="B1" t="str">
            <v>姓名</v>
          </cell>
          <cell r="C1" t="str">
            <v>班级</v>
          </cell>
          <cell r="D1" t="str">
            <v>专业入门教育</v>
          </cell>
          <cell r="E1" t="str">
            <v>计算机组装与维护</v>
          </cell>
          <cell r="F1" t="str">
            <v>高职英语(二)</v>
          </cell>
          <cell r="G1" t="str">
            <v>高职英语(一)</v>
          </cell>
          <cell r="H1" t="str">
            <v>高职语文</v>
          </cell>
          <cell r="I1" t="str">
            <v>高职生心理健康教育</v>
          </cell>
          <cell r="J1" t="str">
            <v>思想道德修养与法律基础</v>
          </cell>
          <cell r="K1" t="str">
            <v>体育与健康(二)</v>
          </cell>
          <cell r="L1" t="str">
            <v>体育与健康(一)</v>
          </cell>
          <cell r="M1" t="str">
            <v>创新思维训练</v>
          </cell>
          <cell r="N1" t="str">
            <v>大学生安全教育(一)</v>
          </cell>
          <cell r="O1" t="str">
            <v>大学生安全教育(二)</v>
          </cell>
          <cell r="P1" t="str">
            <v>大学生安全教育(三)</v>
          </cell>
          <cell r="Q1" t="str">
            <v>大学生安全教育(四)</v>
          </cell>
          <cell r="R1" t="str">
            <v>网页制作</v>
          </cell>
          <cell r="S1" t="str">
            <v>形势与政策(一)</v>
          </cell>
          <cell r="T1" t="str">
            <v>形势与政策(二)</v>
          </cell>
          <cell r="U1" t="str">
            <v>大学生安全教育(五)</v>
          </cell>
          <cell r="V1" t="str">
            <v>职业发展与生涯规划</v>
          </cell>
          <cell r="W1" t="str">
            <v>《云物大智基础》(课内：office部分)</v>
          </cell>
          <cell r="X1" t="str">
            <v>《云物大智基础》(课外：云物大智部分)</v>
          </cell>
          <cell r="Y1" t="str">
            <v>高等数学(一)</v>
          </cell>
          <cell r="Z1" t="str">
            <v>入学教育</v>
          </cell>
          <cell r="AA1" t="str">
            <v>军事理论</v>
          </cell>
          <cell r="AB1" t="str">
            <v>程序设计基础</v>
          </cell>
          <cell r="AC1" t="str">
            <v>移动应用开发</v>
          </cell>
          <cell r="AD1" t="str">
            <v>web前端开发</v>
          </cell>
          <cell r="AE1" t="str">
            <v>数码图像处理与创意</v>
          </cell>
          <cell r="AF1" t="str">
            <v>javascript程序设计</v>
          </cell>
          <cell r="AG1" t="str">
            <v>数据库技术</v>
          </cell>
          <cell r="AH1" t="str">
            <v>PHP应用项目开发</v>
          </cell>
          <cell r="AI1" t="str">
            <v>数据结构与算法</v>
          </cell>
          <cell r="AJ1" t="str">
            <v>综合项目应用</v>
          </cell>
          <cell r="AK1" t="str">
            <v>毕业设计（论文）/职业能力测试</v>
          </cell>
          <cell r="AL1" t="str">
            <v>通用核心能力测试</v>
          </cell>
          <cell r="AM1" t="str">
            <v>形势与政策（三）</v>
          </cell>
          <cell r="AN1" t="str">
            <v>形势与政策（四）</v>
          </cell>
          <cell r="AO1" t="str">
            <v>毛泽东思想和中国特色社会主义理论体系概论</v>
          </cell>
          <cell r="AP1" t="str">
            <v>职业发展与就业指导</v>
          </cell>
          <cell r="AQ1" t="str">
            <v>创新与创业实务</v>
          </cell>
          <cell r="AR1" t="str">
            <v>预就业实习</v>
          </cell>
          <cell r="AS1" t="str">
            <v>职业素养实习与劳动教育</v>
          </cell>
          <cell r="AT1" t="str">
            <v>不及格门数</v>
          </cell>
          <cell r="AU1" t="str">
            <v>不及格科目</v>
          </cell>
        </row>
        <row r="2">
          <cell r="A2">
            <v>20200109821</v>
          </cell>
          <cell r="B2" t="str">
            <v>黄舜</v>
          </cell>
          <cell r="C2" t="str">
            <v>全日制2020计算机应用技术(联)1班</v>
          </cell>
          <cell r="D2">
            <v>80</v>
          </cell>
          <cell r="E2">
            <v>87</v>
          </cell>
          <cell r="F2">
            <v>84</v>
          </cell>
          <cell r="G2">
            <v>83</v>
          </cell>
          <cell r="H2">
            <v>71</v>
          </cell>
          <cell r="I2">
            <v>81</v>
          </cell>
          <cell r="J2">
            <v>77</v>
          </cell>
          <cell r="K2">
            <v>74</v>
          </cell>
          <cell r="L2">
            <v>77</v>
          </cell>
          <cell r="M2">
            <v>94</v>
          </cell>
          <cell r="N2">
            <v>90</v>
          </cell>
          <cell r="O2">
            <v>90</v>
          </cell>
          <cell r="P2">
            <v>85</v>
          </cell>
          <cell r="Q2" t="str">
            <v>良好</v>
          </cell>
          <cell r="R2">
            <v>81</v>
          </cell>
          <cell r="S2">
            <v>90</v>
          </cell>
          <cell r="T2">
            <v>90</v>
          </cell>
          <cell r="U2">
            <v>75</v>
          </cell>
          <cell r="V2">
            <v>80</v>
          </cell>
          <cell r="W2">
            <v>89</v>
          </cell>
          <cell r="X2">
            <v>92</v>
          </cell>
          <cell r="Y2">
            <v>87</v>
          </cell>
          <cell r="Z2">
            <v>82</v>
          </cell>
          <cell r="AA2">
            <v>83</v>
          </cell>
          <cell r="AB2">
            <v>79</v>
          </cell>
          <cell r="AC2">
            <v>80</v>
          </cell>
          <cell r="AD2">
            <v>79</v>
          </cell>
          <cell r="AE2">
            <v>81</v>
          </cell>
          <cell r="AF2">
            <v>88</v>
          </cell>
          <cell r="AG2">
            <v>86</v>
          </cell>
          <cell r="AH2">
            <v>86</v>
          </cell>
          <cell r="AI2">
            <v>72</v>
          </cell>
          <cell r="AJ2">
            <v>88</v>
          </cell>
          <cell r="AK2" t="str">
            <v>优秀</v>
          </cell>
          <cell r="AL2">
            <v>93</v>
          </cell>
          <cell r="AM2">
            <v>85</v>
          </cell>
          <cell r="AN2" t="str">
            <v>良好</v>
          </cell>
          <cell r="AO2">
            <v>88</v>
          </cell>
          <cell r="AP2">
            <v>94</v>
          </cell>
          <cell r="AQ2">
            <v>95</v>
          </cell>
          <cell r="AR2">
            <v>91</v>
          </cell>
          <cell r="AS2">
            <v>0</v>
          </cell>
          <cell r="AT2">
            <v>1</v>
          </cell>
          <cell r="AU2" t="str">
            <v>职业素养实习与劳动教育</v>
          </cell>
        </row>
        <row r="3">
          <cell r="A3">
            <v>20200109849</v>
          </cell>
          <cell r="B3" t="str">
            <v>苏晓傲</v>
          </cell>
          <cell r="C3" t="str">
            <v>全日制2020计算机应用技术(联)1班</v>
          </cell>
          <cell r="D3">
            <v>90</v>
          </cell>
          <cell r="E3">
            <v>92</v>
          </cell>
          <cell r="F3">
            <v>93</v>
          </cell>
          <cell r="G3">
            <v>90</v>
          </cell>
          <cell r="H3">
            <v>72</v>
          </cell>
          <cell r="I3">
            <v>83</v>
          </cell>
          <cell r="J3">
            <v>76</v>
          </cell>
          <cell r="K3">
            <v>84</v>
          </cell>
          <cell r="L3">
            <v>78</v>
          </cell>
          <cell r="M3">
            <v>93</v>
          </cell>
          <cell r="N3">
            <v>90</v>
          </cell>
          <cell r="O3">
            <v>95</v>
          </cell>
          <cell r="P3">
            <v>85</v>
          </cell>
          <cell r="Q3" t="str">
            <v>良好</v>
          </cell>
          <cell r="R3">
            <v>92</v>
          </cell>
          <cell r="S3">
            <v>90</v>
          </cell>
          <cell r="T3">
            <v>95</v>
          </cell>
          <cell r="U3">
            <v>75</v>
          </cell>
          <cell r="V3">
            <v>81</v>
          </cell>
          <cell r="W3">
            <v>97</v>
          </cell>
          <cell r="X3">
            <v>88</v>
          </cell>
          <cell r="Y3">
            <v>90</v>
          </cell>
          <cell r="Z3">
            <v>82</v>
          </cell>
          <cell r="AA3">
            <v>84</v>
          </cell>
          <cell r="AB3">
            <v>98</v>
          </cell>
          <cell r="AC3">
            <v>99</v>
          </cell>
          <cell r="AD3">
            <v>97</v>
          </cell>
          <cell r="AE3">
            <v>90</v>
          </cell>
          <cell r="AF3">
            <v>97</v>
          </cell>
          <cell r="AG3">
            <v>91</v>
          </cell>
          <cell r="AH3">
            <v>96</v>
          </cell>
          <cell r="AI3">
            <v>77</v>
          </cell>
          <cell r="AJ3">
            <v>91</v>
          </cell>
          <cell r="AK3" t="str">
            <v>优秀</v>
          </cell>
          <cell r="AL3">
            <v>95</v>
          </cell>
          <cell r="AM3">
            <v>90</v>
          </cell>
          <cell r="AN3" t="str">
            <v>良好</v>
          </cell>
          <cell r="AO3">
            <v>88</v>
          </cell>
          <cell r="AP3">
            <v>95</v>
          </cell>
          <cell r="AQ3">
            <v>96</v>
          </cell>
          <cell r="AR3">
            <v>0</v>
          </cell>
          <cell r="AS3">
            <v>0</v>
          </cell>
          <cell r="AT3">
            <v>2</v>
          </cell>
          <cell r="AU3" t="str">
            <v>预就业实习职业素养实习与劳动教育</v>
          </cell>
        </row>
        <row r="4">
          <cell r="A4">
            <v>20200109857</v>
          </cell>
          <cell r="B4" t="str">
            <v>唐柳亮</v>
          </cell>
          <cell r="C4" t="str">
            <v>全日制2020计算机应用技术(联)1班</v>
          </cell>
          <cell r="D4">
            <v>73</v>
          </cell>
          <cell r="E4">
            <v>92</v>
          </cell>
          <cell r="F4">
            <v>75</v>
          </cell>
          <cell r="G4">
            <v>89</v>
          </cell>
          <cell r="H4">
            <v>72</v>
          </cell>
          <cell r="I4">
            <v>74</v>
          </cell>
          <cell r="J4">
            <v>77</v>
          </cell>
          <cell r="K4">
            <v>80</v>
          </cell>
          <cell r="L4">
            <v>88</v>
          </cell>
          <cell r="M4">
            <v>69</v>
          </cell>
          <cell r="N4">
            <v>90</v>
          </cell>
          <cell r="O4">
            <v>90</v>
          </cell>
          <cell r="P4">
            <v>68</v>
          </cell>
          <cell r="Q4" t="str">
            <v>及格</v>
          </cell>
          <cell r="R4">
            <v>71</v>
          </cell>
          <cell r="S4">
            <v>90</v>
          </cell>
          <cell r="T4">
            <v>82</v>
          </cell>
          <cell r="U4">
            <v>75</v>
          </cell>
          <cell r="V4">
            <v>77</v>
          </cell>
          <cell r="W4">
            <v>91</v>
          </cell>
          <cell r="X4">
            <v>76</v>
          </cell>
          <cell r="Y4">
            <v>92</v>
          </cell>
          <cell r="Z4">
            <v>82</v>
          </cell>
          <cell r="AA4">
            <v>85</v>
          </cell>
          <cell r="AB4">
            <v>76</v>
          </cell>
          <cell r="AC4">
            <v>78</v>
          </cell>
          <cell r="AD4">
            <v>77</v>
          </cell>
          <cell r="AE4">
            <v>66</v>
          </cell>
          <cell r="AF4">
            <v>91</v>
          </cell>
          <cell r="AG4">
            <v>77</v>
          </cell>
          <cell r="AH4">
            <v>66</v>
          </cell>
          <cell r="AI4">
            <v>67</v>
          </cell>
          <cell r="AJ4">
            <v>69</v>
          </cell>
          <cell r="AK4" t="str">
            <v>优秀</v>
          </cell>
          <cell r="AL4">
            <v>84</v>
          </cell>
          <cell r="AM4">
            <v>65</v>
          </cell>
          <cell r="AN4" t="str">
            <v>良好</v>
          </cell>
          <cell r="AO4">
            <v>86</v>
          </cell>
          <cell r="AP4">
            <v>61</v>
          </cell>
          <cell r="AQ4">
            <v>63</v>
          </cell>
          <cell r="AR4">
            <v>0</v>
          </cell>
          <cell r="AS4">
            <v>0</v>
          </cell>
          <cell r="AT4">
            <v>2</v>
          </cell>
          <cell r="AU4" t="str">
            <v>预就业实习职业素养实习与劳动教育</v>
          </cell>
        </row>
        <row r="5">
          <cell r="A5">
            <v>20200109869</v>
          </cell>
          <cell r="B5" t="str">
            <v>周明辉</v>
          </cell>
          <cell r="C5" t="str">
            <v>全日制2020计算机应用技术(联)1班</v>
          </cell>
          <cell r="D5">
            <v>82</v>
          </cell>
          <cell r="E5">
            <v>83</v>
          </cell>
          <cell r="F5">
            <v>82</v>
          </cell>
          <cell r="G5">
            <v>80</v>
          </cell>
          <cell r="H5">
            <v>72</v>
          </cell>
          <cell r="I5">
            <v>78</v>
          </cell>
          <cell r="J5">
            <v>84</v>
          </cell>
          <cell r="K5">
            <v>78</v>
          </cell>
          <cell r="L5">
            <v>87</v>
          </cell>
          <cell r="M5">
            <v>85</v>
          </cell>
          <cell r="N5">
            <v>90</v>
          </cell>
          <cell r="O5">
            <v>90</v>
          </cell>
          <cell r="P5">
            <v>80</v>
          </cell>
          <cell r="Q5" t="str">
            <v>中等</v>
          </cell>
          <cell r="R5">
            <v>79</v>
          </cell>
          <cell r="S5">
            <v>90</v>
          </cell>
          <cell r="T5">
            <v>85</v>
          </cell>
          <cell r="U5">
            <v>75</v>
          </cell>
          <cell r="V5">
            <v>81</v>
          </cell>
          <cell r="W5">
            <v>84</v>
          </cell>
          <cell r="X5">
            <v>68</v>
          </cell>
          <cell r="Y5">
            <v>84</v>
          </cell>
          <cell r="Z5">
            <v>82</v>
          </cell>
          <cell r="AA5">
            <v>85</v>
          </cell>
          <cell r="AB5">
            <v>60</v>
          </cell>
          <cell r="AC5">
            <v>86</v>
          </cell>
          <cell r="AD5">
            <v>74</v>
          </cell>
          <cell r="AE5">
            <v>75</v>
          </cell>
          <cell r="AF5">
            <v>78</v>
          </cell>
          <cell r="AG5">
            <v>76</v>
          </cell>
          <cell r="AH5">
            <v>75</v>
          </cell>
          <cell r="AI5">
            <v>74</v>
          </cell>
          <cell r="AJ5">
            <v>67</v>
          </cell>
          <cell r="AK5" t="str">
            <v>优秀</v>
          </cell>
          <cell r="AL5">
            <v>90</v>
          </cell>
          <cell r="AM5">
            <v>65</v>
          </cell>
          <cell r="AN5" t="str">
            <v>良好</v>
          </cell>
          <cell r="AO5">
            <v>90</v>
          </cell>
          <cell r="AP5">
            <v>90</v>
          </cell>
          <cell r="AQ5">
            <v>92</v>
          </cell>
          <cell r="AR5">
            <v>0</v>
          </cell>
          <cell r="AS5">
            <v>0</v>
          </cell>
          <cell r="AT5">
            <v>2</v>
          </cell>
          <cell r="AU5" t="str">
            <v>预就业实习职业素养实习与劳动教育</v>
          </cell>
        </row>
        <row r="6">
          <cell r="A6">
            <v>20200201803</v>
          </cell>
          <cell r="B6" t="str">
            <v>陈桂</v>
          </cell>
          <cell r="C6" t="str">
            <v>全日制2020计算机应用技术(联)1班</v>
          </cell>
          <cell r="D6">
            <v>77</v>
          </cell>
          <cell r="E6">
            <v>88</v>
          </cell>
          <cell r="F6">
            <v>80</v>
          </cell>
          <cell r="G6">
            <v>73</v>
          </cell>
          <cell r="H6">
            <v>69</v>
          </cell>
          <cell r="I6">
            <v>75</v>
          </cell>
          <cell r="J6">
            <v>66</v>
          </cell>
          <cell r="K6">
            <v>76</v>
          </cell>
          <cell r="L6">
            <v>77</v>
          </cell>
          <cell r="M6">
            <v>90</v>
          </cell>
          <cell r="N6">
            <v>90</v>
          </cell>
          <cell r="O6">
            <v>90</v>
          </cell>
          <cell r="P6">
            <v>80</v>
          </cell>
          <cell r="Q6" t="str">
            <v>良好</v>
          </cell>
          <cell r="R6">
            <v>75</v>
          </cell>
          <cell r="S6">
            <v>90</v>
          </cell>
          <cell r="T6">
            <v>90</v>
          </cell>
          <cell r="U6">
            <v>75</v>
          </cell>
          <cell r="V6">
            <v>80</v>
          </cell>
          <cell r="W6">
            <v>89</v>
          </cell>
          <cell r="X6">
            <v>81</v>
          </cell>
          <cell r="Y6">
            <v>86</v>
          </cell>
          <cell r="Z6">
            <v>82</v>
          </cell>
          <cell r="AA6">
            <v>82</v>
          </cell>
          <cell r="AB6">
            <v>72</v>
          </cell>
          <cell r="AC6">
            <v>91</v>
          </cell>
          <cell r="AD6">
            <v>79</v>
          </cell>
          <cell r="AE6">
            <v>79</v>
          </cell>
          <cell r="AF6">
            <v>80</v>
          </cell>
          <cell r="AG6">
            <v>67</v>
          </cell>
          <cell r="AH6">
            <v>87</v>
          </cell>
          <cell r="AI6">
            <v>69</v>
          </cell>
          <cell r="AJ6">
            <v>73</v>
          </cell>
          <cell r="AK6" t="str">
            <v>优秀</v>
          </cell>
          <cell r="AL6">
            <v>90</v>
          </cell>
          <cell r="AM6">
            <v>85</v>
          </cell>
          <cell r="AN6" t="str">
            <v>良好</v>
          </cell>
          <cell r="AO6">
            <v>80</v>
          </cell>
          <cell r="AP6">
            <v>92</v>
          </cell>
          <cell r="AQ6">
            <v>95</v>
          </cell>
          <cell r="AR6">
            <v>0</v>
          </cell>
          <cell r="AS6">
            <v>0</v>
          </cell>
          <cell r="AT6">
            <v>2</v>
          </cell>
          <cell r="AU6" t="str">
            <v>预就业实习职业素养实习与劳动教育</v>
          </cell>
        </row>
        <row r="7">
          <cell r="A7">
            <v>20200306801</v>
          </cell>
          <cell r="B7" t="str">
            <v>曾耀辉</v>
          </cell>
          <cell r="C7" t="str">
            <v>全日制2020计算机应用技术(联)1班</v>
          </cell>
          <cell r="D7">
            <v>72</v>
          </cell>
          <cell r="E7">
            <v>74</v>
          </cell>
          <cell r="F7">
            <v>73</v>
          </cell>
          <cell r="G7">
            <v>74</v>
          </cell>
          <cell r="H7">
            <v>61</v>
          </cell>
          <cell r="I7">
            <v>60</v>
          </cell>
          <cell r="J7">
            <v>72</v>
          </cell>
          <cell r="K7">
            <v>81</v>
          </cell>
          <cell r="L7">
            <v>77</v>
          </cell>
          <cell r="M7">
            <v>68</v>
          </cell>
          <cell r="N7">
            <v>90</v>
          </cell>
          <cell r="O7">
            <v>90</v>
          </cell>
          <cell r="P7">
            <v>65</v>
          </cell>
          <cell r="Q7" t="str">
            <v>及格</v>
          </cell>
          <cell r="R7">
            <v>60</v>
          </cell>
          <cell r="S7">
            <v>90</v>
          </cell>
          <cell r="T7">
            <v>85</v>
          </cell>
          <cell r="U7">
            <v>75</v>
          </cell>
          <cell r="V7">
            <v>63</v>
          </cell>
          <cell r="W7">
            <v>62</v>
          </cell>
          <cell r="X7">
            <v>60</v>
          </cell>
          <cell r="Y7">
            <v>60</v>
          </cell>
          <cell r="Z7">
            <v>82</v>
          </cell>
          <cell r="AA7">
            <v>83</v>
          </cell>
          <cell r="AB7">
            <v>61</v>
          </cell>
          <cell r="AC7">
            <v>64</v>
          </cell>
          <cell r="AD7">
            <v>78</v>
          </cell>
          <cell r="AE7">
            <v>62</v>
          </cell>
          <cell r="AF7">
            <v>60</v>
          </cell>
          <cell r="AG7">
            <v>69</v>
          </cell>
          <cell r="AH7">
            <v>76</v>
          </cell>
          <cell r="AI7">
            <v>71</v>
          </cell>
          <cell r="AJ7">
            <v>69</v>
          </cell>
          <cell r="AK7" t="str">
            <v>优秀</v>
          </cell>
          <cell r="AL7">
            <v>47</v>
          </cell>
          <cell r="AM7">
            <v>65</v>
          </cell>
          <cell r="AN7" t="str">
            <v>良好</v>
          </cell>
          <cell r="AO7">
            <v>73</v>
          </cell>
          <cell r="AP7">
            <v>89</v>
          </cell>
          <cell r="AQ7">
            <v>63</v>
          </cell>
          <cell r="AR7">
            <v>0</v>
          </cell>
          <cell r="AS7">
            <v>0</v>
          </cell>
          <cell r="AT7">
            <v>3</v>
          </cell>
          <cell r="AU7" t="str">
            <v>通用核心能力测试预就业实习职业素养实习与劳动教育</v>
          </cell>
        </row>
        <row r="8">
          <cell r="A8">
            <v>20200306802</v>
          </cell>
          <cell r="B8" t="str">
            <v>常益杰</v>
          </cell>
          <cell r="C8" t="str">
            <v>全日制2020计算机应用技术(联)1班</v>
          </cell>
          <cell r="D8">
            <v>93</v>
          </cell>
          <cell r="E8">
            <v>76</v>
          </cell>
          <cell r="F8">
            <v>81</v>
          </cell>
          <cell r="G8">
            <v>75</v>
          </cell>
          <cell r="H8">
            <v>67</v>
          </cell>
          <cell r="I8">
            <v>73</v>
          </cell>
          <cell r="J8">
            <v>60</v>
          </cell>
          <cell r="K8">
            <v>77</v>
          </cell>
          <cell r="L8">
            <v>78</v>
          </cell>
          <cell r="M8">
            <v>91</v>
          </cell>
          <cell r="N8">
            <v>90</v>
          </cell>
          <cell r="O8">
            <v>90</v>
          </cell>
          <cell r="P8">
            <v>75</v>
          </cell>
          <cell r="Q8" t="str">
            <v>良好</v>
          </cell>
          <cell r="R8">
            <v>87</v>
          </cell>
          <cell r="S8">
            <v>90</v>
          </cell>
          <cell r="T8">
            <v>85</v>
          </cell>
          <cell r="U8">
            <v>75</v>
          </cell>
          <cell r="V8">
            <v>76</v>
          </cell>
          <cell r="W8">
            <v>91</v>
          </cell>
          <cell r="X8">
            <v>74</v>
          </cell>
          <cell r="Y8">
            <v>76</v>
          </cell>
          <cell r="Z8">
            <v>80</v>
          </cell>
          <cell r="AA8">
            <v>82</v>
          </cell>
          <cell r="AB8">
            <v>79</v>
          </cell>
          <cell r="AC8">
            <v>96</v>
          </cell>
          <cell r="AD8">
            <v>79</v>
          </cell>
          <cell r="AE8">
            <v>81</v>
          </cell>
          <cell r="AF8">
            <v>85</v>
          </cell>
          <cell r="AG8">
            <v>74</v>
          </cell>
          <cell r="AH8">
            <v>62</v>
          </cell>
          <cell r="AI8">
            <v>60</v>
          </cell>
          <cell r="AJ8">
            <v>73</v>
          </cell>
          <cell r="AK8" t="str">
            <v>优秀</v>
          </cell>
          <cell r="AL8">
            <v>87</v>
          </cell>
          <cell r="AM8">
            <v>90</v>
          </cell>
          <cell r="AN8" t="str">
            <v>良好</v>
          </cell>
          <cell r="AO8">
            <v>80</v>
          </cell>
          <cell r="AP8">
            <v>91</v>
          </cell>
          <cell r="AQ8">
            <v>92</v>
          </cell>
          <cell r="AR8">
            <v>0</v>
          </cell>
          <cell r="AS8">
            <v>0</v>
          </cell>
          <cell r="AT8">
            <v>2</v>
          </cell>
          <cell r="AU8" t="str">
            <v>预就业实习职业素养实习与劳动教育</v>
          </cell>
        </row>
        <row r="9">
          <cell r="A9">
            <v>20200306805</v>
          </cell>
          <cell r="B9" t="str">
            <v>池昌荣</v>
          </cell>
          <cell r="C9" t="str">
            <v>全日制2020计算机应用技术(联)1班</v>
          </cell>
          <cell r="D9">
            <v>72</v>
          </cell>
          <cell r="E9">
            <v>83</v>
          </cell>
          <cell r="F9">
            <v>65</v>
          </cell>
          <cell r="G9">
            <v>70</v>
          </cell>
          <cell r="H9">
            <v>72</v>
          </cell>
          <cell r="I9">
            <v>60</v>
          </cell>
          <cell r="J9">
            <v>79</v>
          </cell>
          <cell r="K9">
            <v>79</v>
          </cell>
          <cell r="L9">
            <v>74</v>
          </cell>
          <cell r="M9">
            <v>60</v>
          </cell>
          <cell r="N9">
            <v>90</v>
          </cell>
          <cell r="O9">
            <v>90</v>
          </cell>
          <cell r="P9">
            <v>63</v>
          </cell>
          <cell r="Q9" t="str">
            <v>及格</v>
          </cell>
          <cell r="R9">
            <v>78</v>
          </cell>
          <cell r="S9">
            <v>90</v>
          </cell>
          <cell r="T9">
            <v>90</v>
          </cell>
          <cell r="U9">
            <v>75</v>
          </cell>
          <cell r="V9">
            <v>65</v>
          </cell>
          <cell r="W9">
            <v>71</v>
          </cell>
          <cell r="X9">
            <v>60</v>
          </cell>
          <cell r="Y9">
            <v>65</v>
          </cell>
          <cell r="Z9">
            <v>80</v>
          </cell>
          <cell r="AA9">
            <v>75</v>
          </cell>
          <cell r="AB9">
            <v>67</v>
          </cell>
          <cell r="AC9">
            <v>78</v>
          </cell>
          <cell r="AD9">
            <v>76</v>
          </cell>
          <cell r="AE9">
            <v>76</v>
          </cell>
          <cell r="AF9">
            <v>73</v>
          </cell>
          <cell r="AG9">
            <v>68</v>
          </cell>
          <cell r="AH9">
            <v>78</v>
          </cell>
          <cell r="AI9">
            <v>60</v>
          </cell>
          <cell r="AJ9">
            <v>69</v>
          </cell>
          <cell r="AK9" t="str">
            <v>优秀</v>
          </cell>
          <cell r="AL9">
            <v>66</v>
          </cell>
          <cell r="AM9">
            <v>65</v>
          </cell>
          <cell r="AN9" t="str">
            <v>良好</v>
          </cell>
          <cell r="AO9">
            <v>75</v>
          </cell>
          <cell r="AP9">
            <v>62</v>
          </cell>
          <cell r="AQ9">
            <v>62</v>
          </cell>
          <cell r="AR9">
            <v>0</v>
          </cell>
          <cell r="AS9">
            <v>0</v>
          </cell>
          <cell r="AT9">
            <v>2</v>
          </cell>
          <cell r="AU9" t="str">
            <v>预就业实习职业素养实习与劳动教育</v>
          </cell>
        </row>
        <row r="10">
          <cell r="A10">
            <v>20200306806</v>
          </cell>
          <cell r="B10" t="str">
            <v>樊铸升</v>
          </cell>
          <cell r="C10" t="str">
            <v>全日制2020计算机应用技术(联)1班</v>
          </cell>
          <cell r="D10">
            <v>93</v>
          </cell>
          <cell r="E10">
            <v>80</v>
          </cell>
          <cell r="F10">
            <v>67</v>
          </cell>
          <cell r="G10">
            <v>69</v>
          </cell>
          <cell r="H10">
            <v>73</v>
          </cell>
          <cell r="I10">
            <v>69</v>
          </cell>
          <cell r="J10">
            <v>80</v>
          </cell>
          <cell r="K10">
            <v>80</v>
          </cell>
          <cell r="L10">
            <v>79</v>
          </cell>
          <cell r="M10">
            <v>88</v>
          </cell>
          <cell r="N10">
            <v>90</v>
          </cell>
          <cell r="O10">
            <v>90</v>
          </cell>
          <cell r="P10">
            <v>80</v>
          </cell>
          <cell r="Q10" t="str">
            <v>良好</v>
          </cell>
          <cell r="R10">
            <v>60</v>
          </cell>
          <cell r="S10">
            <v>90</v>
          </cell>
          <cell r="T10">
            <v>90</v>
          </cell>
          <cell r="U10">
            <v>75</v>
          </cell>
          <cell r="V10">
            <v>73</v>
          </cell>
          <cell r="W10">
            <v>84</v>
          </cell>
          <cell r="X10">
            <v>74</v>
          </cell>
          <cell r="Y10">
            <v>60</v>
          </cell>
          <cell r="Z10">
            <v>80</v>
          </cell>
          <cell r="AA10">
            <v>72</v>
          </cell>
          <cell r="AB10">
            <v>83</v>
          </cell>
          <cell r="AC10">
            <v>60</v>
          </cell>
          <cell r="AD10">
            <v>81</v>
          </cell>
          <cell r="AE10">
            <v>66</v>
          </cell>
          <cell r="AF10">
            <v>60</v>
          </cell>
          <cell r="AG10">
            <v>68</v>
          </cell>
          <cell r="AH10">
            <v>86</v>
          </cell>
          <cell r="AI10">
            <v>62</v>
          </cell>
          <cell r="AJ10">
            <v>67</v>
          </cell>
          <cell r="AK10" t="str">
            <v>优秀</v>
          </cell>
          <cell r="AL10">
            <v>96</v>
          </cell>
          <cell r="AM10">
            <v>65</v>
          </cell>
          <cell r="AN10" t="str">
            <v>及格</v>
          </cell>
          <cell r="AO10">
            <v>78</v>
          </cell>
          <cell r="AP10">
            <v>63</v>
          </cell>
          <cell r="AQ10">
            <v>63</v>
          </cell>
          <cell r="AR10">
            <v>0</v>
          </cell>
          <cell r="AS10">
            <v>0</v>
          </cell>
          <cell r="AT10">
            <v>2</v>
          </cell>
          <cell r="AU10" t="str">
            <v>预就业实习职业素养实习与劳动教育</v>
          </cell>
        </row>
        <row r="11">
          <cell r="A11">
            <v>20200306807</v>
          </cell>
          <cell r="B11" t="str">
            <v>龚榕蓉</v>
          </cell>
          <cell r="C11" t="str">
            <v>全日制2020计算机应用技术(联)1班</v>
          </cell>
          <cell r="D11">
            <v>93</v>
          </cell>
          <cell r="E11">
            <v>84</v>
          </cell>
          <cell r="F11">
            <v>83</v>
          </cell>
          <cell r="G11">
            <v>87</v>
          </cell>
          <cell r="H11">
            <v>77</v>
          </cell>
          <cell r="I11">
            <v>70</v>
          </cell>
          <cell r="J11">
            <v>74</v>
          </cell>
          <cell r="K11">
            <v>83</v>
          </cell>
          <cell r="L11">
            <v>91</v>
          </cell>
          <cell r="M11">
            <v>90</v>
          </cell>
          <cell r="N11">
            <v>90</v>
          </cell>
          <cell r="O11">
            <v>90</v>
          </cell>
          <cell r="P11">
            <v>85</v>
          </cell>
          <cell r="Q11" t="str">
            <v>良好</v>
          </cell>
          <cell r="R11">
            <v>89</v>
          </cell>
          <cell r="S11">
            <v>90</v>
          </cell>
          <cell r="T11">
            <v>85</v>
          </cell>
          <cell r="U11">
            <v>75</v>
          </cell>
          <cell r="V11">
            <v>79</v>
          </cell>
          <cell r="W11">
            <v>91</v>
          </cell>
          <cell r="X11">
            <v>79</v>
          </cell>
          <cell r="Y11">
            <v>87</v>
          </cell>
          <cell r="Z11">
            <v>84</v>
          </cell>
          <cell r="AA11">
            <v>88</v>
          </cell>
          <cell r="AB11">
            <v>74</v>
          </cell>
          <cell r="AC11">
            <v>90</v>
          </cell>
          <cell r="AD11">
            <v>80</v>
          </cell>
          <cell r="AE11">
            <v>81</v>
          </cell>
          <cell r="AF11">
            <v>86</v>
          </cell>
          <cell r="AG11">
            <v>83</v>
          </cell>
          <cell r="AH11">
            <v>84</v>
          </cell>
          <cell r="AI11">
            <v>79</v>
          </cell>
          <cell r="AJ11">
            <v>78</v>
          </cell>
          <cell r="AK11" t="str">
            <v>优秀</v>
          </cell>
          <cell r="AL11">
            <v>95</v>
          </cell>
          <cell r="AM11">
            <v>85</v>
          </cell>
          <cell r="AN11" t="str">
            <v>良好</v>
          </cell>
          <cell r="AO11">
            <v>91</v>
          </cell>
          <cell r="AP11">
            <v>90</v>
          </cell>
          <cell r="AQ11">
            <v>91</v>
          </cell>
          <cell r="AR11">
            <v>93</v>
          </cell>
          <cell r="AS11">
            <v>0</v>
          </cell>
          <cell r="AT11">
            <v>1</v>
          </cell>
          <cell r="AU11" t="str">
            <v>职业素养实习与劳动教育</v>
          </cell>
        </row>
        <row r="12">
          <cell r="A12">
            <v>20200306808</v>
          </cell>
          <cell r="B12" t="str">
            <v>韩旭龙</v>
          </cell>
          <cell r="C12" t="str">
            <v>全日制2020计算机应用技术(联)1班</v>
          </cell>
          <cell r="D12">
            <v>81</v>
          </cell>
          <cell r="E12">
            <v>86</v>
          </cell>
          <cell r="F12">
            <v>85</v>
          </cell>
          <cell r="G12">
            <v>85</v>
          </cell>
          <cell r="H12">
            <v>64</v>
          </cell>
          <cell r="I12">
            <v>75</v>
          </cell>
          <cell r="J12">
            <v>68</v>
          </cell>
          <cell r="K12">
            <v>78</v>
          </cell>
          <cell r="L12">
            <v>84</v>
          </cell>
          <cell r="M12">
            <v>88</v>
          </cell>
          <cell r="N12">
            <v>90</v>
          </cell>
          <cell r="O12">
            <v>90</v>
          </cell>
          <cell r="P12">
            <v>70</v>
          </cell>
          <cell r="Q12" t="str">
            <v>中等</v>
          </cell>
          <cell r="R12">
            <v>74</v>
          </cell>
          <cell r="S12">
            <v>90</v>
          </cell>
          <cell r="T12">
            <v>90</v>
          </cell>
          <cell r="U12">
            <v>75</v>
          </cell>
          <cell r="V12">
            <v>70</v>
          </cell>
          <cell r="W12">
            <v>96</v>
          </cell>
          <cell r="X12">
            <v>74</v>
          </cell>
          <cell r="Y12">
            <v>83</v>
          </cell>
          <cell r="Z12">
            <v>82</v>
          </cell>
          <cell r="AA12">
            <v>79</v>
          </cell>
          <cell r="AB12">
            <v>80</v>
          </cell>
          <cell r="AC12">
            <v>96</v>
          </cell>
          <cell r="AD12">
            <v>79</v>
          </cell>
          <cell r="AE12">
            <v>71</v>
          </cell>
          <cell r="AF12">
            <v>85</v>
          </cell>
          <cell r="AG12">
            <v>77</v>
          </cell>
          <cell r="AH12">
            <v>81</v>
          </cell>
          <cell r="AI12">
            <v>69</v>
          </cell>
          <cell r="AJ12">
            <v>71</v>
          </cell>
          <cell r="AK12" t="str">
            <v>优秀</v>
          </cell>
          <cell r="AL12">
            <v>81</v>
          </cell>
          <cell r="AM12">
            <v>65</v>
          </cell>
          <cell r="AN12" t="str">
            <v>良好</v>
          </cell>
          <cell r="AO12">
            <v>89</v>
          </cell>
          <cell r="AP12">
            <v>93</v>
          </cell>
          <cell r="AQ12">
            <v>94</v>
          </cell>
          <cell r="AR12">
            <v>0</v>
          </cell>
          <cell r="AS12">
            <v>0</v>
          </cell>
          <cell r="AT12">
            <v>2</v>
          </cell>
          <cell r="AU12" t="str">
            <v>预就业实习职业素养实习与劳动教育</v>
          </cell>
        </row>
        <row r="13">
          <cell r="A13">
            <v>20200306809</v>
          </cell>
          <cell r="B13" t="str">
            <v>胡雨</v>
          </cell>
          <cell r="C13" t="str">
            <v>全日制2020计算机应用技术(联)1班</v>
          </cell>
          <cell r="D13">
            <v>73</v>
          </cell>
          <cell r="E13">
            <v>76</v>
          </cell>
          <cell r="F13">
            <v>81</v>
          </cell>
          <cell r="G13">
            <v>76</v>
          </cell>
          <cell r="H13">
            <v>70</v>
          </cell>
          <cell r="I13">
            <v>64</v>
          </cell>
          <cell r="J13">
            <v>68</v>
          </cell>
          <cell r="K13">
            <v>83</v>
          </cell>
          <cell r="L13">
            <v>84</v>
          </cell>
          <cell r="M13">
            <v>88</v>
          </cell>
          <cell r="N13">
            <v>90</v>
          </cell>
          <cell r="O13">
            <v>90</v>
          </cell>
          <cell r="P13">
            <v>85</v>
          </cell>
          <cell r="Q13" t="str">
            <v>中等</v>
          </cell>
          <cell r="R13">
            <v>67</v>
          </cell>
          <cell r="S13">
            <v>90</v>
          </cell>
          <cell r="T13">
            <v>88</v>
          </cell>
          <cell r="U13">
            <v>75</v>
          </cell>
          <cell r="V13">
            <v>73</v>
          </cell>
          <cell r="W13">
            <v>80</v>
          </cell>
          <cell r="X13">
            <v>72</v>
          </cell>
          <cell r="Y13">
            <v>85</v>
          </cell>
          <cell r="Z13">
            <v>82</v>
          </cell>
          <cell r="AA13">
            <v>89</v>
          </cell>
          <cell r="AB13">
            <v>66</v>
          </cell>
          <cell r="AC13">
            <v>69</v>
          </cell>
          <cell r="AD13">
            <v>84</v>
          </cell>
          <cell r="AE13">
            <v>80</v>
          </cell>
          <cell r="AF13">
            <v>66</v>
          </cell>
          <cell r="AG13">
            <v>61</v>
          </cell>
          <cell r="AH13">
            <v>80</v>
          </cell>
          <cell r="AI13">
            <v>72</v>
          </cell>
          <cell r="AJ13">
            <v>71</v>
          </cell>
          <cell r="AK13" t="str">
            <v>优秀</v>
          </cell>
          <cell r="AL13">
            <v>92</v>
          </cell>
          <cell r="AM13">
            <v>85</v>
          </cell>
          <cell r="AN13" t="str">
            <v>良好</v>
          </cell>
          <cell r="AO13">
            <v>85</v>
          </cell>
          <cell r="AP13">
            <v>92</v>
          </cell>
          <cell r="AQ13">
            <v>94</v>
          </cell>
          <cell r="AR13">
            <v>80</v>
          </cell>
          <cell r="AS13">
            <v>0</v>
          </cell>
          <cell r="AT13">
            <v>1</v>
          </cell>
          <cell r="AU13" t="str">
            <v>职业素养实习与劳动教育</v>
          </cell>
        </row>
        <row r="14">
          <cell r="A14">
            <v>20200306810</v>
          </cell>
          <cell r="B14" t="str">
            <v>黄华意</v>
          </cell>
          <cell r="C14" t="str">
            <v>全日制2020计算机应用技术(联)1班</v>
          </cell>
          <cell r="D14">
            <v>72</v>
          </cell>
          <cell r="E14">
            <v>77</v>
          </cell>
          <cell r="F14">
            <v>75</v>
          </cell>
          <cell r="G14">
            <v>77</v>
          </cell>
          <cell r="H14">
            <v>69</v>
          </cell>
          <cell r="I14">
            <v>78</v>
          </cell>
          <cell r="J14">
            <v>75</v>
          </cell>
          <cell r="K14">
            <v>80</v>
          </cell>
          <cell r="L14">
            <v>84</v>
          </cell>
          <cell r="M14">
            <v>91</v>
          </cell>
          <cell r="N14">
            <v>90</v>
          </cell>
          <cell r="O14">
            <v>90</v>
          </cell>
          <cell r="P14">
            <v>82</v>
          </cell>
          <cell r="Q14" t="str">
            <v>良好</v>
          </cell>
          <cell r="R14">
            <v>76</v>
          </cell>
          <cell r="S14">
            <v>90</v>
          </cell>
          <cell r="T14">
            <v>88</v>
          </cell>
          <cell r="U14">
            <v>75</v>
          </cell>
          <cell r="V14">
            <v>85</v>
          </cell>
          <cell r="W14">
            <v>92</v>
          </cell>
          <cell r="X14">
            <v>78</v>
          </cell>
          <cell r="Y14">
            <v>89</v>
          </cell>
          <cell r="Z14">
            <v>82</v>
          </cell>
          <cell r="AA14">
            <v>86</v>
          </cell>
          <cell r="AB14">
            <v>60</v>
          </cell>
          <cell r="AC14">
            <v>89</v>
          </cell>
          <cell r="AD14">
            <v>78</v>
          </cell>
          <cell r="AE14">
            <v>83</v>
          </cell>
          <cell r="AF14">
            <v>78</v>
          </cell>
          <cell r="AG14">
            <v>66</v>
          </cell>
          <cell r="AH14">
            <v>84</v>
          </cell>
          <cell r="AI14">
            <v>69</v>
          </cell>
          <cell r="AJ14">
            <v>72</v>
          </cell>
          <cell r="AK14" t="str">
            <v>优秀</v>
          </cell>
          <cell r="AL14">
            <v>96</v>
          </cell>
          <cell r="AM14">
            <v>85</v>
          </cell>
          <cell r="AN14" t="str">
            <v>良好</v>
          </cell>
          <cell r="AO14">
            <v>90</v>
          </cell>
          <cell r="AP14">
            <v>93</v>
          </cell>
          <cell r="AQ14">
            <v>94</v>
          </cell>
          <cell r="AR14">
            <v>98</v>
          </cell>
          <cell r="AS14">
            <v>0</v>
          </cell>
          <cell r="AT14">
            <v>1</v>
          </cell>
          <cell r="AU14" t="str">
            <v>职业素养实习与劳动教育</v>
          </cell>
        </row>
        <row r="15">
          <cell r="A15">
            <v>20200306811</v>
          </cell>
          <cell r="B15" t="str">
            <v>黄远毅</v>
          </cell>
          <cell r="C15" t="str">
            <v>全日制2020计算机应用技术(联)1班</v>
          </cell>
          <cell r="D15">
            <v>94</v>
          </cell>
          <cell r="E15">
            <v>84</v>
          </cell>
          <cell r="F15">
            <v>86</v>
          </cell>
          <cell r="G15">
            <v>71</v>
          </cell>
          <cell r="H15">
            <v>75</v>
          </cell>
          <cell r="I15">
            <v>80</v>
          </cell>
          <cell r="J15">
            <v>91</v>
          </cell>
          <cell r="K15">
            <v>80</v>
          </cell>
          <cell r="L15">
            <v>91</v>
          </cell>
          <cell r="M15">
            <v>60</v>
          </cell>
          <cell r="N15">
            <v>90</v>
          </cell>
          <cell r="O15">
            <v>90</v>
          </cell>
          <cell r="P15">
            <v>80</v>
          </cell>
          <cell r="Q15" t="str">
            <v>良好</v>
          </cell>
          <cell r="R15">
            <v>74</v>
          </cell>
          <cell r="S15">
            <v>90</v>
          </cell>
          <cell r="T15">
            <v>90</v>
          </cell>
          <cell r="U15">
            <v>75</v>
          </cell>
          <cell r="V15">
            <v>71</v>
          </cell>
          <cell r="W15">
            <v>83</v>
          </cell>
          <cell r="X15">
            <v>72</v>
          </cell>
          <cell r="Y15">
            <v>80</v>
          </cell>
          <cell r="Z15">
            <v>82</v>
          </cell>
          <cell r="AA15">
            <v>85</v>
          </cell>
          <cell r="AB15">
            <v>90</v>
          </cell>
          <cell r="AC15">
            <v>90</v>
          </cell>
          <cell r="AD15">
            <v>77</v>
          </cell>
          <cell r="AE15">
            <v>84</v>
          </cell>
          <cell r="AF15">
            <v>79</v>
          </cell>
          <cell r="AG15">
            <v>62</v>
          </cell>
          <cell r="AH15">
            <v>82</v>
          </cell>
          <cell r="AI15">
            <v>72</v>
          </cell>
          <cell r="AJ15">
            <v>74</v>
          </cell>
          <cell r="AK15" t="str">
            <v>优秀</v>
          </cell>
          <cell r="AL15">
            <v>96</v>
          </cell>
          <cell r="AM15">
            <v>85</v>
          </cell>
          <cell r="AN15" t="str">
            <v>良好</v>
          </cell>
          <cell r="AO15">
            <v>93</v>
          </cell>
          <cell r="AP15">
            <v>62</v>
          </cell>
          <cell r="AQ15">
            <v>90</v>
          </cell>
          <cell r="AR15">
            <v>0</v>
          </cell>
          <cell r="AS15">
            <v>0</v>
          </cell>
          <cell r="AT15">
            <v>2</v>
          </cell>
          <cell r="AU15" t="str">
            <v>预就业实习职业素养实习与劳动教育</v>
          </cell>
        </row>
        <row r="16">
          <cell r="A16">
            <v>20200306813</v>
          </cell>
          <cell r="B16" t="str">
            <v>贾伟平</v>
          </cell>
          <cell r="C16" t="str">
            <v>全日制2020计算机应用技术(联)1班</v>
          </cell>
          <cell r="D16">
            <v>81</v>
          </cell>
          <cell r="E16">
            <v>82</v>
          </cell>
          <cell r="F16">
            <v>76</v>
          </cell>
          <cell r="G16">
            <v>74</v>
          </cell>
          <cell r="H16">
            <v>73</v>
          </cell>
          <cell r="I16">
            <v>73</v>
          </cell>
          <cell r="J16">
            <v>65</v>
          </cell>
          <cell r="K16">
            <v>76</v>
          </cell>
          <cell r="L16">
            <v>74</v>
          </cell>
          <cell r="M16">
            <v>86</v>
          </cell>
          <cell r="N16">
            <v>90</v>
          </cell>
          <cell r="O16">
            <v>90</v>
          </cell>
          <cell r="P16">
            <v>74</v>
          </cell>
          <cell r="Q16" t="str">
            <v>良好</v>
          </cell>
          <cell r="R16">
            <v>72</v>
          </cell>
          <cell r="S16">
            <v>90</v>
          </cell>
          <cell r="T16">
            <v>85</v>
          </cell>
          <cell r="U16">
            <v>75</v>
          </cell>
          <cell r="V16">
            <v>80</v>
          </cell>
          <cell r="W16">
            <v>90</v>
          </cell>
          <cell r="X16">
            <v>85</v>
          </cell>
          <cell r="Y16">
            <v>78</v>
          </cell>
          <cell r="Z16">
            <v>82</v>
          </cell>
          <cell r="AA16">
            <v>81</v>
          </cell>
          <cell r="AB16">
            <v>77</v>
          </cell>
          <cell r="AC16">
            <v>92</v>
          </cell>
          <cell r="AD16">
            <v>80</v>
          </cell>
          <cell r="AE16">
            <v>81</v>
          </cell>
          <cell r="AF16">
            <v>77</v>
          </cell>
          <cell r="AG16">
            <v>74</v>
          </cell>
          <cell r="AH16">
            <v>60</v>
          </cell>
          <cell r="AI16">
            <v>73</v>
          </cell>
          <cell r="AJ16">
            <v>71</v>
          </cell>
          <cell r="AK16" t="str">
            <v>优秀</v>
          </cell>
          <cell r="AL16">
            <v>88</v>
          </cell>
          <cell r="AM16">
            <v>85</v>
          </cell>
          <cell r="AN16" t="str">
            <v>良好</v>
          </cell>
          <cell r="AO16">
            <v>82</v>
          </cell>
          <cell r="AP16">
            <v>96</v>
          </cell>
          <cell r="AQ16">
            <v>98</v>
          </cell>
          <cell r="AR16">
            <v>0</v>
          </cell>
          <cell r="AS16">
            <v>0</v>
          </cell>
          <cell r="AT16">
            <v>2</v>
          </cell>
          <cell r="AU16" t="str">
            <v>预就业实习职业素养实习与劳动教育</v>
          </cell>
        </row>
        <row r="17">
          <cell r="A17">
            <v>20200306814</v>
          </cell>
          <cell r="B17" t="str">
            <v>蒋嘉圳</v>
          </cell>
          <cell r="C17" t="str">
            <v>全日制2020计算机应用技术(联)1班</v>
          </cell>
          <cell r="D17">
            <v>75</v>
          </cell>
          <cell r="E17">
            <v>79</v>
          </cell>
          <cell r="F17">
            <v>79</v>
          </cell>
          <cell r="G17">
            <v>81</v>
          </cell>
          <cell r="H17">
            <v>60</v>
          </cell>
          <cell r="I17">
            <v>64</v>
          </cell>
          <cell r="J17">
            <v>67</v>
          </cell>
          <cell r="K17">
            <v>76</v>
          </cell>
          <cell r="L17">
            <v>82</v>
          </cell>
          <cell r="M17">
            <v>87</v>
          </cell>
          <cell r="N17">
            <v>90</v>
          </cell>
          <cell r="O17">
            <v>90</v>
          </cell>
          <cell r="P17">
            <v>70</v>
          </cell>
          <cell r="Q17" t="str">
            <v>中等</v>
          </cell>
          <cell r="R17">
            <v>75</v>
          </cell>
          <cell r="S17">
            <v>90</v>
          </cell>
          <cell r="T17">
            <v>85</v>
          </cell>
          <cell r="U17">
            <v>75</v>
          </cell>
          <cell r="V17">
            <v>60</v>
          </cell>
          <cell r="W17">
            <v>86</v>
          </cell>
          <cell r="X17">
            <v>70</v>
          </cell>
          <cell r="Y17">
            <v>78</v>
          </cell>
          <cell r="Z17">
            <v>80</v>
          </cell>
          <cell r="AA17">
            <v>86</v>
          </cell>
          <cell r="AB17">
            <v>64</v>
          </cell>
          <cell r="AC17">
            <v>82</v>
          </cell>
          <cell r="AD17">
            <v>75</v>
          </cell>
          <cell r="AE17">
            <v>78</v>
          </cell>
          <cell r="AF17">
            <v>87</v>
          </cell>
          <cell r="AG17">
            <v>76</v>
          </cell>
          <cell r="AH17">
            <v>84</v>
          </cell>
          <cell r="AI17">
            <v>62</v>
          </cell>
          <cell r="AJ17">
            <v>69</v>
          </cell>
          <cell r="AK17" t="str">
            <v>优秀</v>
          </cell>
          <cell r="AL17">
            <v>88</v>
          </cell>
          <cell r="AM17">
            <v>65</v>
          </cell>
          <cell r="AN17" t="str">
            <v>良好</v>
          </cell>
          <cell r="AO17">
            <v>85</v>
          </cell>
          <cell r="AP17">
            <v>61</v>
          </cell>
          <cell r="AQ17">
            <v>61</v>
          </cell>
          <cell r="AR17">
            <v>96</v>
          </cell>
          <cell r="AS17">
            <v>0</v>
          </cell>
          <cell r="AT17">
            <v>1</v>
          </cell>
          <cell r="AU17" t="str">
            <v>职业素养实习与劳动教育</v>
          </cell>
        </row>
        <row r="18">
          <cell r="A18">
            <v>20200306815</v>
          </cell>
          <cell r="B18" t="str">
            <v>蓝艳美</v>
          </cell>
          <cell r="C18" t="str">
            <v>全日制2020计算机应用技术(联)1班</v>
          </cell>
          <cell r="D18">
            <v>91</v>
          </cell>
          <cell r="E18">
            <v>84</v>
          </cell>
          <cell r="F18">
            <v>82</v>
          </cell>
          <cell r="G18">
            <v>78</v>
          </cell>
          <cell r="H18">
            <v>83</v>
          </cell>
          <cell r="I18">
            <v>64</v>
          </cell>
          <cell r="J18">
            <v>80</v>
          </cell>
          <cell r="K18">
            <v>86</v>
          </cell>
          <cell r="L18">
            <v>92</v>
          </cell>
          <cell r="M18">
            <v>88</v>
          </cell>
          <cell r="N18">
            <v>90</v>
          </cell>
          <cell r="O18">
            <v>90</v>
          </cell>
          <cell r="P18">
            <v>80</v>
          </cell>
          <cell r="Q18" t="str">
            <v>中等</v>
          </cell>
          <cell r="R18">
            <v>89</v>
          </cell>
          <cell r="S18">
            <v>90</v>
          </cell>
          <cell r="T18">
            <v>90</v>
          </cell>
          <cell r="U18">
            <v>75</v>
          </cell>
          <cell r="V18">
            <v>83</v>
          </cell>
          <cell r="W18">
            <v>92</v>
          </cell>
          <cell r="X18">
            <v>84</v>
          </cell>
          <cell r="Y18">
            <v>80</v>
          </cell>
          <cell r="Z18">
            <v>84</v>
          </cell>
          <cell r="AA18">
            <v>84</v>
          </cell>
          <cell r="AB18">
            <v>74</v>
          </cell>
          <cell r="AC18">
            <v>86</v>
          </cell>
          <cell r="AD18">
            <v>84</v>
          </cell>
          <cell r="AE18">
            <v>81</v>
          </cell>
          <cell r="AF18">
            <v>85</v>
          </cell>
          <cell r="AG18">
            <v>75</v>
          </cell>
          <cell r="AH18">
            <v>86</v>
          </cell>
          <cell r="AI18">
            <v>84</v>
          </cell>
          <cell r="AJ18">
            <v>80</v>
          </cell>
          <cell r="AK18" t="str">
            <v>优秀</v>
          </cell>
          <cell r="AL18">
            <v>83</v>
          </cell>
          <cell r="AM18">
            <v>85</v>
          </cell>
          <cell r="AN18" t="str">
            <v>良好</v>
          </cell>
          <cell r="AO18">
            <v>91</v>
          </cell>
          <cell r="AP18">
            <v>63</v>
          </cell>
          <cell r="AQ18">
            <v>62</v>
          </cell>
          <cell r="AR18">
            <v>100</v>
          </cell>
          <cell r="AS18">
            <v>0</v>
          </cell>
          <cell r="AT18">
            <v>1</v>
          </cell>
          <cell r="AU18" t="str">
            <v>职业素养实习与劳动教育</v>
          </cell>
        </row>
        <row r="19">
          <cell r="A19">
            <v>20200306818</v>
          </cell>
          <cell r="B19" t="str">
            <v>李奕权</v>
          </cell>
          <cell r="C19" t="str">
            <v>全日制2020计算机应用技术(联)1班</v>
          </cell>
          <cell r="D19">
            <v>94</v>
          </cell>
          <cell r="E19">
            <v>87</v>
          </cell>
          <cell r="F19">
            <v>87</v>
          </cell>
          <cell r="G19">
            <v>84</v>
          </cell>
          <cell r="H19">
            <v>80</v>
          </cell>
          <cell r="I19">
            <v>77</v>
          </cell>
          <cell r="J19">
            <v>71</v>
          </cell>
          <cell r="K19">
            <v>82</v>
          </cell>
          <cell r="L19">
            <v>81</v>
          </cell>
          <cell r="M19">
            <v>73</v>
          </cell>
          <cell r="N19">
            <v>90</v>
          </cell>
          <cell r="O19">
            <v>90</v>
          </cell>
          <cell r="P19">
            <v>85</v>
          </cell>
          <cell r="Q19" t="str">
            <v>良好</v>
          </cell>
          <cell r="R19">
            <v>88</v>
          </cell>
          <cell r="S19">
            <v>90</v>
          </cell>
          <cell r="T19">
            <v>90</v>
          </cell>
          <cell r="U19">
            <v>75</v>
          </cell>
          <cell r="V19">
            <v>85</v>
          </cell>
          <cell r="W19">
            <v>91</v>
          </cell>
          <cell r="X19">
            <v>84</v>
          </cell>
          <cell r="Y19">
            <v>91</v>
          </cell>
          <cell r="Z19">
            <v>85</v>
          </cell>
          <cell r="AA19">
            <v>85</v>
          </cell>
          <cell r="AB19">
            <v>96</v>
          </cell>
          <cell r="AC19">
            <v>98</v>
          </cell>
          <cell r="AD19">
            <v>97</v>
          </cell>
          <cell r="AE19">
            <v>80</v>
          </cell>
          <cell r="AF19">
            <v>91</v>
          </cell>
          <cell r="AG19">
            <v>97</v>
          </cell>
          <cell r="AH19">
            <v>92</v>
          </cell>
          <cell r="AI19">
            <v>85</v>
          </cell>
          <cell r="AJ19">
            <v>89</v>
          </cell>
          <cell r="AK19" t="str">
            <v>优秀</v>
          </cell>
          <cell r="AL19">
            <v>95</v>
          </cell>
          <cell r="AM19">
            <v>68</v>
          </cell>
          <cell r="AN19" t="str">
            <v>良好</v>
          </cell>
          <cell r="AO19">
            <v>81</v>
          </cell>
          <cell r="AP19">
            <v>99</v>
          </cell>
          <cell r="AQ19">
            <v>95</v>
          </cell>
          <cell r="AR19">
            <v>99</v>
          </cell>
          <cell r="AS19">
            <v>0</v>
          </cell>
          <cell r="AT19">
            <v>1</v>
          </cell>
          <cell r="AU19" t="str">
            <v>职业素养实习与劳动教育</v>
          </cell>
        </row>
        <row r="20">
          <cell r="A20">
            <v>20200306820</v>
          </cell>
          <cell r="B20" t="str">
            <v>梁吉安</v>
          </cell>
          <cell r="C20" t="str">
            <v>全日制2020计算机应用技术(联)1班</v>
          </cell>
          <cell r="D20">
            <v>82</v>
          </cell>
          <cell r="E20">
            <v>60</v>
          </cell>
          <cell r="F20">
            <v>76</v>
          </cell>
          <cell r="G20">
            <v>62</v>
          </cell>
          <cell r="H20">
            <v>62</v>
          </cell>
          <cell r="I20">
            <v>65</v>
          </cell>
          <cell r="J20">
            <v>60</v>
          </cell>
          <cell r="K20">
            <v>74</v>
          </cell>
          <cell r="L20">
            <v>71</v>
          </cell>
          <cell r="M20">
            <v>87</v>
          </cell>
          <cell r="N20">
            <v>90</v>
          </cell>
          <cell r="O20">
            <v>90</v>
          </cell>
          <cell r="P20">
            <v>70</v>
          </cell>
          <cell r="Q20" t="str">
            <v>中等</v>
          </cell>
          <cell r="R20">
            <v>60</v>
          </cell>
          <cell r="S20">
            <v>90</v>
          </cell>
          <cell r="T20">
            <v>83</v>
          </cell>
          <cell r="U20">
            <v>75</v>
          </cell>
          <cell r="V20">
            <v>61</v>
          </cell>
          <cell r="W20">
            <v>85</v>
          </cell>
          <cell r="X20">
            <v>60</v>
          </cell>
          <cell r="Y20">
            <v>70</v>
          </cell>
          <cell r="Z20">
            <v>80</v>
          </cell>
          <cell r="AA20">
            <v>78</v>
          </cell>
          <cell r="AB20">
            <v>50</v>
          </cell>
          <cell r="AC20">
            <v>81</v>
          </cell>
          <cell r="AD20">
            <v>73</v>
          </cell>
          <cell r="AE20">
            <v>80</v>
          </cell>
          <cell r="AF20">
            <v>60</v>
          </cell>
          <cell r="AG20">
            <v>60</v>
          </cell>
          <cell r="AH20">
            <v>89</v>
          </cell>
          <cell r="AI20">
            <v>60</v>
          </cell>
          <cell r="AJ20">
            <v>72</v>
          </cell>
          <cell r="AK20" t="str">
            <v>优秀</v>
          </cell>
          <cell r="AL20">
            <v>60</v>
          </cell>
          <cell r="AM20">
            <v>85</v>
          </cell>
          <cell r="AN20" t="str">
            <v>良好</v>
          </cell>
          <cell r="AO20">
            <v>69</v>
          </cell>
          <cell r="AP20">
            <v>61</v>
          </cell>
          <cell r="AQ20">
            <v>61</v>
          </cell>
          <cell r="AR20">
            <v>0</v>
          </cell>
          <cell r="AS20">
            <v>0</v>
          </cell>
          <cell r="AT20">
            <v>3</v>
          </cell>
          <cell r="AU20" t="str">
            <v>程序设计基础程序设计基础预就业实习职业素养实习与劳动教育</v>
          </cell>
        </row>
        <row r="21">
          <cell r="A21">
            <v>20200306821</v>
          </cell>
          <cell r="B21" t="str">
            <v>梁铁</v>
          </cell>
          <cell r="C21" t="str">
            <v>全日制2020计算机应用技术(联)1班</v>
          </cell>
          <cell r="D21">
            <v>90</v>
          </cell>
          <cell r="E21">
            <v>82</v>
          </cell>
          <cell r="F21">
            <v>80</v>
          </cell>
          <cell r="G21">
            <v>83</v>
          </cell>
          <cell r="H21">
            <v>70</v>
          </cell>
          <cell r="I21">
            <v>75</v>
          </cell>
          <cell r="J21">
            <v>61</v>
          </cell>
          <cell r="K21">
            <v>77</v>
          </cell>
          <cell r="L21">
            <v>68</v>
          </cell>
          <cell r="M21">
            <v>85</v>
          </cell>
          <cell r="N21">
            <v>90</v>
          </cell>
          <cell r="O21">
            <v>90</v>
          </cell>
          <cell r="P21">
            <v>80</v>
          </cell>
          <cell r="Q21" t="str">
            <v>良好</v>
          </cell>
          <cell r="R21">
            <v>78</v>
          </cell>
          <cell r="S21">
            <v>90</v>
          </cell>
          <cell r="T21">
            <v>90</v>
          </cell>
          <cell r="U21">
            <v>75</v>
          </cell>
          <cell r="V21">
            <v>74</v>
          </cell>
          <cell r="W21">
            <v>95</v>
          </cell>
          <cell r="X21">
            <v>71</v>
          </cell>
          <cell r="Y21">
            <v>75</v>
          </cell>
          <cell r="Z21">
            <v>80</v>
          </cell>
          <cell r="AA21">
            <v>77</v>
          </cell>
          <cell r="AB21">
            <v>80</v>
          </cell>
          <cell r="AC21">
            <v>90</v>
          </cell>
          <cell r="AD21">
            <v>75</v>
          </cell>
          <cell r="AE21">
            <v>81</v>
          </cell>
          <cell r="AF21">
            <v>80</v>
          </cell>
          <cell r="AG21">
            <v>91</v>
          </cell>
          <cell r="AH21">
            <v>73</v>
          </cell>
          <cell r="AI21">
            <v>62</v>
          </cell>
          <cell r="AJ21">
            <v>71</v>
          </cell>
          <cell r="AK21" t="str">
            <v>优秀</v>
          </cell>
          <cell r="AL21">
            <v>89</v>
          </cell>
          <cell r="AM21">
            <v>85</v>
          </cell>
          <cell r="AN21" t="str">
            <v>良好</v>
          </cell>
          <cell r="AO21">
            <v>76</v>
          </cell>
          <cell r="AP21">
            <v>62</v>
          </cell>
          <cell r="AQ21">
            <v>63</v>
          </cell>
          <cell r="AR21">
            <v>0</v>
          </cell>
          <cell r="AS21">
            <v>0</v>
          </cell>
          <cell r="AT21">
            <v>2</v>
          </cell>
          <cell r="AU21" t="str">
            <v>预就业实习职业素养实习与劳动教育</v>
          </cell>
        </row>
        <row r="22">
          <cell r="A22">
            <v>20200306822</v>
          </cell>
          <cell r="B22" t="str">
            <v>梁旭谢</v>
          </cell>
          <cell r="C22" t="str">
            <v>全日制2020计算机应用技术(联)1班</v>
          </cell>
          <cell r="D22">
            <v>80</v>
          </cell>
          <cell r="E22">
            <v>78</v>
          </cell>
          <cell r="F22">
            <v>78</v>
          </cell>
          <cell r="G22">
            <v>80</v>
          </cell>
          <cell r="H22">
            <v>70</v>
          </cell>
          <cell r="I22">
            <v>73</v>
          </cell>
          <cell r="J22">
            <v>65</v>
          </cell>
          <cell r="K22">
            <v>77</v>
          </cell>
          <cell r="L22">
            <v>78</v>
          </cell>
          <cell r="M22">
            <v>85</v>
          </cell>
          <cell r="N22">
            <v>90</v>
          </cell>
          <cell r="O22">
            <v>92</v>
          </cell>
          <cell r="P22">
            <v>76</v>
          </cell>
          <cell r="Q22" t="str">
            <v>良好</v>
          </cell>
          <cell r="R22">
            <v>79</v>
          </cell>
          <cell r="S22">
            <v>90</v>
          </cell>
          <cell r="T22">
            <v>90</v>
          </cell>
          <cell r="U22">
            <v>75</v>
          </cell>
          <cell r="V22">
            <v>79</v>
          </cell>
          <cell r="W22">
            <v>86</v>
          </cell>
          <cell r="X22">
            <v>62</v>
          </cell>
          <cell r="Y22">
            <v>77</v>
          </cell>
          <cell r="Z22">
            <v>80</v>
          </cell>
          <cell r="AA22">
            <v>78</v>
          </cell>
          <cell r="AB22">
            <v>69</v>
          </cell>
          <cell r="AC22">
            <v>92</v>
          </cell>
          <cell r="AD22">
            <v>72</v>
          </cell>
          <cell r="AE22">
            <v>83</v>
          </cell>
          <cell r="AF22">
            <v>82</v>
          </cell>
          <cell r="AG22">
            <v>61</v>
          </cell>
          <cell r="AH22">
            <v>68</v>
          </cell>
          <cell r="AI22">
            <v>60</v>
          </cell>
          <cell r="AJ22">
            <v>71</v>
          </cell>
          <cell r="AK22" t="str">
            <v>优秀</v>
          </cell>
          <cell r="AL22">
            <v>87</v>
          </cell>
          <cell r="AM22">
            <v>85</v>
          </cell>
          <cell r="AN22" t="str">
            <v>良好</v>
          </cell>
          <cell r="AO22">
            <v>82</v>
          </cell>
          <cell r="AP22">
            <v>61</v>
          </cell>
          <cell r="AQ22">
            <v>62</v>
          </cell>
          <cell r="AR22">
            <v>0</v>
          </cell>
          <cell r="AS22">
            <v>0</v>
          </cell>
          <cell r="AT22">
            <v>2</v>
          </cell>
          <cell r="AU22" t="str">
            <v>预就业实习职业素养实习与劳动教育</v>
          </cell>
        </row>
        <row r="23">
          <cell r="A23">
            <v>20200306825</v>
          </cell>
          <cell r="B23" t="str">
            <v>林俊浩</v>
          </cell>
          <cell r="C23" t="str">
            <v>全日制2020计算机应用技术(联)1班</v>
          </cell>
          <cell r="D23">
            <v>84</v>
          </cell>
          <cell r="E23">
            <v>72</v>
          </cell>
          <cell r="F23">
            <v>90</v>
          </cell>
          <cell r="G23">
            <v>89</v>
          </cell>
          <cell r="H23">
            <v>62</v>
          </cell>
          <cell r="I23">
            <v>68</v>
          </cell>
          <cell r="J23">
            <v>81</v>
          </cell>
          <cell r="K23">
            <v>79</v>
          </cell>
          <cell r="L23">
            <v>82</v>
          </cell>
          <cell r="M23">
            <v>86</v>
          </cell>
          <cell r="N23">
            <v>90</v>
          </cell>
          <cell r="O23">
            <v>90</v>
          </cell>
          <cell r="P23">
            <v>66</v>
          </cell>
          <cell r="Q23" t="str">
            <v>及格</v>
          </cell>
          <cell r="R23">
            <v>73</v>
          </cell>
          <cell r="S23">
            <v>90</v>
          </cell>
          <cell r="T23">
            <v>85</v>
          </cell>
          <cell r="U23">
            <v>75</v>
          </cell>
          <cell r="V23">
            <v>66</v>
          </cell>
          <cell r="W23">
            <v>83</v>
          </cell>
          <cell r="X23">
            <v>60</v>
          </cell>
          <cell r="Y23">
            <v>65</v>
          </cell>
          <cell r="Z23">
            <v>82</v>
          </cell>
          <cell r="AA23">
            <v>85</v>
          </cell>
          <cell r="AB23">
            <v>81</v>
          </cell>
          <cell r="AC23">
            <v>82</v>
          </cell>
          <cell r="AD23">
            <v>82</v>
          </cell>
          <cell r="AE23">
            <v>69</v>
          </cell>
          <cell r="AF23">
            <v>74</v>
          </cell>
          <cell r="AG23">
            <v>76</v>
          </cell>
          <cell r="AH23">
            <v>86</v>
          </cell>
          <cell r="AI23">
            <v>72</v>
          </cell>
          <cell r="AJ23">
            <v>69</v>
          </cell>
          <cell r="AK23" t="str">
            <v>优秀</v>
          </cell>
          <cell r="AL23">
            <v>83</v>
          </cell>
          <cell r="AM23">
            <v>85</v>
          </cell>
          <cell r="AN23" t="str">
            <v>良好</v>
          </cell>
          <cell r="AO23">
            <v>68</v>
          </cell>
          <cell r="AP23">
            <v>63</v>
          </cell>
          <cell r="AQ23">
            <v>92</v>
          </cell>
          <cell r="AR23">
            <v>0</v>
          </cell>
          <cell r="AS23">
            <v>0</v>
          </cell>
          <cell r="AT23">
            <v>2</v>
          </cell>
          <cell r="AU23" t="str">
            <v>预就业实习职业素养实习与劳动教育</v>
          </cell>
        </row>
        <row r="24">
          <cell r="A24">
            <v>20200306826</v>
          </cell>
          <cell r="B24" t="str">
            <v>卢颖亮</v>
          </cell>
          <cell r="C24" t="str">
            <v>全日制2020计算机应用技术(联)1班</v>
          </cell>
          <cell r="D24">
            <v>80</v>
          </cell>
          <cell r="E24">
            <v>65</v>
          </cell>
          <cell r="F24">
            <v>74</v>
          </cell>
          <cell r="G24">
            <v>64</v>
          </cell>
          <cell r="H24">
            <v>60</v>
          </cell>
          <cell r="I24">
            <v>60</v>
          </cell>
          <cell r="J24">
            <v>79</v>
          </cell>
          <cell r="K24">
            <v>76</v>
          </cell>
          <cell r="L24">
            <v>79</v>
          </cell>
          <cell r="M24">
            <v>60</v>
          </cell>
          <cell r="N24">
            <v>90</v>
          </cell>
          <cell r="O24">
            <v>90</v>
          </cell>
          <cell r="P24">
            <v>65</v>
          </cell>
          <cell r="Q24" t="str">
            <v>及格</v>
          </cell>
          <cell r="R24">
            <v>60</v>
          </cell>
          <cell r="S24">
            <v>90</v>
          </cell>
          <cell r="T24">
            <v>85</v>
          </cell>
          <cell r="U24">
            <v>75</v>
          </cell>
          <cell r="V24">
            <v>31</v>
          </cell>
          <cell r="W24">
            <v>77</v>
          </cell>
          <cell r="X24">
            <v>60</v>
          </cell>
          <cell r="Y24">
            <v>36</v>
          </cell>
          <cell r="Z24">
            <v>80</v>
          </cell>
          <cell r="AA24">
            <v>72</v>
          </cell>
          <cell r="AB24">
            <v>65</v>
          </cell>
          <cell r="AC24">
            <v>65</v>
          </cell>
          <cell r="AD24">
            <v>72</v>
          </cell>
          <cell r="AE24">
            <v>61</v>
          </cell>
          <cell r="AF24">
            <v>62</v>
          </cell>
          <cell r="AG24">
            <v>61</v>
          </cell>
          <cell r="AH24">
            <v>65</v>
          </cell>
          <cell r="AI24">
            <v>46</v>
          </cell>
          <cell r="AJ24">
            <v>69</v>
          </cell>
          <cell r="AK24" t="str">
            <v>优秀</v>
          </cell>
          <cell r="AL24">
            <v>65</v>
          </cell>
          <cell r="AM24">
            <v>65</v>
          </cell>
          <cell r="AN24" t="str">
            <v>良好</v>
          </cell>
          <cell r="AO24">
            <v>60</v>
          </cell>
          <cell r="AP24">
            <v>61</v>
          </cell>
          <cell r="AQ24">
            <v>62</v>
          </cell>
          <cell r="AR24">
            <v>0</v>
          </cell>
          <cell r="AS24">
            <v>0</v>
          </cell>
          <cell r="AT24">
            <v>5</v>
          </cell>
          <cell r="AU24" t="str">
            <v>职业发展与生涯规划高等数学(一)数据结构与算法预就业实习职业素养实习与劳动教育</v>
          </cell>
        </row>
        <row r="25">
          <cell r="A25">
            <v>20200306827</v>
          </cell>
          <cell r="B25" t="str">
            <v>罗子明</v>
          </cell>
          <cell r="C25" t="str">
            <v>全日制2020计算机应用技术(联)1班</v>
          </cell>
          <cell r="D25">
            <v>76</v>
          </cell>
          <cell r="E25">
            <v>69</v>
          </cell>
          <cell r="F25">
            <v>77</v>
          </cell>
          <cell r="G25">
            <v>71</v>
          </cell>
          <cell r="H25">
            <v>67</v>
          </cell>
          <cell r="I25">
            <v>68</v>
          </cell>
          <cell r="J25">
            <v>87</v>
          </cell>
          <cell r="K25">
            <v>78</v>
          </cell>
          <cell r="L25">
            <v>74</v>
          </cell>
          <cell r="M25">
            <v>67</v>
          </cell>
          <cell r="N25">
            <v>90</v>
          </cell>
          <cell r="O25">
            <v>90</v>
          </cell>
          <cell r="P25">
            <v>65</v>
          </cell>
          <cell r="Q25" t="str">
            <v>及格</v>
          </cell>
          <cell r="R25">
            <v>60</v>
          </cell>
          <cell r="S25">
            <v>90</v>
          </cell>
          <cell r="T25">
            <v>85</v>
          </cell>
          <cell r="U25">
            <v>75</v>
          </cell>
          <cell r="V25">
            <v>71</v>
          </cell>
          <cell r="W25">
            <v>64</v>
          </cell>
          <cell r="X25">
            <v>60</v>
          </cell>
          <cell r="Y25">
            <v>83</v>
          </cell>
          <cell r="Z25">
            <v>82</v>
          </cell>
          <cell r="AA25">
            <v>86</v>
          </cell>
          <cell r="AB25">
            <v>71</v>
          </cell>
          <cell r="AC25">
            <v>71</v>
          </cell>
          <cell r="AD25">
            <v>80</v>
          </cell>
          <cell r="AE25">
            <v>71</v>
          </cell>
          <cell r="AF25">
            <v>60</v>
          </cell>
          <cell r="AG25">
            <v>60</v>
          </cell>
          <cell r="AH25">
            <v>91</v>
          </cell>
          <cell r="AI25">
            <v>69</v>
          </cell>
          <cell r="AJ25">
            <v>68</v>
          </cell>
          <cell r="AK25" t="str">
            <v>优秀</v>
          </cell>
          <cell r="AL25">
            <v>62</v>
          </cell>
          <cell r="AM25">
            <v>85</v>
          </cell>
          <cell r="AN25" t="str">
            <v>良好</v>
          </cell>
          <cell r="AO25">
            <v>63</v>
          </cell>
          <cell r="AP25">
            <v>62</v>
          </cell>
          <cell r="AQ25">
            <v>63</v>
          </cell>
          <cell r="AR25">
            <v>97</v>
          </cell>
          <cell r="AS25">
            <v>0</v>
          </cell>
          <cell r="AT25">
            <v>1</v>
          </cell>
          <cell r="AU25" t="str">
            <v>职业素养实习与劳动教育</v>
          </cell>
        </row>
        <row r="26">
          <cell r="A26">
            <v>20200306828</v>
          </cell>
          <cell r="B26" t="str">
            <v>蒙家仲</v>
          </cell>
          <cell r="C26" t="str">
            <v>全日制2020计算机应用技术(联)1班</v>
          </cell>
          <cell r="D26">
            <v>72</v>
          </cell>
          <cell r="E26">
            <v>80</v>
          </cell>
          <cell r="F26">
            <v>73</v>
          </cell>
          <cell r="G26">
            <v>76</v>
          </cell>
          <cell r="H26">
            <v>69</v>
          </cell>
          <cell r="I26">
            <v>71</v>
          </cell>
          <cell r="J26">
            <v>61</v>
          </cell>
          <cell r="K26">
            <v>79</v>
          </cell>
          <cell r="L26">
            <v>79</v>
          </cell>
          <cell r="M26">
            <v>84</v>
          </cell>
          <cell r="N26">
            <v>90</v>
          </cell>
          <cell r="O26">
            <v>90</v>
          </cell>
          <cell r="P26">
            <v>70</v>
          </cell>
          <cell r="Q26" t="str">
            <v>良好</v>
          </cell>
          <cell r="R26">
            <v>60</v>
          </cell>
          <cell r="S26">
            <v>90</v>
          </cell>
          <cell r="T26">
            <v>90</v>
          </cell>
          <cell r="U26">
            <v>75</v>
          </cell>
          <cell r="V26">
            <v>72</v>
          </cell>
          <cell r="W26">
            <v>72</v>
          </cell>
          <cell r="X26">
            <v>54</v>
          </cell>
          <cell r="Y26">
            <v>76</v>
          </cell>
          <cell r="Z26">
            <v>80</v>
          </cell>
          <cell r="AA26">
            <v>79</v>
          </cell>
          <cell r="AB26">
            <v>61</v>
          </cell>
          <cell r="AC26">
            <v>84</v>
          </cell>
          <cell r="AD26">
            <v>75</v>
          </cell>
          <cell r="AE26">
            <v>80</v>
          </cell>
          <cell r="AF26">
            <v>75</v>
          </cell>
          <cell r="AG26">
            <v>66</v>
          </cell>
          <cell r="AH26">
            <v>60</v>
          </cell>
          <cell r="AI26">
            <v>65</v>
          </cell>
          <cell r="AJ26">
            <v>71</v>
          </cell>
          <cell r="AK26" t="str">
            <v>优秀</v>
          </cell>
          <cell r="AL26">
            <v>73</v>
          </cell>
          <cell r="AM26">
            <v>85</v>
          </cell>
          <cell r="AN26" t="str">
            <v>良好</v>
          </cell>
          <cell r="AO26">
            <v>81</v>
          </cell>
          <cell r="AP26">
            <v>93</v>
          </cell>
          <cell r="AQ26">
            <v>91</v>
          </cell>
          <cell r="AR26">
            <v>0</v>
          </cell>
          <cell r="AS26">
            <v>0</v>
          </cell>
          <cell r="AT26">
            <v>3</v>
          </cell>
          <cell r="AU26" t="str">
            <v>《云物大智基础》(课外：云物大智部分)预就业实习职业素养实习与劳动教育</v>
          </cell>
        </row>
        <row r="27">
          <cell r="A27">
            <v>20200306830</v>
          </cell>
          <cell r="B27" t="str">
            <v>蒙钟琪</v>
          </cell>
          <cell r="C27" t="str">
            <v>全日制2020计算机应用技术(联)1班</v>
          </cell>
          <cell r="D27">
            <v>81</v>
          </cell>
          <cell r="E27">
            <v>74</v>
          </cell>
          <cell r="F27">
            <v>80</v>
          </cell>
          <cell r="G27">
            <v>80</v>
          </cell>
          <cell r="H27">
            <v>71</v>
          </cell>
          <cell r="I27">
            <v>71</v>
          </cell>
          <cell r="J27">
            <v>66</v>
          </cell>
          <cell r="K27">
            <v>71</v>
          </cell>
          <cell r="L27">
            <v>87</v>
          </cell>
          <cell r="M27">
            <v>81</v>
          </cell>
          <cell r="N27">
            <v>90</v>
          </cell>
          <cell r="O27">
            <v>90</v>
          </cell>
          <cell r="P27">
            <v>70</v>
          </cell>
          <cell r="Q27" t="str">
            <v>中等</v>
          </cell>
          <cell r="R27">
            <v>61</v>
          </cell>
          <cell r="S27">
            <v>90</v>
          </cell>
          <cell r="T27">
            <v>90</v>
          </cell>
          <cell r="U27">
            <v>75</v>
          </cell>
          <cell r="V27">
            <v>70</v>
          </cell>
          <cell r="W27">
            <v>84</v>
          </cell>
          <cell r="X27">
            <v>79</v>
          </cell>
          <cell r="Y27">
            <v>84</v>
          </cell>
          <cell r="Z27">
            <v>82</v>
          </cell>
          <cell r="AA27">
            <v>86</v>
          </cell>
          <cell r="AB27">
            <v>68</v>
          </cell>
          <cell r="AC27">
            <v>88</v>
          </cell>
          <cell r="AD27">
            <v>77</v>
          </cell>
          <cell r="AE27">
            <v>86</v>
          </cell>
          <cell r="AF27">
            <v>75</v>
          </cell>
          <cell r="AG27">
            <v>63</v>
          </cell>
          <cell r="AH27">
            <v>76</v>
          </cell>
          <cell r="AI27">
            <v>74</v>
          </cell>
          <cell r="AJ27">
            <v>71</v>
          </cell>
          <cell r="AK27" t="str">
            <v>优秀</v>
          </cell>
          <cell r="AL27">
            <v>81</v>
          </cell>
          <cell r="AM27">
            <v>65</v>
          </cell>
          <cell r="AN27" t="str">
            <v>良好</v>
          </cell>
          <cell r="AO27">
            <v>85</v>
          </cell>
          <cell r="AP27">
            <v>61</v>
          </cell>
          <cell r="AQ27">
            <v>61</v>
          </cell>
          <cell r="AR27">
            <v>0</v>
          </cell>
          <cell r="AS27">
            <v>0</v>
          </cell>
          <cell r="AT27">
            <v>2</v>
          </cell>
          <cell r="AU27" t="str">
            <v>预就业实习职业素养实习与劳动教育</v>
          </cell>
        </row>
        <row r="28">
          <cell r="A28">
            <v>20200306832</v>
          </cell>
          <cell r="B28" t="str">
            <v>莫大庆</v>
          </cell>
          <cell r="C28" t="str">
            <v>全日制2020计算机应用技术(联)1班</v>
          </cell>
          <cell r="D28">
            <v>79</v>
          </cell>
          <cell r="E28">
            <v>72</v>
          </cell>
          <cell r="F28">
            <v>73</v>
          </cell>
          <cell r="G28">
            <v>61</v>
          </cell>
          <cell r="H28">
            <v>62</v>
          </cell>
          <cell r="I28">
            <v>73</v>
          </cell>
          <cell r="J28">
            <v>83</v>
          </cell>
          <cell r="K28">
            <v>77</v>
          </cell>
          <cell r="L28">
            <v>80</v>
          </cell>
          <cell r="M28">
            <v>89</v>
          </cell>
          <cell r="N28">
            <v>90</v>
          </cell>
          <cell r="O28">
            <v>90</v>
          </cell>
          <cell r="P28">
            <v>85</v>
          </cell>
          <cell r="Q28" t="str">
            <v>良好</v>
          </cell>
          <cell r="R28">
            <v>60</v>
          </cell>
          <cell r="S28">
            <v>90</v>
          </cell>
          <cell r="T28">
            <v>88</v>
          </cell>
          <cell r="U28">
            <v>75</v>
          </cell>
          <cell r="V28">
            <v>73</v>
          </cell>
          <cell r="W28">
            <v>69</v>
          </cell>
          <cell r="X28">
            <v>68</v>
          </cell>
          <cell r="Y28">
            <v>70</v>
          </cell>
          <cell r="Z28">
            <v>82</v>
          </cell>
          <cell r="AA28">
            <v>83</v>
          </cell>
          <cell r="AB28">
            <v>71</v>
          </cell>
          <cell r="AC28">
            <v>75</v>
          </cell>
          <cell r="AD28">
            <v>83</v>
          </cell>
          <cell r="AE28">
            <v>82</v>
          </cell>
          <cell r="AF28">
            <v>82</v>
          </cell>
          <cell r="AG28">
            <v>60</v>
          </cell>
          <cell r="AH28">
            <v>73</v>
          </cell>
          <cell r="AI28">
            <v>67</v>
          </cell>
          <cell r="AJ28">
            <v>69</v>
          </cell>
          <cell r="AK28" t="str">
            <v>优秀</v>
          </cell>
          <cell r="AL28">
            <v>96</v>
          </cell>
          <cell r="AM28">
            <v>65</v>
          </cell>
          <cell r="AN28" t="str">
            <v>良好</v>
          </cell>
          <cell r="AO28">
            <v>90</v>
          </cell>
          <cell r="AP28">
            <v>63</v>
          </cell>
          <cell r="AQ28">
            <v>63</v>
          </cell>
          <cell r="AR28">
            <v>0</v>
          </cell>
          <cell r="AS28">
            <v>0</v>
          </cell>
          <cell r="AT28">
            <v>2</v>
          </cell>
          <cell r="AU28" t="str">
            <v>预就业实习职业素养实习与劳动教育</v>
          </cell>
        </row>
        <row r="29">
          <cell r="A29">
            <v>20200306833</v>
          </cell>
          <cell r="B29" t="str">
            <v>莫玉培</v>
          </cell>
          <cell r="C29" t="str">
            <v>全日制2020计算机应用技术(联)1班</v>
          </cell>
          <cell r="D29">
            <v>91</v>
          </cell>
          <cell r="E29">
            <v>87</v>
          </cell>
          <cell r="F29">
            <v>82</v>
          </cell>
          <cell r="G29">
            <v>75</v>
          </cell>
          <cell r="H29">
            <v>72</v>
          </cell>
          <cell r="I29">
            <v>71</v>
          </cell>
          <cell r="J29">
            <v>79</v>
          </cell>
          <cell r="K29">
            <v>85</v>
          </cell>
          <cell r="L29">
            <v>92</v>
          </cell>
          <cell r="M29">
            <v>74</v>
          </cell>
          <cell r="N29">
            <v>90</v>
          </cell>
          <cell r="O29">
            <v>90</v>
          </cell>
          <cell r="P29">
            <v>85</v>
          </cell>
          <cell r="Q29" t="str">
            <v>良好</v>
          </cell>
          <cell r="R29">
            <v>92</v>
          </cell>
          <cell r="S29">
            <v>90</v>
          </cell>
          <cell r="T29">
            <v>95</v>
          </cell>
          <cell r="U29">
            <v>75</v>
          </cell>
          <cell r="V29">
            <v>81</v>
          </cell>
          <cell r="W29">
            <v>95</v>
          </cell>
          <cell r="X29">
            <v>85</v>
          </cell>
          <cell r="Y29">
            <v>96</v>
          </cell>
          <cell r="Z29">
            <v>82</v>
          </cell>
          <cell r="AA29">
            <v>93</v>
          </cell>
          <cell r="AB29">
            <v>87</v>
          </cell>
          <cell r="AC29">
            <v>98</v>
          </cell>
          <cell r="AD29">
            <v>96</v>
          </cell>
          <cell r="AE29">
            <v>84</v>
          </cell>
          <cell r="AF29">
            <v>97</v>
          </cell>
          <cell r="AG29">
            <v>93</v>
          </cell>
          <cell r="AH29">
            <v>86</v>
          </cell>
          <cell r="AI29">
            <v>69</v>
          </cell>
          <cell r="AJ29">
            <v>89</v>
          </cell>
          <cell r="AK29" t="str">
            <v>优秀</v>
          </cell>
          <cell r="AL29">
            <v>91</v>
          </cell>
          <cell r="AM29">
            <v>90</v>
          </cell>
          <cell r="AN29" t="str">
            <v>良好</v>
          </cell>
          <cell r="AO29">
            <v>92</v>
          </cell>
          <cell r="AP29">
            <v>99</v>
          </cell>
          <cell r="AQ29">
            <v>99</v>
          </cell>
          <cell r="AR29">
            <v>95</v>
          </cell>
          <cell r="AS29">
            <v>0</v>
          </cell>
          <cell r="AT29">
            <v>1</v>
          </cell>
          <cell r="AU29" t="str">
            <v>职业素养实习与劳动教育</v>
          </cell>
        </row>
        <row r="30">
          <cell r="A30">
            <v>20200306834</v>
          </cell>
          <cell r="B30" t="str">
            <v>宁丰华</v>
          </cell>
          <cell r="C30" t="str">
            <v>全日制2020计算机应用技术(联)1班</v>
          </cell>
          <cell r="D30">
            <v>82</v>
          </cell>
          <cell r="E30">
            <v>82</v>
          </cell>
          <cell r="F30">
            <v>81</v>
          </cell>
          <cell r="G30">
            <v>81</v>
          </cell>
          <cell r="H30">
            <v>70</v>
          </cell>
          <cell r="I30">
            <v>64</v>
          </cell>
          <cell r="J30">
            <v>66</v>
          </cell>
          <cell r="K30">
            <v>69</v>
          </cell>
          <cell r="L30">
            <v>73</v>
          </cell>
          <cell r="M30">
            <v>87</v>
          </cell>
          <cell r="N30">
            <v>90</v>
          </cell>
          <cell r="O30">
            <v>90</v>
          </cell>
          <cell r="P30">
            <v>70</v>
          </cell>
          <cell r="Q30" t="str">
            <v>中等</v>
          </cell>
          <cell r="R30">
            <v>60</v>
          </cell>
          <cell r="S30">
            <v>90</v>
          </cell>
          <cell r="T30">
            <v>85</v>
          </cell>
          <cell r="U30">
            <v>75</v>
          </cell>
          <cell r="V30">
            <v>81</v>
          </cell>
          <cell r="W30">
            <v>78</v>
          </cell>
          <cell r="X30">
            <v>62</v>
          </cell>
          <cell r="Y30">
            <v>61</v>
          </cell>
          <cell r="Z30">
            <v>82</v>
          </cell>
          <cell r="AA30">
            <v>66</v>
          </cell>
          <cell r="AB30">
            <v>75</v>
          </cell>
          <cell r="AC30">
            <v>96</v>
          </cell>
          <cell r="AD30">
            <v>90</v>
          </cell>
          <cell r="AE30">
            <v>83</v>
          </cell>
          <cell r="AF30">
            <v>86</v>
          </cell>
          <cell r="AG30">
            <v>86</v>
          </cell>
          <cell r="AH30">
            <v>90</v>
          </cell>
          <cell r="AI30">
            <v>79</v>
          </cell>
          <cell r="AJ30">
            <v>79</v>
          </cell>
          <cell r="AK30" t="str">
            <v>优秀</v>
          </cell>
          <cell r="AL30">
            <v>90</v>
          </cell>
          <cell r="AM30">
            <v>85</v>
          </cell>
          <cell r="AN30" t="str">
            <v>良好</v>
          </cell>
          <cell r="AO30">
            <v>83</v>
          </cell>
          <cell r="AP30">
            <v>62</v>
          </cell>
          <cell r="AQ30">
            <v>62</v>
          </cell>
          <cell r="AR30">
            <v>0</v>
          </cell>
          <cell r="AS30">
            <v>0</v>
          </cell>
          <cell r="AT30">
            <v>2</v>
          </cell>
          <cell r="AU30" t="str">
            <v>预就业实习职业素养实习与劳动教育</v>
          </cell>
        </row>
        <row r="31">
          <cell r="A31">
            <v>20200306836</v>
          </cell>
          <cell r="B31" t="str">
            <v>潘文婕</v>
          </cell>
          <cell r="C31" t="str">
            <v>全日制2020计算机应用技术(联)1班</v>
          </cell>
          <cell r="D31">
            <v>93</v>
          </cell>
          <cell r="E31">
            <v>81</v>
          </cell>
          <cell r="F31">
            <v>84</v>
          </cell>
          <cell r="G31">
            <v>88</v>
          </cell>
          <cell r="H31">
            <v>84</v>
          </cell>
          <cell r="I31">
            <v>78</v>
          </cell>
          <cell r="J31">
            <v>89</v>
          </cell>
          <cell r="K31">
            <v>81</v>
          </cell>
          <cell r="L31">
            <v>89</v>
          </cell>
          <cell r="M31">
            <v>60</v>
          </cell>
          <cell r="N31">
            <v>90</v>
          </cell>
          <cell r="O31">
            <v>90</v>
          </cell>
          <cell r="P31">
            <v>80</v>
          </cell>
          <cell r="Q31" t="str">
            <v>中等</v>
          </cell>
          <cell r="R31">
            <v>83</v>
          </cell>
          <cell r="S31">
            <v>90</v>
          </cell>
          <cell r="T31">
            <v>90</v>
          </cell>
          <cell r="U31">
            <v>75</v>
          </cell>
          <cell r="V31">
            <v>87</v>
          </cell>
          <cell r="W31">
            <v>96</v>
          </cell>
          <cell r="X31">
            <v>82</v>
          </cell>
          <cell r="Y31">
            <v>85</v>
          </cell>
          <cell r="Z31">
            <v>82</v>
          </cell>
          <cell r="AA31">
            <v>84</v>
          </cell>
          <cell r="AB31">
            <v>93</v>
          </cell>
          <cell r="AC31">
            <v>85</v>
          </cell>
          <cell r="AD31">
            <v>82</v>
          </cell>
          <cell r="AE31">
            <v>89</v>
          </cell>
          <cell r="AF31">
            <v>81</v>
          </cell>
          <cell r="AG31">
            <v>69</v>
          </cell>
          <cell r="AH31">
            <v>92</v>
          </cell>
          <cell r="AI31">
            <v>79</v>
          </cell>
          <cell r="AJ31">
            <v>75</v>
          </cell>
          <cell r="AK31" t="str">
            <v>优秀</v>
          </cell>
          <cell r="AL31">
            <v>96</v>
          </cell>
          <cell r="AM31">
            <v>85</v>
          </cell>
          <cell r="AN31" t="str">
            <v>良好</v>
          </cell>
          <cell r="AO31">
            <v>91</v>
          </cell>
          <cell r="AP31">
            <v>61</v>
          </cell>
          <cell r="AQ31">
            <v>61</v>
          </cell>
          <cell r="AR31">
            <v>78</v>
          </cell>
          <cell r="AS31">
            <v>0</v>
          </cell>
          <cell r="AT31">
            <v>1</v>
          </cell>
          <cell r="AU31" t="str">
            <v>职业素养实习与劳动教育</v>
          </cell>
        </row>
        <row r="32">
          <cell r="A32">
            <v>20200306837</v>
          </cell>
          <cell r="B32" t="str">
            <v>庞见宁</v>
          </cell>
          <cell r="C32" t="str">
            <v>全日制2020计算机应用技术(联)1班</v>
          </cell>
          <cell r="D32">
            <v>80</v>
          </cell>
          <cell r="E32">
            <v>80</v>
          </cell>
          <cell r="F32">
            <v>81</v>
          </cell>
          <cell r="G32">
            <v>81</v>
          </cell>
          <cell r="H32">
            <v>72</v>
          </cell>
          <cell r="I32">
            <v>64</v>
          </cell>
          <cell r="J32">
            <v>81</v>
          </cell>
          <cell r="K32">
            <v>82</v>
          </cell>
          <cell r="L32">
            <v>88</v>
          </cell>
          <cell r="M32">
            <v>88</v>
          </cell>
          <cell r="N32">
            <v>90</v>
          </cell>
          <cell r="O32">
            <v>90</v>
          </cell>
          <cell r="P32">
            <v>85</v>
          </cell>
          <cell r="Q32" t="str">
            <v>良好</v>
          </cell>
          <cell r="R32">
            <v>81</v>
          </cell>
          <cell r="S32">
            <v>90</v>
          </cell>
          <cell r="T32">
            <v>88</v>
          </cell>
          <cell r="U32">
            <v>75</v>
          </cell>
          <cell r="V32">
            <v>73</v>
          </cell>
          <cell r="W32">
            <v>92</v>
          </cell>
          <cell r="X32">
            <v>74</v>
          </cell>
          <cell r="Y32">
            <v>89</v>
          </cell>
          <cell r="Z32">
            <v>82</v>
          </cell>
          <cell r="AA32">
            <v>86</v>
          </cell>
          <cell r="AB32">
            <v>65</v>
          </cell>
          <cell r="AC32">
            <v>83</v>
          </cell>
          <cell r="AD32">
            <v>81</v>
          </cell>
          <cell r="AE32">
            <v>81</v>
          </cell>
          <cell r="AF32">
            <v>82</v>
          </cell>
          <cell r="AG32">
            <v>78</v>
          </cell>
          <cell r="AH32">
            <v>94</v>
          </cell>
          <cell r="AI32">
            <v>78</v>
          </cell>
          <cell r="AJ32">
            <v>72</v>
          </cell>
          <cell r="AK32" t="str">
            <v>优秀</v>
          </cell>
          <cell r="AL32">
            <v>87</v>
          </cell>
          <cell r="AM32">
            <v>85</v>
          </cell>
          <cell r="AN32" t="str">
            <v>良好</v>
          </cell>
          <cell r="AO32">
            <v>84</v>
          </cell>
          <cell r="AP32">
            <v>91</v>
          </cell>
          <cell r="AQ32">
            <v>91</v>
          </cell>
          <cell r="AR32">
            <v>98</v>
          </cell>
          <cell r="AS32">
            <v>0</v>
          </cell>
          <cell r="AT32">
            <v>1</v>
          </cell>
          <cell r="AU32" t="str">
            <v>职业素养实习与劳动教育</v>
          </cell>
        </row>
        <row r="33">
          <cell r="A33">
            <v>20200306838</v>
          </cell>
          <cell r="B33" t="str">
            <v>庞美云</v>
          </cell>
          <cell r="C33" t="str">
            <v>全日制2020计算机应用技术(联)1班</v>
          </cell>
          <cell r="D33">
            <v>83</v>
          </cell>
          <cell r="E33">
            <v>77</v>
          </cell>
          <cell r="F33">
            <v>81</v>
          </cell>
          <cell r="G33">
            <v>69</v>
          </cell>
          <cell r="H33">
            <v>67</v>
          </cell>
          <cell r="I33">
            <v>64</v>
          </cell>
          <cell r="J33">
            <v>78</v>
          </cell>
          <cell r="K33">
            <v>79</v>
          </cell>
          <cell r="L33">
            <v>87</v>
          </cell>
          <cell r="M33">
            <v>88</v>
          </cell>
          <cell r="N33">
            <v>90</v>
          </cell>
          <cell r="O33">
            <v>90</v>
          </cell>
          <cell r="P33">
            <v>85</v>
          </cell>
          <cell r="Q33" t="str">
            <v>良好</v>
          </cell>
          <cell r="R33">
            <v>84</v>
          </cell>
          <cell r="S33">
            <v>90</v>
          </cell>
          <cell r="T33">
            <v>90</v>
          </cell>
          <cell r="U33">
            <v>75</v>
          </cell>
          <cell r="V33">
            <v>79</v>
          </cell>
          <cell r="W33">
            <v>95</v>
          </cell>
          <cell r="X33">
            <v>70</v>
          </cell>
          <cell r="Y33">
            <v>83</v>
          </cell>
          <cell r="Z33">
            <v>84</v>
          </cell>
          <cell r="AA33">
            <v>91</v>
          </cell>
          <cell r="AB33">
            <v>60</v>
          </cell>
          <cell r="AC33">
            <v>80</v>
          </cell>
          <cell r="AD33">
            <v>80</v>
          </cell>
          <cell r="AE33">
            <v>81</v>
          </cell>
          <cell r="AF33">
            <v>77</v>
          </cell>
          <cell r="AG33">
            <v>66</v>
          </cell>
          <cell r="AH33">
            <v>88</v>
          </cell>
          <cell r="AI33">
            <v>83</v>
          </cell>
          <cell r="AJ33">
            <v>76</v>
          </cell>
          <cell r="AK33" t="str">
            <v>优秀</v>
          </cell>
          <cell r="AL33">
            <v>89</v>
          </cell>
          <cell r="AM33">
            <v>85</v>
          </cell>
          <cell r="AN33" t="str">
            <v>良好</v>
          </cell>
          <cell r="AO33">
            <v>76</v>
          </cell>
          <cell r="AP33">
            <v>89</v>
          </cell>
          <cell r="AQ33">
            <v>90</v>
          </cell>
          <cell r="AR33">
            <v>95</v>
          </cell>
          <cell r="AS33">
            <v>0</v>
          </cell>
          <cell r="AT33">
            <v>1</v>
          </cell>
          <cell r="AU33" t="str">
            <v>职业素养实习与劳动教育</v>
          </cell>
        </row>
        <row r="34">
          <cell r="A34">
            <v>20200306839</v>
          </cell>
          <cell r="B34" t="str">
            <v>彭钰杰</v>
          </cell>
          <cell r="C34" t="str">
            <v>全日制2020计算机应用技术(联)1班</v>
          </cell>
          <cell r="D34">
            <v>83</v>
          </cell>
          <cell r="E34">
            <v>85</v>
          </cell>
          <cell r="F34">
            <v>81</v>
          </cell>
          <cell r="G34">
            <v>74</v>
          </cell>
          <cell r="H34">
            <v>75</v>
          </cell>
          <cell r="I34">
            <v>64</v>
          </cell>
          <cell r="J34">
            <v>80</v>
          </cell>
          <cell r="K34">
            <v>83</v>
          </cell>
          <cell r="L34">
            <v>90</v>
          </cell>
          <cell r="M34">
            <v>87</v>
          </cell>
          <cell r="N34">
            <v>90</v>
          </cell>
          <cell r="O34">
            <v>92</v>
          </cell>
          <cell r="P34">
            <v>72</v>
          </cell>
          <cell r="Q34" t="str">
            <v>中等</v>
          </cell>
          <cell r="R34">
            <v>76</v>
          </cell>
          <cell r="S34">
            <v>90</v>
          </cell>
          <cell r="T34">
            <v>92</v>
          </cell>
          <cell r="U34">
            <v>75</v>
          </cell>
          <cell r="V34">
            <v>68</v>
          </cell>
          <cell r="W34">
            <v>86</v>
          </cell>
          <cell r="X34">
            <v>76</v>
          </cell>
          <cell r="Y34">
            <v>65</v>
          </cell>
          <cell r="Z34">
            <v>80</v>
          </cell>
          <cell r="AA34">
            <v>81</v>
          </cell>
          <cell r="AB34">
            <v>63</v>
          </cell>
          <cell r="AC34">
            <v>70</v>
          </cell>
          <cell r="AD34">
            <v>78</v>
          </cell>
          <cell r="AE34">
            <v>81</v>
          </cell>
          <cell r="AF34">
            <v>77</v>
          </cell>
          <cell r="AG34">
            <v>61</v>
          </cell>
          <cell r="AH34">
            <v>81</v>
          </cell>
          <cell r="AI34">
            <v>60</v>
          </cell>
          <cell r="AJ34">
            <v>73</v>
          </cell>
          <cell r="AK34" t="str">
            <v>优秀</v>
          </cell>
          <cell r="AL34">
            <v>73</v>
          </cell>
          <cell r="AM34">
            <v>68</v>
          </cell>
          <cell r="AN34" t="str">
            <v>良好</v>
          </cell>
          <cell r="AO34">
            <v>83</v>
          </cell>
          <cell r="AP34">
            <v>63</v>
          </cell>
          <cell r="AQ34">
            <v>63</v>
          </cell>
          <cell r="AR34">
            <v>0</v>
          </cell>
          <cell r="AS34">
            <v>0</v>
          </cell>
          <cell r="AT34">
            <v>2</v>
          </cell>
          <cell r="AU34" t="str">
            <v>预就业实习职业素养实习与劳动教育</v>
          </cell>
        </row>
        <row r="35">
          <cell r="A35">
            <v>20200306841</v>
          </cell>
          <cell r="B35" t="str">
            <v>苏在世</v>
          </cell>
          <cell r="C35" t="str">
            <v>全日制2020计算机应用技术(联)1班</v>
          </cell>
          <cell r="D35">
            <v>75</v>
          </cell>
          <cell r="E35">
            <v>71</v>
          </cell>
          <cell r="F35">
            <v>81</v>
          </cell>
          <cell r="G35">
            <v>65</v>
          </cell>
          <cell r="H35">
            <v>69</v>
          </cell>
          <cell r="I35">
            <v>70</v>
          </cell>
          <cell r="J35">
            <v>87</v>
          </cell>
          <cell r="K35">
            <v>79</v>
          </cell>
          <cell r="L35">
            <v>84</v>
          </cell>
          <cell r="M35">
            <v>68</v>
          </cell>
          <cell r="N35">
            <v>90</v>
          </cell>
          <cell r="O35">
            <v>90</v>
          </cell>
          <cell r="P35">
            <v>66</v>
          </cell>
          <cell r="Q35" t="str">
            <v>及格</v>
          </cell>
          <cell r="R35">
            <v>64</v>
          </cell>
          <cell r="S35">
            <v>90</v>
          </cell>
          <cell r="T35">
            <v>92</v>
          </cell>
          <cell r="U35">
            <v>75</v>
          </cell>
          <cell r="V35">
            <v>60</v>
          </cell>
          <cell r="W35">
            <v>77</v>
          </cell>
          <cell r="X35">
            <v>60</v>
          </cell>
          <cell r="Y35">
            <v>81</v>
          </cell>
          <cell r="Z35">
            <v>82</v>
          </cell>
          <cell r="AA35">
            <v>71</v>
          </cell>
          <cell r="AB35">
            <v>65</v>
          </cell>
          <cell r="AC35">
            <v>79</v>
          </cell>
          <cell r="AD35">
            <v>83</v>
          </cell>
          <cell r="AE35">
            <v>82</v>
          </cell>
          <cell r="AF35">
            <v>70</v>
          </cell>
          <cell r="AG35">
            <v>62</v>
          </cell>
          <cell r="AH35">
            <v>92</v>
          </cell>
          <cell r="AI35">
            <v>75</v>
          </cell>
          <cell r="AJ35">
            <v>69</v>
          </cell>
          <cell r="AK35" t="str">
            <v>优秀</v>
          </cell>
          <cell r="AL35">
            <v>60</v>
          </cell>
          <cell r="AM35">
            <v>65</v>
          </cell>
          <cell r="AN35" t="str">
            <v>良好</v>
          </cell>
          <cell r="AO35">
            <v>69</v>
          </cell>
          <cell r="AP35">
            <v>90</v>
          </cell>
          <cell r="AQ35">
            <v>90</v>
          </cell>
          <cell r="AR35">
            <v>96</v>
          </cell>
          <cell r="AS35">
            <v>0</v>
          </cell>
          <cell r="AT35">
            <v>1</v>
          </cell>
          <cell r="AU35" t="str">
            <v>职业素养实习与劳动教育</v>
          </cell>
        </row>
        <row r="36">
          <cell r="A36">
            <v>20200306842</v>
          </cell>
          <cell r="B36" t="str">
            <v>覃圣彬</v>
          </cell>
          <cell r="C36" t="str">
            <v>全日制2020计算机应用技术(联)1班</v>
          </cell>
          <cell r="D36">
            <v>80</v>
          </cell>
          <cell r="E36">
            <v>72</v>
          </cell>
          <cell r="F36">
            <v>79</v>
          </cell>
          <cell r="G36">
            <v>74</v>
          </cell>
          <cell r="H36">
            <v>73</v>
          </cell>
          <cell r="I36">
            <v>79</v>
          </cell>
          <cell r="J36">
            <v>80</v>
          </cell>
          <cell r="K36">
            <v>69</v>
          </cell>
          <cell r="L36">
            <v>73</v>
          </cell>
          <cell r="M36">
            <v>90</v>
          </cell>
          <cell r="N36">
            <v>90</v>
          </cell>
          <cell r="O36">
            <v>90</v>
          </cell>
          <cell r="P36">
            <v>76</v>
          </cell>
          <cell r="Q36" t="str">
            <v>良好</v>
          </cell>
          <cell r="R36">
            <v>81</v>
          </cell>
          <cell r="S36">
            <v>90</v>
          </cell>
          <cell r="T36">
            <v>85</v>
          </cell>
          <cell r="U36">
            <v>75</v>
          </cell>
          <cell r="V36">
            <v>77</v>
          </cell>
          <cell r="W36">
            <v>95</v>
          </cell>
          <cell r="X36">
            <v>64</v>
          </cell>
          <cell r="Y36">
            <v>78</v>
          </cell>
          <cell r="Z36">
            <v>80</v>
          </cell>
          <cell r="AA36">
            <v>78</v>
          </cell>
          <cell r="AB36">
            <v>60</v>
          </cell>
          <cell r="AC36">
            <v>87</v>
          </cell>
          <cell r="AD36">
            <v>79</v>
          </cell>
          <cell r="AE36">
            <v>84</v>
          </cell>
          <cell r="AF36">
            <v>82</v>
          </cell>
          <cell r="AG36">
            <v>74</v>
          </cell>
          <cell r="AH36">
            <v>89</v>
          </cell>
          <cell r="AI36">
            <v>60</v>
          </cell>
          <cell r="AJ36">
            <v>77</v>
          </cell>
          <cell r="AK36" t="str">
            <v>优秀</v>
          </cell>
          <cell r="AL36">
            <v>94</v>
          </cell>
          <cell r="AM36">
            <v>85</v>
          </cell>
          <cell r="AN36" t="str">
            <v>良好</v>
          </cell>
          <cell r="AO36">
            <v>87</v>
          </cell>
          <cell r="AP36">
            <v>93</v>
          </cell>
          <cell r="AQ36">
            <v>93</v>
          </cell>
          <cell r="AR36">
            <v>95</v>
          </cell>
          <cell r="AS36">
            <v>0</v>
          </cell>
          <cell r="AT36">
            <v>1</v>
          </cell>
          <cell r="AU36" t="str">
            <v>职业素养实习与劳动教育</v>
          </cell>
        </row>
        <row r="37">
          <cell r="A37">
            <v>20200306844</v>
          </cell>
          <cell r="B37" t="str">
            <v>王学明</v>
          </cell>
          <cell r="C37" t="str">
            <v>全日制2020计算机应用技术(联)1班</v>
          </cell>
          <cell r="D37">
            <v>72</v>
          </cell>
          <cell r="E37">
            <v>91</v>
          </cell>
          <cell r="F37">
            <v>80</v>
          </cell>
          <cell r="G37">
            <v>70</v>
          </cell>
          <cell r="H37">
            <v>62</v>
          </cell>
          <cell r="I37">
            <v>75</v>
          </cell>
          <cell r="J37">
            <v>60</v>
          </cell>
          <cell r="K37">
            <v>76</v>
          </cell>
          <cell r="L37">
            <v>81</v>
          </cell>
          <cell r="M37">
            <v>88</v>
          </cell>
          <cell r="N37">
            <v>90</v>
          </cell>
          <cell r="O37">
            <v>90</v>
          </cell>
          <cell r="P37">
            <v>71</v>
          </cell>
          <cell r="Q37" t="str">
            <v>良好</v>
          </cell>
          <cell r="R37">
            <v>73</v>
          </cell>
          <cell r="S37">
            <v>90</v>
          </cell>
          <cell r="T37">
            <v>83</v>
          </cell>
          <cell r="U37">
            <v>75</v>
          </cell>
          <cell r="V37">
            <v>74</v>
          </cell>
          <cell r="W37">
            <v>90</v>
          </cell>
          <cell r="X37">
            <v>75</v>
          </cell>
          <cell r="Y37">
            <v>83</v>
          </cell>
          <cell r="Z37">
            <v>82</v>
          </cell>
          <cell r="AA37">
            <v>85</v>
          </cell>
          <cell r="AB37">
            <v>65</v>
          </cell>
          <cell r="AC37">
            <v>82</v>
          </cell>
          <cell r="AD37">
            <v>82</v>
          </cell>
          <cell r="AE37">
            <v>80</v>
          </cell>
          <cell r="AF37">
            <v>78</v>
          </cell>
          <cell r="AG37">
            <v>65</v>
          </cell>
          <cell r="AH37">
            <v>91</v>
          </cell>
          <cell r="AI37">
            <v>69</v>
          </cell>
          <cell r="AJ37">
            <v>69</v>
          </cell>
          <cell r="AK37" t="str">
            <v>优秀</v>
          </cell>
          <cell r="AL37">
            <v>88</v>
          </cell>
          <cell r="AM37">
            <v>65</v>
          </cell>
          <cell r="AN37" t="str">
            <v>良好</v>
          </cell>
          <cell r="AO37">
            <v>88</v>
          </cell>
          <cell r="AP37">
            <v>61</v>
          </cell>
          <cell r="AQ37">
            <v>61</v>
          </cell>
          <cell r="AR37">
            <v>0</v>
          </cell>
          <cell r="AS37">
            <v>0</v>
          </cell>
          <cell r="AT37">
            <v>2</v>
          </cell>
          <cell r="AU37" t="str">
            <v>预就业实习职业素养实习与劳动教育</v>
          </cell>
        </row>
        <row r="38">
          <cell r="A38">
            <v>20200306845</v>
          </cell>
          <cell r="B38" t="str">
            <v>韦冰冰</v>
          </cell>
          <cell r="C38" t="str">
            <v>全日制2020计算机应用技术(联)1班</v>
          </cell>
          <cell r="D38">
            <v>81</v>
          </cell>
          <cell r="E38">
            <v>84</v>
          </cell>
          <cell r="F38">
            <v>80</v>
          </cell>
          <cell r="G38">
            <v>83</v>
          </cell>
          <cell r="H38">
            <v>68</v>
          </cell>
          <cell r="I38">
            <v>80</v>
          </cell>
          <cell r="J38">
            <v>69</v>
          </cell>
          <cell r="K38">
            <v>83</v>
          </cell>
          <cell r="L38">
            <v>79</v>
          </cell>
          <cell r="M38">
            <v>88</v>
          </cell>
          <cell r="N38">
            <v>90</v>
          </cell>
          <cell r="O38">
            <v>90</v>
          </cell>
          <cell r="P38">
            <v>78</v>
          </cell>
          <cell r="Q38" t="str">
            <v>良好</v>
          </cell>
          <cell r="R38">
            <v>74</v>
          </cell>
          <cell r="S38">
            <v>90</v>
          </cell>
          <cell r="T38">
            <v>88</v>
          </cell>
          <cell r="U38">
            <v>75</v>
          </cell>
          <cell r="V38">
            <v>76</v>
          </cell>
          <cell r="W38">
            <v>89</v>
          </cell>
          <cell r="X38">
            <v>87</v>
          </cell>
          <cell r="Y38">
            <v>94</v>
          </cell>
          <cell r="Z38">
            <v>82</v>
          </cell>
          <cell r="AA38">
            <v>87</v>
          </cell>
          <cell r="AB38">
            <v>62</v>
          </cell>
          <cell r="AC38">
            <v>86</v>
          </cell>
          <cell r="AD38">
            <v>81</v>
          </cell>
          <cell r="AE38">
            <v>82</v>
          </cell>
          <cell r="AF38">
            <v>81</v>
          </cell>
          <cell r="AG38">
            <v>67</v>
          </cell>
          <cell r="AH38">
            <v>89</v>
          </cell>
          <cell r="AI38">
            <v>67</v>
          </cell>
          <cell r="AJ38">
            <v>69</v>
          </cell>
          <cell r="AK38" t="str">
            <v>优秀</v>
          </cell>
          <cell r="AL38">
            <v>97</v>
          </cell>
          <cell r="AM38">
            <v>85</v>
          </cell>
          <cell r="AN38" t="str">
            <v>良好</v>
          </cell>
          <cell r="AO38">
            <v>89</v>
          </cell>
          <cell r="AP38">
            <v>99</v>
          </cell>
          <cell r="AQ38">
            <v>99</v>
          </cell>
          <cell r="AR38">
            <v>93</v>
          </cell>
          <cell r="AS38">
            <v>0</v>
          </cell>
          <cell r="AT38">
            <v>1</v>
          </cell>
          <cell r="AU38" t="str">
            <v>职业素养实习与劳动教育</v>
          </cell>
        </row>
        <row r="39">
          <cell r="A39">
            <v>20200306848</v>
          </cell>
          <cell r="B39" t="str">
            <v>韦锦铭</v>
          </cell>
          <cell r="C39" t="str">
            <v>全日制2020计算机应用技术(联)1班</v>
          </cell>
          <cell r="D39">
            <v>74</v>
          </cell>
          <cell r="E39">
            <v>80</v>
          </cell>
          <cell r="F39">
            <v>78</v>
          </cell>
          <cell r="G39">
            <v>82</v>
          </cell>
          <cell r="H39">
            <v>69</v>
          </cell>
          <cell r="I39">
            <v>76</v>
          </cell>
          <cell r="J39">
            <v>76</v>
          </cell>
          <cell r="K39">
            <v>84</v>
          </cell>
          <cell r="L39">
            <v>85</v>
          </cell>
          <cell r="M39">
            <v>90</v>
          </cell>
          <cell r="N39">
            <v>90</v>
          </cell>
          <cell r="O39">
            <v>90</v>
          </cell>
          <cell r="P39">
            <v>80</v>
          </cell>
          <cell r="Q39" t="str">
            <v>良好</v>
          </cell>
          <cell r="R39">
            <v>68</v>
          </cell>
          <cell r="S39">
            <v>90</v>
          </cell>
          <cell r="T39">
            <v>90</v>
          </cell>
          <cell r="U39">
            <v>75</v>
          </cell>
          <cell r="V39">
            <v>77</v>
          </cell>
          <cell r="W39">
            <v>92</v>
          </cell>
          <cell r="X39">
            <v>80</v>
          </cell>
          <cell r="Y39">
            <v>89</v>
          </cell>
          <cell r="Z39">
            <v>82</v>
          </cell>
          <cell r="AA39">
            <v>93</v>
          </cell>
          <cell r="AB39">
            <v>62</v>
          </cell>
          <cell r="AC39">
            <v>85</v>
          </cell>
          <cell r="AD39">
            <v>80</v>
          </cell>
          <cell r="AE39">
            <v>81</v>
          </cell>
          <cell r="AF39">
            <v>76</v>
          </cell>
          <cell r="AG39">
            <v>63</v>
          </cell>
          <cell r="AH39">
            <v>85</v>
          </cell>
          <cell r="AI39">
            <v>67</v>
          </cell>
          <cell r="AJ39">
            <v>71</v>
          </cell>
          <cell r="AK39" t="str">
            <v>优秀</v>
          </cell>
          <cell r="AL39">
            <v>87</v>
          </cell>
          <cell r="AM39">
            <v>85</v>
          </cell>
          <cell r="AN39" t="str">
            <v>良好</v>
          </cell>
          <cell r="AO39">
            <v>92</v>
          </cell>
          <cell r="AP39">
            <v>97</v>
          </cell>
          <cell r="AQ39">
            <v>97</v>
          </cell>
          <cell r="AR39">
            <v>90</v>
          </cell>
          <cell r="AS39">
            <v>0</v>
          </cell>
          <cell r="AT39">
            <v>1</v>
          </cell>
          <cell r="AU39" t="str">
            <v>职业素养实习与劳动教育</v>
          </cell>
        </row>
        <row r="40">
          <cell r="A40">
            <v>20200306849</v>
          </cell>
          <cell r="B40" t="str">
            <v>韦李立</v>
          </cell>
          <cell r="C40" t="str">
            <v>全日制2020计算机应用技术(联)1班</v>
          </cell>
          <cell r="D40">
            <v>74</v>
          </cell>
          <cell r="E40">
            <v>83</v>
          </cell>
          <cell r="F40">
            <v>80</v>
          </cell>
          <cell r="G40">
            <v>82</v>
          </cell>
          <cell r="H40">
            <v>69</v>
          </cell>
          <cell r="I40">
            <v>71</v>
          </cell>
          <cell r="J40">
            <v>75</v>
          </cell>
          <cell r="K40">
            <v>80</v>
          </cell>
          <cell r="L40">
            <v>78</v>
          </cell>
          <cell r="M40">
            <v>84</v>
          </cell>
          <cell r="N40">
            <v>90</v>
          </cell>
          <cell r="O40">
            <v>90</v>
          </cell>
          <cell r="P40">
            <v>80</v>
          </cell>
          <cell r="Q40" t="str">
            <v>良好</v>
          </cell>
          <cell r="R40">
            <v>65</v>
          </cell>
          <cell r="S40">
            <v>90</v>
          </cell>
          <cell r="T40">
            <v>88</v>
          </cell>
          <cell r="U40">
            <v>75</v>
          </cell>
          <cell r="V40">
            <v>73</v>
          </cell>
          <cell r="W40">
            <v>80</v>
          </cell>
          <cell r="X40">
            <v>64</v>
          </cell>
          <cell r="Y40">
            <v>77</v>
          </cell>
          <cell r="Z40">
            <v>82</v>
          </cell>
          <cell r="AA40">
            <v>75</v>
          </cell>
          <cell r="AB40">
            <v>65</v>
          </cell>
          <cell r="AC40">
            <v>82</v>
          </cell>
          <cell r="AD40">
            <v>77</v>
          </cell>
          <cell r="AE40">
            <v>83</v>
          </cell>
          <cell r="AF40">
            <v>77</v>
          </cell>
          <cell r="AG40">
            <v>60</v>
          </cell>
          <cell r="AH40">
            <v>60</v>
          </cell>
          <cell r="AI40">
            <v>64</v>
          </cell>
          <cell r="AJ40">
            <v>71</v>
          </cell>
          <cell r="AK40" t="str">
            <v>优秀</v>
          </cell>
          <cell r="AL40">
            <v>97</v>
          </cell>
          <cell r="AM40">
            <v>85</v>
          </cell>
          <cell r="AN40" t="str">
            <v>良好</v>
          </cell>
          <cell r="AO40">
            <v>78</v>
          </cell>
          <cell r="AP40">
            <v>61</v>
          </cell>
          <cell r="AQ40">
            <v>61</v>
          </cell>
          <cell r="AR40">
            <v>0</v>
          </cell>
          <cell r="AS40">
            <v>0</v>
          </cell>
          <cell r="AT40">
            <v>2</v>
          </cell>
          <cell r="AU40" t="str">
            <v>预就业实习职业素养实习与劳动教育</v>
          </cell>
        </row>
        <row r="41">
          <cell r="A41">
            <v>20200306850</v>
          </cell>
          <cell r="B41" t="str">
            <v>韦文宝</v>
          </cell>
          <cell r="C41" t="str">
            <v>全日制2020计算机应用技术(联)1班</v>
          </cell>
          <cell r="D41">
            <v>81</v>
          </cell>
          <cell r="E41">
            <v>84</v>
          </cell>
          <cell r="F41">
            <v>82</v>
          </cell>
          <cell r="G41">
            <v>83</v>
          </cell>
          <cell r="H41">
            <v>67</v>
          </cell>
          <cell r="I41">
            <v>75</v>
          </cell>
          <cell r="J41">
            <v>73</v>
          </cell>
          <cell r="K41">
            <v>79</v>
          </cell>
          <cell r="L41">
            <v>79</v>
          </cell>
          <cell r="M41">
            <v>94</v>
          </cell>
          <cell r="N41">
            <v>90</v>
          </cell>
          <cell r="O41">
            <v>90</v>
          </cell>
          <cell r="P41">
            <v>85</v>
          </cell>
          <cell r="Q41" t="str">
            <v>良好</v>
          </cell>
          <cell r="R41">
            <v>72</v>
          </cell>
          <cell r="S41">
            <v>90</v>
          </cell>
          <cell r="T41">
            <v>88</v>
          </cell>
          <cell r="U41">
            <v>75</v>
          </cell>
          <cell r="V41">
            <v>86</v>
          </cell>
          <cell r="W41">
            <v>90</v>
          </cell>
          <cell r="X41">
            <v>77</v>
          </cell>
          <cell r="Y41">
            <v>88</v>
          </cell>
          <cell r="Z41">
            <v>80</v>
          </cell>
          <cell r="AA41">
            <v>82</v>
          </cell>
          <cell r="AB41">
            <v>78</v>
          </cell>
          <cell r="AC41">
            <v>86</v>
          </cell>
          <cell r="AD41">
            <v>83</v>
          </cell>
          <cell r="AE41">
            <v>80</v>
          </cell>
          <cell r="AF41">
            <v>77</v>
          </cell>
          <cell r="AG41">
            <v>81</v>
          </cell>
          <cell r="AH41">
            <v>79</v>
          </cell>
          <cell r="AI41">
            <v>60</v>
          </cell>
          <cell r="AJ41">
            <v>71</v>
          </cell>
          <cell r="AK41" t="str">
            <v>优秀</v>
          </cell>
          <cell r="AL41">
            <v>97</v>
          </cell>
          <cell r="AM41">
            <v>68</v>
          </cell>
          <cell r="AN41" t="str">
            <v>良好</v>
          </cell>
          <cell r="AO41">
            <v>91</v>
          </cell>
          <cell r="AP41">
            <v>94</v>
          </cell>
          <cell r="AQ41">
            <v>99</v>
          </cell>
          <cell r="AR41">
            <v>0</v>
          </cell>
          <cell r="AS41">
            <v>0</v>
          </cell>
          <cell r="AT41">
            <v>2</v>
          </cell>
          <cell r="AU41" t="str">
            <v>预就业实习职业素养实习与劳动教育</v>
          </cell>
        </row>
        <row r="42">
          <cell r="A42">
            <v>20200306851</v>
          </cell>
          <cell r="B42" t="str">
            <v>吴朝勇</v>
          </cell>
          <cell r="C42" t="str">
            <v>全日制2020计算机应用技术(联)1班</v>
          </cell>
          <cell r="D42">
            <v>81</v>
          </cell>
          <cell r="E42">
            <v>87</v>
          </cell>
          <cell r="F42">
            <v>75</v>
          </cell>
          <cell r="G42">
            <v>80</v>
          </cell>
          <cell r="H42">
            <v>63</v>
          </cell>
          <cell r="I42">
            <v>66</v>
          </cell>
          <cell r="J42">
            <v>79</v>
          </cell>
          <cell r="K42">
            <v>76</v>
          </cell>
          <cell r="L42">
            <v>76</v>
          </cell>
          <cell r="M42">
            <v>88</v>
          </cell>
          <cell r="N42">
            <v>90</v>
          </cell>
          <cell r="O42">
            <v>90</v>
          </cell>
          <cell r="P42">
            <v>70</v>
          </cell>
          <cell r="Q42" t="str">
            <v>良好</v>
          </cell>
          <cell r="R42">
            <v>68</v>
          </cell>
          <cell r="S42">
            <v>90</v>
          </cell>
          <cell r="T42">
            <v>85</v>
          </cell>
          <cell r="U42">
            <v>75</v>
          </cell>
          <cell r="V42">
            <v>86</v>
          </cell>
          <cell r="W42">
            <v>86</v>
          </cell>
          <cell r="X42">
            <v>68</v>
          </cell>
          <cell r="Y42">
            <v>72</v>
          </cell>
          <cell r="Z42">
            <v>80</v>
          </cell>
          <cell r="AA42">
            <v>83</v>
          </cell>
          <cell r="AB42">
            <v>79</v>
          </cell>
          <cell r="AC42">
            <v>90</v>
          </cell>
          <cell r="AD42">
            <v>81</v>
          </cell>
          <cell r="AE42">
            <v>83</v>
          </cell>
          <cell r="AF42">
            <v>78</v>
          </cell>
          <cell r="AG42">
            <v>78</v>
          </cell>
          <cell r="AH42">
            <v>81</v>
          </cell>
          <cell r="AI42">
            <v>60</v>
          </cell>
          <cell r="AJ42">
            <v>69</v>
          </cell>
          <cell r="AK42" t="str">
            <v>优秀</v>
          </cell>
          <cell r="AL42">
            <v>73</v>
          </cell>
          <cell r="AM42">
            <v>65</v>
          </cell>
          <cell r="AN42" t="str">
            <v>良好</v>
          </cell>
          <cell r="AO42">
            <v>81</v>
          </cell>
          <cell r="AP42">
            <v>63</v>
          </cell>
          <cell r="AQ42">
            <v>63</v>
          </cell>
          <cell r="AR42">
            <v>66</v>
          </cell>
          <cell r="AS42">
            <v>0</v>
          </cell>
          <cell r="AT42">
            <v>1</v>
          </cell>
          <cell r="AU42" t="str">
            <v>职业素养实习与劳动教育</v>
          </cell>
        </row>
        <row r="43">
          <cell r="A43">
            <v>20200306853</v>
          </cell>
          <cell r="B43" t="str">
            <v>吴生妹</v>
          </cell>
          <cell r="C43" t="str">
            <v>全日制2020计算机应用技术(联)1班</v>
          </cell>
          <cell r="D43">
            <v>90</v>
          </cell>
          <cell r="E43">
            <v>84</v>
          </cell>
          <cell r="F43">
            <v>87</v>
          </cell>
          <cell r="G43">
            <v>93</v>
          </cell>
          <cell r="H43">
            <v>80</v>
          </cell>
          <cell r="I43">
            <v>78</v>
          </cell>
          <cell r="J43">
            <v>77</v>
          </cell>
          <cell r="K43">
            <v>86</v>
          </cell>
          <cell r="L43">
            <v>86</v>
          </cell>
          <cell r="M43">
            <v>71</v>
          </cell>
          <cell r="N43">
            <v>90</v>
          </cell>
          <cell r="O43">
            <v>90</v>
          </cell>
          <cell r="P43">
            <v>80</v>
          </cell>
          <cell r="Q43" t="str">
            <v>中等</v>
          </cell>
          <cell r="R43">
            <v>79</v>
          </cell>
          <cell r="S43">
            <v>90</v>
          </cell>
          <cell r="T43">
            <v>90</v>
          </cell>
          <cell r="U43">
            <v>75</v>
          </cell>
          <cell r="V43">
            <v>88</v>
          </cell>
          <cell r="W43">
            <v>97</v>
          </cell>
          <cell r="X43">
            <v>74</v>
          </cell>
          <cell r="Y43">
            <v>87</v>
          </cell>
          <cell r="Z43">
            <v>82</v>
          </cell>
          <cell r="AA43">
            <v>83</v>
          </cell>
          <cell r="AB43">
            <v>71</v>
          </cell>
          <cell r="AC43">
            <v>89</v>
          </cell>
          <cell r="AD43">
            <v>90</v>
          </cell>
          <cell r="AE43">
            <v>91</v>
          </cell>
          <cell r="AF43">
            <v>82</v>
          </cell>
          <cell r="AG43">
            <v>84</v>
          </cell>
          <cell r="AH43">
            <v>90</v>
          </cell>
          <cell r="AI43">
            <v>74</v>
          </cell>
          <cell r="AJ43">
            <v>70</v>
          </cell>
          <cell r="AK43" t="str">
            <v>优秀</v>
          </cell>
          <cell r="AL43">
            <v>97</v>
          </cell>
          <cell r="AM43">
            <v>85</v>
          </cell>
          <cell r="AN43" t="str">
            <v>良好</v>
          </cell>
          <cell r="AO43">
            <v>92</v>
          </cell>
          <cell r="AP43">
            <v>90</v>
          </cell>
          <cell r="AQ43">
            <v>91</v>
          </cell>
          <cell r="AR43">
            <v>80</v>
          </cell>
          <cell r="AS43">
            <v>0</v>
          </cell>
          <cell r="AT43">
            <v>1</v>
          </cell>
          <cell r="AU43" t="str">
            <v>职业素养实习与劳动教育</v>
          </cell>
        </row>
        <row r="44">
          <cell r="A44">
            <v>20200306854</v>
          </cell>
          <cell r="B44" t="str">
            <v>谢尚李</v>
          </cell>
          <cell r="C44" t="str">
            <v>全日制2020计算机应用技术(联)1班</v>
          </cell>
          <cell r="D44">
            <v>72</v>
          </cell>
          <cell r="E44">
            <v>81</v>
          </cell>
          <cell r="F44">
            <v>73</v>
          </cell>
          <cell r="G44">
            <v>75</v>
          </cell>
          <cell r="H44">
            <v>73</v>
          </cell>
          <cell r="I44">
            <v>73</v>
          </cell>
          <cell r="J44">
            <v>82</v>
          </cell>
          <cell r="K44">
            <v>84</v>
          </cell>
          <cell r="L44">
            <v>87</v>
          </cell>
          <cell r="M44">
            <v>87</v>
          </cell>
          <cell r="N44">
            <v>90</v>
          </cell>
          <cell r="O44">
            <v>90</v>
          </cell>
          <cell r="P44">
            <v>70</v>
          </cell>
          <cell r="Q44" t="str">
            <v>中等</v>
          </cell>
          <cell r="R44">
            <v>60</v>
          </cell>
          <cell r="S44">
            <v>90</v>
          </cell>
          <cell r="T44">
            <v>88</v>
          </cell>
          <cell r="U44">
            <v>75</v>
          </cell>
          <cell r="V44">
            <v>65</v>
          </cell>
          <cell r="W44">
            <v>83</v>
          </cell>
          <cell r="X44">
            <v>69</v>
          </cell>
          <cell r="Y44">
            <v>76</v>
          </cell>
          <cell r="Z44">
            <v>82</v>
          </cell>
          <cell r="AA44">
            <v>86</v>
          </cell>
          <cell r="AB44">
            <v>60</v>
          </cell>
          <cell r="AC44">
            <v>82</v>
          </cell>
          <cell r="AD44">
            <v>78</v>
          </cell>
          <cell r="AE44">
            <v>81</v>
          </cell>
          <cell r="AF44">
            <v>78</v>
          </cell>
          <cell r="AG44">
            <v>66</v>
          </cell>
          <cell r="AH44">
            <v>89</v>
          </cell>
          <cell r="AI44">
            <v>66</v>
          </cell>
          <cell r="AJ44">
            <v>69</v>
          </cell>
          <cell r="AK44" t="str">
            <v>优秀</v>
          </cell>
          <cell r="AL44">
            <v>94</v>
          </cell>
          <cell r="AM44">
            <v>65</v>
          </cell>
          <cell r="AN44" t="str">
            <v>良好</v>
          </cell>
          <cell r="AO44">
            <v>88</v>
          </cell>
          <cell r="AP44">
            <v>63</v>
          </cell>
          <cell r="AQ44">
            <v>61</v>
          </cell>
          <cell r="AR44">
            <v>0</v>
          </cell>
          <cell r="AS44">
            <v>0</v>
          </cell>
          <cell r="AT44">
            <v>2</v>
          </cell>
          <cell r="AU44" t="str">
            <v>预就业实习职业素养实习与劳动教育</v>
          </cell>
        </row>
        <row r="45">
          <cell r="A45">
            <v>20200306855</v>
          </cell>
          <cell r="B45" t="str">
            <v>杨德江</v>
          </cell>
          <cell r="C45" t="str">
            <v>全日制2020计算机应用技术(联)1班</v>
          </cell>
          <cell r="D45">
            <v>80</v>
          </cell>
          <cell r="E45">
            <v>71</v>
          </cell>
          <cell r="F45">
            <v>74</v>
          </cell>
          <cell r="G45">
            <v>76</v>
          </cell>
          <cell r="H45">
            <v>69</v>
          </cell>
          <cell r="I45">
            <v>70</v>
          </cell>
          <cell r="J45">
            <v>90</v>
          </cell>
          <cell r="K45">
            <v>77</v>
          </cell>
          <cell r="L45">
            <v>86</v>
          </cell>
          <cell r="M45">
            <v>87</v>
          </cell>
          <cell r="N45">
            <v>90</v>
          </cell>
          <cell r="O45">
            <v>90</v>
          </cell>
          <cell r="P45">
            <v>78</v>
          </cell>
          <cell r="Q45" t="str">
            <v>良好</v>
          </cell>
          <cell r="R45">
            <v>82</v>
          </cell>
          <cell r="S45">
            <v>90</v>
          </cell>
          <cell r="T45">
            <v>90</v>
          </cell>
          <cell r="U45">
            <v>75</v>
          </cell>
          <cell r="V45">
            <v>69</v>
          </cell>
          <cell r="W45">
            <v>88</v>
          </cell>
          <cell r="X45">
            <v>71</v>
          </cell>
          <cell r="Y45">
            <v>76</v>
          </cell>
          <cell r="Z45">
            <v>80</v>
          </cell>
          <cell r="AA45">
            <v>81</v>
          </cell>
          <cell r="AB45">
            <v>69</v>
          </cell>
          <cell r="AC45">
            <v>79</v>
          </cell>
          <cell r="AD45">
            <v>81</v>
          </cell>
          <cell r="AE45">
            <v>76</v>
          </cell>
          <cell r="AF45">
            <v>87</v>
          </cell>
          <cell r="AG45">
            <v>92</v>
          </cell>
          <cell r="AH45">
            <v>89</v>
          </cell>
          <cell r="AI45">
            <v>60</v>
          </cell>
          <cell r="AJ45">
            <v>67</v>
          </cell>
          <cell r="AK45" t="str">
            <v>优秀</v>
          </cell>
          <cell r="AL45">
            <v>75</v>
          </cell>
          <cell r="AM45">
            <v>85</v>
          </cell>
          <cell r="AN45" t="str">
            <v>良好</v>
          </cell>
          <cell r="AO45">
            <v>82</v>
          </cell>
          <cell r="AP45">
            <v>62</v>
          </cell>
          <cell r="AQ45">
            <v>62</v>
          </cell>
          <cell r="AR45">
            <v>0</v>
          </cell>
          <cell r="AS45">
            <v>0</v>
          </cell>
          <cell r="AT45">
            <v>2</v>
          </cell>
          <cell r="AU45" t="str">
            <v>预就业实习职业素养实习与劳动教育</v>
          </cell>
        </row>
        <row r="46">
          <cell r="A46">
            <v>20200306856</v>
          </cell>
          <cell r="B46" t="str">
            <v>张喜庆</v>
          </cell>
          <cell r="C46" t="str">
            <v>全日制2020计算机应用技术(联)1班</v>
          </cell>
          <cell r="D46">
            <v>72</v>
          </cell>
          <cell r="E46">
            <v>68</v>
          </cell>
          <cell r="F46">
            <v>73</v>
          </cell>
          <cell r="G46">
            <v>60</v>
          </cell>
          <cell r="H46">
            <v>67</v>
          </cell>
          <cell r="I46">
            <v>71</v>
          </cell>
          <cell r="J46">
            <v>76</v>
          </cell>
          <cell r="K46">
            <v>81</v>
          </cell>
          <cell r="L46">
            <v>78</v>
          </cell>
          <cell r="M46">
            <v>66</v>
          </cell>
          <cell r="N46">
            <v>90</v>
          </cell>
          <cell r="O46">
            <v>90</v>
          </cell>
          <cell r="P46">
            <v>65</v>
          </cell>
          <cell r="Q46" t="str">
            <v>及格</v>
          </cell>
          <cell r="R46">
            <v>72</v>
          </cell>
          <cell r="S46">
            <v>90</v>
          </cell>
          <cell r="T46">
            <v>85</v>
          </cell>
          <cell r="U46">
            <v>75</v>
          </cell>
          <cell r="V46">
            <v>60</v>
          </cell>
          <cell r="W46">
            <v>81</v>
          </cell>
          <cell r="X46">
            <v>60</v>
          </cell>
          <cell r="Y46">
            <v>61</v>
          </cell>
          <cell r="Z46">
            <v>80</v>
          </cell>
          <cell r="AA46">
            <v>60</v>
          </cell>
          <cell r="AB46">
            <v>72</v>
          </cell>
          <cell r="AC46">
            <v>78</v>
          </cell>
          <cell r="AD46">
            <v>85</v>
          </cell>
          <cell r="AE46">
            <v>71</v>
          </cell>
          <cell r="AF46">
            <v>78</v>
          </cell>
          <cell r="AG46">
            <v>71</v>
          </cell>
          <cell r="AH46">
            <v>81</v>
          </cell>
          <cell r="AI46">
            <v>61</v>
          </cell>
          <cell r="AJ46">
            <v>69</v>
          </cell>
          <cell r="AK46" t="str">
            <v>优秀</v>
          </cell>
          <cell r="AL46">
            <v>85</v>
          </cell>
          <cell r="AM46">
            <v>65</v>
          </cell>
          <cell r="AN46" t="str">
            <v>良好</v>
          </cell>
          <cell r="AO46">
            <v>81</v>
          </cell>
          <cell r="AP46">
            <v>61</v>
          </cell>
          <cell r="AQ46">
            <v>63</v>
          </cell>
          <cell r="AR46">
            <v>100</v>
          </cell>
          <cell r="AS46">
            <v>0</v>
          </cell>
          <cell r="AT46">
            <v>1</v>
          </cell>
          <cell r="AU46" t="str">
            <v>职业素养实习与劳动教育</v>
          </cell>
        </row>
        <row r="47">
          <cell r="A47">
            <v>20200306857</v>
          </cell>
          <cell r="B47" t="str">
            <v>赵静燕</v>
          </cell>
          <cell r="C47" t="str">
            <v>全日制2020计算机应用技术(联)1班</v>
          </cell>
          <cell r="D47">
            <v>93</v>
          </cell>
          <cell r="E47">
            <v>82</v>
          </cell>
          <cell r="F47">
            <v>81</v>
          </cell>
          <cell r="G47">
            <v>89</v>
          </cell>
          <cell r="H47">
            <v>74</v>
          </cell>
          <cell r="I47">
            <v>76</v>
          </cell>
          <cell r="J47">
            <v>78</v>
          </cell>
          <cell r="K47">
            <v>80</v>
          </cell>
          <cell r="L47">
            <v>87</v>
          </cell>
          <cell r="M47">
            <v>85</v>
          </cell>
          <cell r="N47">
            <v>90</v>
          </cell>
          <cell r="O47">
            <v>90</v>
          </cell>
          <cell r="P47">
            <v>85</v>
          </cell>
          <cell r="Q47" t="str">
            <v>良好</v>
          </cell>
          <cell r="R47">
            <v>77</v>
          </cell>
          <cell r="S47">
            <v>90</v>
          </cell>
          <cell r="T47">
            <v>90</v>
          </cell>
          <cell r="U47">
            <v>75</v>
          </cell>
          <cell r="V47">
            <v>80</v>
          </cell>
          <cell r="W47">
            <v>90</v>
          </cell>
          <cell r="X47">
            <v>67</v>
          </cell>
          <cell r="Y47">
            <v>92</v>
          </cell>
          <cell r="Z47">
            <v>82</v>
          </cell>
          <cell r="AA47">
            <v>89</v>
          </cell>
          <cell r="AB47">
            <v>79</v>
          </cell>
          <cell r="AC47">
            <v>88</v>
          </cell>
          <cell r="AD47">
            <v>81</v>
          </cell>
          <cell r="AE47">
            <v>80</v>
          </cell>
          <cell r="AF47">
            <v>78</v>
          </cell>
          <cell r="AG47">
            <v>75</v>
          </cell>
          <cell r="AH47">
            <v>82</v>
          </cell>
          <cell r="AI47">
            <v>79</v>
          </cell>
          <cell r="AJ47">
            <v>77</v>
          </cell>
          <cell r="AK47" t="str">
            <v>优秀</v>
          </cell>
          <cell r="AL47">
            <v>79</v>
          </cell>
          <cell r="AM47">
            <v>85</v>
          </cell>
          <cell r="AN47" t="str">
            <v>良好</v>
          </cell>
          <cell r="AO47">
            <v>86</v>
          </cell>
          <cell r="AP47">
            <v>89</v>
          </cell>
          <cell r="AQ47">
            <v>90</v>
          </cell>
          <cell r="AR47">
            <v>95</v>
          </cell>
          <cell r="AS47">
            <v>0</v>
          </cell>
          <cell r="AT47">
            <v>1</v>
          </cell>
          <cell r="AU47" t="str">
            <v>职业素养实习与劳动教育</v>
          </cell>
        </row>
        <row r="48">
          <cell r="A48">
            <v>20200306858</v>
          </cell>
          <cell r="B48" t="str">
            <v>钟英淋</v>
          </cell>
          <cell r="C48" t="str">
            <v>全日制2020计算机应用技术(联)1班</v>
          </cell>
          <cell r="D48">
            <v>76</v>
          </cell>
          <cell r="E48">
            <v>91</v>
          </cell>
          <cell r="F48">
            <v>79</v>
          </cell>
          <cell r="G48">
            <v>61</v>
          </cell>
          <cell r="H48">
            <v>69</v>
          </cell>
          <cell r="I48">
            <v>70</v>
          </cell>
          <cell r="J48">
            <v>78</v>
          </cell>
          <cell r="K48">
            <v>80</v>
          </cell>
          <cell r="L48">
            <v>84</v>
          </cell>
          <cell r="M48">
            <v>60</v>
          </cell>
          <cell r="N48">
            <v>90</v>
          </cell>
          <cell r="O48">
            <v>90</v>
          </cell>
          <cell r="P48">
            <v>80</v>
          </cell>
          <cell r="Q48" t="str">
            <v>中等</v>
          </cell>
          <cell r="R48">
            <v>70</v>
          </cell>
          <cell r="S48">
            <v>90</v>
          </cell>
          <cell r="T48">
            <v>90</v>
          </cell>
          <cell r="U48">
            <v>75</v>
          </cell>
          <cell r="V48">
            <v>74</v>
          </cell>
          <cell r="W48">
            <v>82</v>
          </cell>
          <cell r="X48">
            <v>86</v>
          </cell>
          <cell r="Y48">
            <v>76</v>
          </cell>
          <cell r="Z48">
            <v>82</v>
          </cell>
          <cell r="AA48">
            <v>87</v>
          </cell>
          <cell r="AB48">
            <v>60</v>
          </cell>
          <cell r="AC48">
            <v>78</v>
          </cell>
          <cell r="AD48">
            <v>75</v>
          </cell>
          <cell r="AE48">
            <v>83</v>
          </cell>
          <cell r="AF48">
            <v>71</v>
          </cell>
          <cell r="AG48">
            <v>60</v>
          </cell>
          <cell r="AH48">
            <v>87</v>
          </cell>
          <cell r="AI48">
            <v>70</v>
          </cell>
          <cell r="AJ48">
            <v>78</v>
          </cell>
          <cell r="AK48" t="str">
            <v>优秀</v>
          </cell>
          <cell r="AL48">
            <v>71</v>
          </cell>
          <cell r="AM48">
            <v>65</v>
          </cell>
          <cell r="AN48" t="str">
            <v>良好</v>
          </cell>
          <cell r="AO48">
            <v>88</v>
          </cell>
          <cell r="AP48">
            <v>63</v>
          </cell>
          <cell r="AQ48">
            <v>61</v>
          </cell>
          <cell r="AR48">
            <v>94</v>
          </cell>
          <cell r="AS48">
            <v>0</v>
          </cell>
          <cell r="AT48">
            <v>1</v>
          </cell>
          <cell r="AU48" t="str">
            <v>职业素养实习与劳动教育</v>
          </cell>
        </row>
        <row r="49">
          <cell r="A49">
            <v>20200306859</v>
          </cell>
          <cell r="B49" t="str">
            <v>周晟伊</v>
          </cell>
          <cell r="C49" t="str">
            <v>全日制2020计算机应用技术(联)1班</v>
          </cell>
          <cell r="D49">
            <v>94</v>
          </cell>
          <cell r="E49">
            <v>91</v>
          </cell>
          <cell r="F49">
            <v>81</v>
          </cell>
          <cell r="G49">
            <v>78</v>
          </cell>
          <cell r="H49">
            <v>72</v>
          </cell>
          <cell r="I49">
            <v>79</v>
          </cell>
          <cell r="J49">
            <v>76</v>
          </cell>
          <cell r="K49">
            <v>79</v>
          </cell>
          <cell r="L49">
            <v>86</v>
          </cell>
          <cell r="M49">
            <v>76</v>
          </cell>
          <cell r="N49">
            <v>90</v>
          </cell>
          <cell r="O49">
            <v>90</v>
          </cell>
          <cell r="P49">
            <v>80</v>
          </cell>
          <cell r="Q49" t="str">
            <v>良好</v>
          </cell>
          <cell r="R49">
            <v>93</v>
          </cell>
          <cell r="S49">
            <v>90</v>
          </cell>
          <cell r="T49">
            <v>95</v>
          </cell>
          <cell r="U49">
            <v>75</v>
          </cell>
          <cell r="V49">
            <v>85</v>
          </cell>
          <cell r="W49">
            <v>96</v>
          </cell>
          <cell r="X49">
            <v>85</v>
          </cell>
          <cell r="Y49">
            <v>89</v>
          </cell>
          <cell r="Z49">
            <v>80</v>
          </cell>
          <cell r="AA49">
            <v>79</v>
          </cell>
          <cell r="AB49">
            <v>98</v>
          </cell>
          <cell r="AC49">
            <v>99</v>
          </cell>
          <cell r="AD49">
            <v>97</v>
          </cell>
          <cell r="AE49">
            <v>90</v>
          </cell>
          <cell r="AF49">
            <v>97</v>
          </cell>
          <cell r="AG49">
            <v>97</v>
          </cell>
          <cell r="AH49">
            <v>96</v>
          </cell>
          <cell r="AI49">
            <v>60</v>
          </cell>
          <cell r="AJ49">
            <v>85</v>
          </cell>
          <cell r="AK49" t="str">
            <v>优秀</v>
          </cell>
          <cell r="AL49">
            <v>94</v>
          </cell>
          <cell r="AM49">
            <v>85</v>
          </cell>
          <cell r="AN49" t="str">
            <v>良好</v>
          </cell>
          <cell r="AO49">
            <v>93</v>
          </cell>
          <cell r="AP49">
            <v>95</v>
          </cell>
          <cell r="AQ49">
            <v>96</v>
          </cell>
          <cell r="AR49">
            <v>100</v>
          </cell>
          <cell r="AS49">
            <v>0</v>
          </cell>
          <cell r="AT49">
            <v>1</v>
          </cell>
          <cell r="AU49" t="str">
            <v>职业素养实习与劳动教育</v>
          </cell>
        </row>
        <row r="50">
          <cell r="A50">
            <v>20200306903</v>
          </cell>
          <cell r="B50" t="str">
            <v>韦冬冬</v>
          </cell>
          <cell r="C50" t="str">
            <v>全日制2020计算机应用技术(联)1班</v>
          </cell>
          <cell r="D50">
            <v>82</v>
          </cell>
          <cell r="E50">
            <v>85</v>
          </cell>
          <cell r="F50">
            <v>84</v>
          </cell>
          <cell r="G50">
            <v>82</v>
          </cell>
          <cell r="H50">
            <v>72</v>
          </cell>
          <cell r="I50">
            <v>79</v>
          </cell>
          <cell r="J50">
            <v>65</v>
          </cell>
          <cell r="K50">
            <v>77</v>
          </cell>
          <cell r="L50">
            <v>78</v>
          </cell>
          <cell r="M50">
            <v>89</v>
          </cell>
          <cell r="N50">
            <v>4</v>
          </cell>
          <cell r="O50">
            <v>90</v>
          </cell>
          <cell r="P50">
            <v>76</v>
          </cell>
          <cell r="Q50" t="str">
            <v>良好</v>
          </cell>
          <cell r="R50">
            <v>78</v>
          </cell>
          <cell r="S50">
            <v>4</v>
          </cell>
          <cell r="T50">
            <v>85</v>
          </cell>
          <cell r="U50">
            <v>75</v>
          </cell>
          <cell r="V50">
            <v>83</v>
          </cell>
          <cell r="W50">
            <v>96</v>
          </cell>
          <cell r="X50">
            <v>77</v>
          </cell>
          <cell r="Y50">
            <v>79</v>
          </cell>
          <cell r="Z50">
            <v>4</v>
          </cell>
          <cell r="AA50">
            <v>82</v>
          </cell>
          <cell r="AB50">
            <v>71</v>
          </cell>
          <cell r="AC50">
            <v>92</v>
          </cell>
          <cell r="AD50">
            <v>75</v>
          </cell>
          <cell r="AE50">
            <v>89</v>
          </cell>
          <cell r="AF50">
            <v>80</v>
          </cell>
          <cell r="AG50">
            <v>90</v>
          </cell>
          <cell r="AH50">
            <v>77</v>
          </cell>
          <cell r="AI50">
            <v>69</v>
          </cell>
          <cell r="AJ50">
            <v>86</v>
          </cell>
          <cell r="AK50" t="str">
            <v>优秀</v>
          </cell>
          <cell r="AL50">
            <v>95</v>
          </cell>
          <cell r="AM50">
            <v>65</v>
          </cell>
          <cell r="AN50" t="str">
            <v>良好</v>
          </cell>
          <cell r="AO50">
            <v>75</v>
          </cell>
          <cell r="AP50">
            <v>63</v>
          </cell>
          <cell r="AQ50">
            <v>63</v>
          </cell>
          <cell r="AR50">
            <v>0</v>
          </cell>
          <cell r="AS50">
            <v>0</v>
          </cell>
          <cell r="AT50">
            <v>5</v>
          </cell>
          <cell r="AU50" t="str">
            <v>大学生安全教育(一)形势与政策(一)入学教育预就业实习职业素养实习与劳动教育</v>
          </cell>
        </row>
        <row r="51">
          <cell r="A51">
            <v>20200306906</v>
          </cell>
          <cell r="B51" t="str">
            <v>苏柳生</v>
          </cell>
          <cell r="C51" t="str">
            <v>全日制2020计算机应用技术(联)1班</v>
          </cell>
          <cell r="D51">
            <v>89</v>
          </cell>
          <cell r="E51">
            <v>82</v>
          </cell>
          <cell r="F51">
            <v>81</v>
          </cell>
          <cell r="G51">
            <v>86</v>
          </cell>
          <cell r="H51">
            <v>66</v>
          </cell>
          <cell r="I51">
            <v>82</v>
          </cell>
          <cell r="J51">
            <v>66</v>
          </cell>
          <cell r="K51">
            <v>80</v>
          </cell>
          <cell r="L51">
            <v>77</v>
          </cell>
          <cell r="M51">
            <v>87</v>
          </cell>
          <cell r="N51">
            <v>4</v>
          </cell>
          <cell r="O51">
            <v>90</v>
          </cell>
          <cell r="P51">
            <v>75</v>
          </cell>
          <cell r="Q51" t="str">
            <v>中等</v>
          </cell>
          <cell r="R51">
            <v>66</v>
          </cell>
          <cell r="S51">
            <v>4</v>
          </cell>
          <cell r="T51">
            <v>86</v>
          </cell>
          <cell r="U51">
            <v>75</v>
          </cell>
          <cell r="V51">
            <v>88</v>
          </cell>
          <cell r="W51">
            <v>96</v>
          </cell>
          <cell r="X51">
            <v>77</v>
          </cell>
          <cell r="Y51">
            <v>85</v>
          </cell>
          <cell r="Z51">
            <v>4</v>
          </cell>
          <cell r="AA51">
            <v>92</v>
          </cell>
          <cell r="AB51">
            <v>84</v>
          </cell>
          <cell r="AC51">
            <v>83</v>
          </cell>
          <cell r="AD51">
            <v>83</v>
          </cell>
          <cell r="AE51">
            <v>89</v>
          </cell>
          <cell r="AF51">
            <v>93</v>
          </cell>
          <cell r="AG51">
            <v>81</v>
          </cell>
          <cell r="AH51">
            <v>89</v>
          </cell>
          <cell r="AI51">
            <v>74</v>
          </cell>
          <cell r="AJ51">
            <v>80</v>
          </cell>
          <cell r="AK51" t="str">
            <v>优秀</v>
          </cell>
          <cell r="AL51">
            <v>97</v>
          </cell>
          <cell r="AM51">
            <v>65</v>
          </cell>
          <cell r="AN51" t="str">
            <v>良好</v>
          </cell>
          <cell r="AO51">
            <v>70</v>
          </cell>
          <cell r="AP51">
            <v>61</v>
          </cell>
          <cell r="AQ51">
            <v>62</v>
          </cell>
          <cell r="AR51">
            <v>92</v>
          </cell>
          <cell r="AS51">
            <v>0</v>
          </cell>
          <cell r="AT51">
            <v>4</v>
          </cell>
          <cell r="AU51" t="str">
            <v>大学生安全教育(一)形势与政策(一)入学教育职业素养实习与劳动教育</v>
          </cell>
        </row>
        <row r="52">
          <cell r="A52">
            <v>20200306911</v>
          </cell>
          <cell r="B52" t="str">
            <v>吕明</v>
          </cell>
          <cell r="C52" t="str">
            <v>全日制2020计算机应用技术(联)1班</v>
          </cell>
          <cell r="D52">
            <v>91</v>
          </cell>
          <cell r="E52">
            <v>85</v>
          </cell>
          <cell r="F52">
            <v>75</v>
          </cell>
          <cell r="G52">
            <v>71</v>
          </cell>
          <cell r="H52">
            <v>71</v>
          </cell>
          <cell r="I52">
            <v>72</v>
          </cell>
          <cell r="J52">
            <v>80</v>
          </cell>
          <cell r="K52">
            <v>77</v>
          </cell>
          <cell r="L52">
            <v>81</v>
          </cell>
          <cell r="M52">
            <v>88</v>
          </cell>
          <cell r="N52">
            <v>4</v>
          </cell>
          <cell r="O52">
            <v>90</v>
          </cell>
          <cell r="P52">
            <v>78</v>
          </cell>
          <cell r="Q52" t="str">
            <v>中等</v>
          </cell>
          <cell r="R52">
            <v>74</v>
          </cell>
          <cell r="S52">
            <v>4</v>
          </cell>
          <cell r="T52">
            <v>87</v>
          </cell>
          <cell r="U52">
            <v>75</v>
          </cell>
          <cell r="V52">
            <v>86</v>
          </cell>
          <cell r="W52">
            <v>91</v>
          </cell>
          <cell r="X52">
            <v>89</v>
          </cell>
          <cell r="Y52">
            <v>76</v>
          </cell>
          <cell r="Z52">
            <v>4</v>
          </cell>
          <cell r="AA52">
            <v>84</v>
          </cell>
          <cell r="AB52">
            <v>85</v>
          </cell>
          <cell r="AC52">
            <v>94</v>
          </cell>
          <cell r="AD52">
            <v>83</v>
          </cell>
          <cell r="AE52">
            <v>84</v>
          </cell>
          <cell r="AF52">
            <v>88</v>
          </cell>
          <cell r="AG52">
            <v>83</v>
          </cell>
          <cell r="AH52">
            <v>90</v>
          </cell>
          <cell r="AI52">
            <v>79</v>
          </cell>
          <cell r="AJ52">
            <v>86</v>
          </cell>
          <cell r="AK52" t="str">
            <v>优秀</v>
          </cell>
          <cell r="AL52">
            <v>97</v>
          </cell>
          <cell r="AM52">
            <v>65</v>
          </cell>
          <cell r="AN52" t="str">
            <v>良好</v>
          </cell>
          <cell r="AO52">
            <v>91</v>
          </cell>
          <cell r="AP52">
            <v>91</v>
          </cell>
          <cell r="AQ52">
            <v>91</v>
          </cell>
          <cell r="AR52">
            <v>92</v>
          </cell>
          <cell r="AS52">
            <v>0</v>
          </cell>
          <cell r="AT52">
            <v>4</v>
          </cell>
          <cell r="AU52" t="str">
            <v>大学生安全教育(一)形势与政策(一)入学教育职业素养实习与劳动教育</v>
          </cell>
        </row>
        <row r="53">
          <cell r="A53">
            <v>20200306912</v>
          </cell>
          <cell r="B53" t="str">
            <v>覃天稳</v>
          </cell>
          <cell r="C53" t="str">
            <v>全日制2020计算机应用技术(联)1班</v>
          </cell>
          <cell r="D53">
            <v>79</v>
          </cell>
          <cell r="E53">
            <v>86</v>
          </cell>
          <cell r="F53">
            <v>85</v>
          </cell>
          <cell r="G53">
            <v>87</v>
          </cell>
          <cell r="H53">
            <v>72</v>
          </cell>
          <cell r="I53">
            <v>71</v>
          </cell>
          <cell r="J53">
            <v>63</v>
          </cell>
          <cell r="K53">
            <v>78</v>
          </cell>
          <cell r="L53">
            <v>82</v>
          </cell>
          <cell r="M53">
            <v>87</v>
          </cell>
          <cell r="N53">
            <v>4</v>
          </cell>
          <cell r="O53">
            <v>90</v>
          </cell>
          <cell r="P53">
            <v>79</v>
          </cell>
          <cell r="Q53" t="str">
            <v>中等</v>
          </cell>
          <cell r="R53">
            <v>70</v>
          </cell>
          <cell r="S53">
            <v>4</v>
          </cell>
          <cell r="T53">
            <v>85</v>
          </cell>
          <cell r="U53">
            <v>75</v>
          </cell>
          <cell r="V53">
            <v>82</v>
          </cell>
          <cell r="W53">
            <v>90</v>
          </cell>
          <cell r="X53">
            <v>81</v>
          </cell>
          <cell r="Y53">
            <v>79</v>
          </cell>
          <cell r="Z53">
            <v>4</v>
          </cell>
          <cell r="AA53">
            <v>77</v>
          </cell>
          <cell r="AB53">
            <v>73</v>
          </cell>
          <cell r="AC53">
            <v>85</v>
          </cell>
          <cell r="AD53">
            <v>79</v>
          </cell>
          <cell r="AE53">
            <v>85</v>
          </cell>
          <cell r="AF53">
            <v>76</v>
          </cell>
          <cell r="AG53">
            <v>79</v>
          </cell>
          <cell r="AH53">
            <v>68</v>
          </cell>
          <cell r="AI53">
            <v>67</v>
          </cell>
          <cell r="AJ53">
            <v>69</v>
          </cell>
          <cell r="AK53" t="str">
            <v>优秀</v>
          </cell>
          <cell r="AL53">
            <v>93</v>
          </cell>
          <cell r="AM53">
            <v>65</v>
          </cell>
          <cell r="AN53" t="str">
            <v>良好</v>
          </cell>
          <cell r="AO53">
            <v>81</v>
          </cell>
          <cell r="AP53">
            <v>91</v>
          </cell>
          <cell r="AQ53">
            <v>93</v>
          </cell>
          <cell r="AR53">
            <v>0</v>
          </cell>
          <cell r="AS53">
            <v>0</v>
          </cell>
          <cell r="AT53">
            <v>5</v>
          </cell>
          <cell r="AU53" t="str">
            <v>大学生安全教育(一)形势与政策(一)入学教育预就业实习职业素养实习与劳动教育</v>
          </cell>
        </row>
        <row r="54">
          <cell r="A54">
            <v>20200306915</v>
          </cell>
          <cell r="B54" t="str">
            <v>覃弘怡</v>
          </cell>
          <cell r="C54" t="str">
            <v>全日制2020计算机应用技术(联)1班</v>
          </cell>
          <cell r="D54">
            <v>82</v>
          </cell>
          <cell r="E54">
            <v>91</v>
          </cell>
          <cell r="F54">
            <v>83</v>
          </cell>
          <cell r="G54">
            <v>77</v>
          </cell>
          <cell r="H54">
            <v>74</v>
          </cell>
          <cell r="I54">
            <v>74</v>
          </cell>
          <cell r="J54">
            <v>82</v>
          </cell>
          <cell r="K54">
            <v>81</v>
          </cell>
          <cell r="L54">
            <v>88</v>
          </cell>
          <cell r="M54">
            <v>90</v>
          </cell>
          <cell r="N54">
            <v>4</v>
          </cell>
          <cell r="O54">
            <v>90</v>
          </cell>
          <cell r="P54">
            <v>78</v>
          </cell>
          <cell r="Q54" t="str">
            <v>中等</v>
          </cell>
          <cell r="R54">
            <v>77</v>
          </cell>
          <cell r="S54">
            <v>4</v>
          </cell>
          <cell r="T54">
            <v>90</v>
          </cell>
          <cell r="U54">
            <v>75</v>
          </cell>
          <cell r="V54">
            <v>85</v>
          </cell>
          <cell r="W54">
            <v>92</v>
          </cell>
          <cell r="X54">
            <v>83</v>
          </cell>
          <cell r="Y54">
            <v>86</v>
          </cell>
          <cell r="Z54">
            <v>4</v>
          </cell>
          <cell r="AA54">
            <v>92</v>
          </cell>
          <cell r="AB54">
            <v>84</v>
          </cell>
          <cell r="AC54">
            <v>88</v>
          </cell>
          <cell r="AD54">
            <v>78</v>
          </cell>
          <cell r="AE54">
            <v>86</v>
          </cell>
          <cell r="AF54">
            <v>75</v>
          </cell>
          <cell r="AG54">
            <v>76</v>
          </cell>
          <cell r="AH54">
            <v>93</v>
          </cell>
          <cell r="AI54">
            <v>72</v>
          </cell>
          <cell r="AJ54">
            <v>76</v>
          </cell>
          <cell r="AK54" t="str">
            <v>优秀</v>
          </cell>
          <cell r="AL54">
            <v>92</v>
          </cell>
          <cell r="AM54">
            <v>85</v>
          </cell>
          <cell r="AN54" t="str">
            <v>良好</v>
          </cell>
          <cell r="AO54">
            <v>92</v>
          </cell>
          <cell r="AP54">
            <v>92</v>
          </cell>
          <cell r="AQ54">
            <v>93</v>
          </cell>
          <cell r="AR54">
            <v>98</v>
          </cell>
          <cell r="AS54">
            <v>0</v>
          </cell>
          <cell r="AT54">
            <v>4</v>
          </cell>
          <cell r="AU54" t="str">
            <v>大学生安全教育(一)形势与政策(一)入学教育职业素养实习与劳动教育</v>
          </cell>
        </row>
      </sheetData>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sheet1"/>
    </sheetNames>
    <sheetDataSet>
      <sheetData sheetId="0">
        <row r="1">
          <cell r="A1" t="str">
            <v>学号</v>
          </cell>
          <cell r="B1" t="str">
            <v>姓名</v>
          </cell>
          <cell r="C1" t="str">
            <v>班级</v>
          </cell>
          <cell r="D1" t="str">
            <v>专业入门教育</v>
          </cell>
          <cell r="E1" t="str">
            <v>高职英语(二)</v>
          </cell>
          <cell r="F1" t="str">
            <v>高职英语(一)</v>
          </cell>
          <cell r="G1" t="str">
            <v>高职语文</v>
          </cell>
          <cell r="H1" t="str">
            <v>高职生心理健康教育</v>
          </cell>
          <cell r="I1" t="str">
            <v>思想道德修养与法律基础</v>
          </cell>
          <cell r="J1" t="str">
            <v>体育与健康(一)</v>
          </cell>
          <cell r="K1" t="str">
            <v>体育与健康(二)</v>
          </cell>
          <cell r="L1" t="str">
            <v>创新思维训练</v>
          </cell>
          <cell r="M1" t="str">
            <v>Web前端开发</v>
          </cell>
          <cell r="N1" t="str">
            <v>python语言程序设计</v>
          </cell>
          <cell r="O1" t="str">
            <v>大学生安全教育(一)</v>
          </cell>
          <cell r="P1" t="str">
            <v>大学生安全教育(二)</v>
          </cell>
          <cell r="Q1" t="str">
            <v>大学生安全教育(三)</v>
          </cell>
          <cell r="R1" t="str">
            <v>大学生安全教育(四)</v>
          </cell>
          <cell r="S1" t="str">
            <v>形势与政策(一)</v>
          </cell>
          <cell r="T1" t="str">
            <v>形势与政策(二)</v>
          </cell>
          <cell r="U1" t="str">
            <v>大学生安全教育(五)</v>
          </cell>
          <cell r="V1" t="str">
            <v>职业发展与生涯规划</v>
          </cell>
          <cell r="W1" t="str">
            <v>《云物大智基础》(课内：office部分)</v>
          </cell>
          <cell r="X1" t="str">
            <v>《云物大智基础》(课外：云物大智部分)</v>
          </cell>
          <cell r="Y1" t="str">
            <v>军事理论</v>
          </cell>
          <cell r="Z1" t="str">
            <v>毕业设计（论文）/职业能力测试</v>
          </cell>
          <cell r="AA1" t="str">
            <v>Python数据分析</v>
          </cell>
          <cell r="AB1" t="str">
            <v>数据库基础</v>
          </cell>
          <cell r="AC1" t="str">
            <v>大数据分析与应用</v>
          </cell>
          <cell r="AD1" t="str">
            <v>人工智能数学基础</v>
          </cell>
          <cell r="AE1" t="str">
            <v>Tensorflow与深度学习</v>
          </cell>
          <cell r="AF1" t="str">
            <v>Linux系统基础</v>
          </cell>
          <cell r="AG1" t="str">
            <v>Java编程基础</v>
          </cell>
          <cell r="AH1" t="str">
            <v>Java高级程序设计</v>
          </cell>
          <cell r="AI1" t="str">
            <v>机器学习</v>
          </cell>
          <cell r="AJ1" t="str">
            <v>SSM企业框架实战</v>
          </cell>
          <cell r="AK1" t="str">
            <v>职业发展与就业指导</v>
          </cell>
          <cell r="AL1" t="str">
            <v>通用核心能力测试</v>
          </cell>
          <cell r="AM1" t="str">
            <v>创新与创业实务</v>
          </cell>
          <cell r="AN1" t="str">
            <v>形势与政策（三）</v>
          </cell>
          <cell r="AO1" t="str">
            <v>形势与政策（四）</v>
          </cell>
          <cell r="AP1" t="str">
            <v>毛泽东思想和中国特色社会主义理论体系概论</v>
          </cell>
          <cell r="AQ1" t="str">
            <v>预就业实习</v>
          </cell>
          <cell r="AR1" t="str">
            <v>职业素养实习与劳动教育</v>
          </cell>
          <cell r="AS1" t="str">
            <v>不及格门数</v>
          </cell>
          <cell r="AT1" t="str">
            <v>不及格科目</v>
          </cell>
        </row>
        <row r="2">
          <cell r="A2">
            <v>20200110025</v>
          </cell>
          <cell r="B2" t="str">
            <v>邓文斌</v>
          </cell>
          <cell r="C2" t="str">
            <v>全日制2020人工智能技术服务1班</v>
          </cell>
          <cell r="D2" t="str">
            <v>优秀</v>
          </cell>
          <cell r="E2">
            <v>83</v>
          </cell>
          <cell r="F2">
            <v>77</v>
          </cell>
          <cell r="G2">
            <v>84</v>
          </cell>
          <cell r="H2">
            <v>68</v>
          </cell>
          <cell r="I2">
            <v>79</v>
          </cell>
          <cell r="J2">
            <v>87</v>
          </cell>
          <cell r="K2">
            <v>81</v>
          </cell>
          <cell r="L2">
            <v>88</v>
          </cell>
          <cell r="M2">
            <v>85</v>
          </cell>
          <cell r="N2">
            <v>94</v>
          </cell>
          <cell r="O2">
            <v>95</v>
          </cell>
          <cell r="P2">
            <v>92</v>
          </cell>
          <cell r="Q2">
            <v>96</v>
          </cell>
          <cell r="R2">
            <v>98</v>
          </cell>
          <cell r="S2" t="str">
            <v>良好</v>
          </cell>
          <cell r="T2" t="str">
            <v>良好</v>
          </cell>
          <cell r="U2">
            <v>75</v>
          </cell>
          <cell r="V2">
            <v>80</v>
          </cell>
          <cell r="W2">
            <v>91</v>
          </cell>
          <cell r="X2">
            <v>87</v>
          </cell>
          <cell r="Y2">
            <v>93</v>
          </cell>
          <cell r="Z2">
            <v>85</v>
          </cell>
          <cell r="AA2">
            <v>61</v>
          </cell>
          <cell r="AB2">
            <v>87</v>
          </cell>
          <cell r="AC2">
            <v>90</v>
          </cell>
          <cell r="AD2">
            <v>98</v>
          </cell>
          <cell r="AE2">
            <v>93</v>
          </cell>
          <cell r="AF2">
            <v>94</v>
          </cell>
          <cell r="AG2">
            <v>78</v>
          </cell>
          <cell r="AH2">
            <v>91</v>
          </cell>
          <cell r="AI2" t="str">
            <v>优秀</v>
          </cell>
          <cell r="AJ2">
            <v>93</v>
          </cell>
          <cell r="AK2">
            <v>95</v>
          </cell>
          <cell r="AL2">
            <v>86</v>
          </cell>
          <cell r="AM2">
            <v>89</v>
          </cell>
          <cell r="AN2">
            <v>80</v>
          </cell>
          <cell r="AO2">
            <v>95</v>
          </cell>
          <cell r="AP2">
            <v>64</v>
          </cell>
          <cell r="AQ2">
            <v>94</v>
          </cell>
          <cell r="AR2">
            <v>98</v>
          </cell>
          <cell r="AS2">
            <v>0</v>
          </cell>
          <cell r="AT2" t="str">
            <v/>
          </cell>
        </row>
        <row r="3">
          <cell r="A3">
            <v>20200304072</v>
          </cell>
          <cell r="B3" t="str">
            <v>肖梅</v>
          </cell>
          <cell r="C3" t="str">
            <v>全日制2020人工智能技术服务1班</v>
          </cell>
          <cell r="D3" t="str">
            <v>优秀</v>
          </cell>
          <cell r="E3">
            <v>70</v>
          </cell>
          <cell r="F3">
            <v>68</v>
          </cell>
          <cell r="G3">
            <v>79</v>
          </cell>
          <cell r="H3">
            <v>68</v>
          </cell>
          <cell r="I3">
            <v>80</v>
          </cell>
          <cell r="J3">
            <v>84</v>
          </cell>
          <cell r="K3">
            <v>90</v>
          </cell>
          <cell r="L3">
            <v>87</v>
          </cell>
          <cell r="M3">
            <v>66</v>
          </cell>
          <cell r="N3">
            <v>80</v>
          </cell>
          <cell r="O3">
            <v>94</v>
          </cell>
          <cell r="P3">
            <v>100</v>
          </cell>
          <cell r="Q3">
            <v>100</v>
          </cell>
          <cell r="R3">
            <v>99</v>
          </cell>
          <cell r="S3" t="str">
            <v>良好</v>
          </cell>
          <cell r="T3" t="str">
            <v>良好</v>
          </cell>
          <cell r="U3">
            <v>75</v>
          </cell>
          <cell r="V3">
            <v>90</v>
          </cell>
          <cell r="W3">
            <v>93</v>
          </cell>
          <cell r="X3">
            <v>93</v>
          </cell>
          <cell r="Y3">
            <v>96</v>
          </cell>
          <cell r="Z3">
            <v>75</v>
          </cell>
          <cell r="AA3">
            <v>60</v>
          </cell>
          <cell r="AB3">
            <v>84</v>
          </cell>
          <cell r="AC3">
            <v>78</v>
          </cell>
          <cell r="AD3">
            <v>78</v>
          </cell>
          <cell r="AE3">
            <v>76</v>
          </cell>
          <cell r="AF3">
            <v>85</v>
          </cell>
          <cell r="AG3">
            <v>68</v>
          </cell>
          <cell r="AH3">
            <v>80</v>
          </cell>
          <cell r="AI3" t="str">
            <v>中等</v>
          </cell>
          <cell r="AJ3">
            <v>89</v>
          </cell>
          <cell r="AK3">
            <v>96</v>
          </cell>
          <cell r="AL3">
            <v>92</v>
          </cell>
          <cell r="AM3">
            <v>92</v>
          </cell>
          <cell r="AN3">
            <v>80</v>
          </cell>
          <cell r="AO3">
            <v>90</v>
          </cell>
          <cell r="AP3">
            <v>77</v>
          </cell>
          <cell r="AQ3">
            <v>91</v>
          </cell>
          <cell r="AR3">
            <v>84</v>
          </cell>
          <cell r="AS3">
            <v>0</v>
          </cell>
          <cell r="AT3" t="str">
            <v/>
          </cell>
        </row>
        <row r="4">
          <cell r="A4">
            <v>20200321001</v>
          </cell>
          <cell r="B4" t="str">
            <v>陈海松</v>
          </cell>
          <cell r="C4" t="str">
            <v>全日制2020人工智能技术服务1班</v>
          </cell>
          <cell r="D4" t="str">
            <v>优秀</v>
          </cell>
          <cell r="E4">
            <v>68</v>
          </cell>
          <cell r="F4">
            <v>66</v>
          </cell>
          <cell r="G4">
            <v>68</v>
          </cell>
          <cell r="H4">
            <v>83</v>
          </cell>
          <cell r="I4">
            <v>76</v>
          </cell>
          <cell r="J4">
            <v>70</v>
          </cell>
          <cell r="K4">
            <v>84</v>
          </cell>
          <cell r="L4">
            <v>87</v>
          </cell>
          <cell r="M4">
            <v>68</v>
          </cell>
          <cell r="N4">
            <v>65</v>
          </cell>
          <cell r="O4">
            <v>90</v>
          </cell>
          <cell r="P4">
            <v>60</v>
          </cell>
          <cell r="Q4">
            <v>89</v>
          </cell>
          <cell r="R4">
            <v>89</v>
          </cell>
          <cell r="S4" t="str">
            <v>良好</v>
          </cell>
          <cell r="T4" t="str">
            <v>良好</v>
          </cell>
          <cell r="U4">
            <v>75</v>
          </cell>
          <cell r="V4">
            <v>82</v>
          </cell>
          <cell r="W4">
            <v>65</v>
          </cell>
          <cell r="X4">
            <v>72</v>
          </cell>
          <cell r="Y4">
            <v>88</v>
          </cell>
          <cell r="Z4">
            <v>65</v>
          </cell>
          <cell r="AA4">
            <v>60</v>
          </cell>
          <cell r="AB4">
            <v>75</v>
          </cell>
          <cell r="AC4">
            <v>64</v>
          </cell>
          <cell r="AD4">
            <v>60</v>
          </cell>
          <cell r="AE4">
            <v>65</v>
          </cell>
          <cell r="AF4">
            <v>73</v>
          </cell>
          <cell r="AG4">
            <v>60</v>
          </cell>
          <cell r="AH4">
            <v>81</v>
          </cell>
          <cell r="AI4" t="str">
            <v>及格</v>
          </cell>
          <cell r="AJ4">
            <v>74</v>
          </cell>
          <cell r="AK4">
            <v>93</v>
          </cell>
          <cell r="AL4">
            <v>55</v>
          </cell>
          <cell r="AM4">
            <v>70</v>
          </cell>
          <cell r="AN4">
            <v>80</v>
          </cell>
          <cell r="AO4">
            <v>90</v>
          </cell>
          <cell r="AP4">
            <v>61</v>
          </cell>
          <cell r="AQ4">
            <v>0</v>
          </cell>
          <cell r="AR4">
            <v>0</v>
          </cell>
          <cell r="AS4">
            <v>3</v>
          </cell>
          <cell r="AT4" t="str">
            <v>通用核心能力测试预就业实习职业素养实习与劳动教育</v>
          </cell>
        </row>
        <row r="5">
          <cell r="A5">
            <v>20200321002</v>
          </cell>
          <cell r="B5" t="str">
            <v>黄华宁</v>
          </cell>
          <cell r="C5" t="str">
            <v>全日制2020人工智能技术服务1班</v>
          </cell>
          <cell r="D5" t="str">
            <v>优秀</v>
          </cell>
          <cell r="E5">
            <v>68</v>
          </cell>
          <cell r="F5">
            <v>62</v>
          </cell>
          <cell r="G5">
            <v>80</v>
          </cell>
          <cell r="H5">
            <v>68</v>
          </cell>
          <cell r="I5">
            <v>87</v>
          </cell>
          <cell r="J5">
            <v>80</v>
          </cell>
          <cell r="K5">
            <v>92</v>
          </cell>
          <cell r="L5">
            <v>80</v>
          </cell>
          <cell r="M5">
            <v>85</v>
          </cell>
          <cell r="N5">
            <v>77</v>
          </cell>
          <cell r="O5">
            <v>98</v>
          </cell>
          <cell r="P5">
            <v>74</v>
          </cell>
          <cell r="Q5">
            <v>98</v>
          </cell>
          <cell r="R5">
            <v>100</v>
          </cell>
          <cell r="S5" t="str">
            <v>良好</v>
          </cell>
          <cell r="T5" t="str">
            <v>良好</v>
          </cell>
          <cell r="U5">
            <v>75</v>
          </cell>
          <cell r="V5">
            <v>85</v>
          </cell>
          <cell r="W5">
            <v>90</v>
          </cell>
          <cell r="X5">
            <v>92</v>
          </cell>
          <cell r="Y5">
            <v>97</v>
          </cell>
          <cell r="Z5">
            <v>65</v>
          </cell>
          <cell r="AA5">
            <v>60</v>
          </cell>
          <cell r="AB5">
            <v>84</v>
          </cell>
          <cell r="AC5">
            <v>80</v>
          </cell>
          <cell r="AD5">
            <v>72</v>
          </cell>
          <cell r="AE5">
            <v>65</v>
          </cell>
          <cell r="AF5">
            <v>88</v>
          </cell>
          <cell r="AG5">
            <v>68</v>
          </cell>
          <cell r="AH5">
            <v>77</v>
          </cell>
          <cell r="AI5" t="str">
            <v>良好</v>
          </cell>
          <cell r="AJ5">
            <v>88</v>
          </cell>
          <cell r="AK5">
            <v>86</v>
          </cell>
          <cell r="AL5">
            <v>86</v>
          </cell>
          <cell r="AM5">
            <v>89</v>
          </cell>
          <cell r="AN5">
            <v>80</v>
          </cell>
          <cell r="AO5">
            <v>90</v>
          </cell>
          <cell r="AP5">
            <v>78</v>
          </cell>
          <cell r="AQ5">
            <v>0</v>
          </cell>
          <cell r="AR5">
            <v>0</v>
          </cell>
          <cell r="AS5">
            <v>2</v>
          </cell>
          <cell r="AT5" t="str">
            <v>预就业实习职业素养实习与劳动教育</v>
          </cell>
        </row>
        <row r="6">
          <cell r="A6">
            <v>20200321003</v>
          </cell>
          <cell r="B6" t="str">
            <v>黄文泽</v>
          </cell>
          <cell r="C6" t="str">
            <v>全日制2020人工智能技术服务1班</v>
          </cell>
          <cell r="D6" t="str">
            <v>优秀</v>
          </cell>
          <cell r="E6">
            <v>73</v>
          </cell>
          <cell r="F6">
            <v>75</v>
          </cell>
          <cell r="G6">
            <v>78</v>
          </cell>
          <cell r="H6">
            <v>68</v>
          </cell>
          <cell r="I6">
            <v>74</v>
          </cell>
          <cell r="J6">
            <v>75</v>
          </cell>
          <cell r="K6">
            <v>80</v>
          </cell>
          <cell r="L6">
            <v>85</v>
          </cell>
          <cell r="M6">
            <v>86</v>
          </cell>
          <cell r="N6">
            <v>88</v>
          </cell>
          <cell r="O6">
            <v>91</v>
          </cell>
          <cell r="P6">
            <v>93</v>
          </cell>
          <cell r="Q6">
            <v>91</v>
          </cell>
          <cell r="R6">
            <v>72</v>
          </cell>
          <cell r="S6" t="str">
            <v>良好</v>
          </cell>
          <cell r="T6" t="str">
            <v>良好</v>
          </cell>
          <cell r="U6">
            <v>75</v>
          </cell>
          <cell r="V6">
            <v>82</v>
          </cell>
          <cell r="W6">
            <v>93</v>
          </cell>
          <cell r="X6">
            <v>87</v>
          </cell>
          <cell r="Y6">
            <v>86</v>
          </cell>
          <cell r="Z6">
            <v>65</v>
          </cell>
          <cell r="AA6">
            <v>60</v>
          </cell>
          <cell r="AB6">
            <v>79</v>
          </cell>
          <cell r="AC6">
            <v>80</v>
          </cell>
          <cell r="AD6">
            <v>70</v>
          </cell>
          <cell r="AE6">
            <v>67</v>
          </cell>
          <cell r="AF6">
            <v>93</v>
          </cell>
          <cell r="AG6">
            <v>74</v>
          </cell>
          <cell r="AH6">
            <v>78</v>
          </cell>
          <cell r="AI6" t="str">
            <v>中等</v>
          </cell>
          <cell r="AJ6">
            <v>86</v>
          </cell>
          <cell r="AK6">
            <v>88</v>
          </cell>
          <cell r="AL6">
            <v>78</v>
          </cell>
          <cell r="AM6">
            <v>89</v>
          </cell>
          <cell r="AN6">
            <v>80</v>
          </cell>
          <cell r="AO6">
            <v>90</v>
          </cell>
          <cell r="AP6">
            <v>61</v>
          </cell>
          <cell r="AQ6">
            <v>0</v>
          </cell>
          <cell r="AR6">
            <v>0</v>
          </cell>
          <cell r="AS6">
            <v>2</v>
          </cell>
          <cell r="AT6" t="str">
            <v>预就业实习职业素养实习与劳动教育</v>
          </cell>
        </row>
        <row r="7">
          <cell r="A7">
            <v>20200321004</v>
          </cell>
          <cell r="B7" t="str">
            <v>梁业多</v>
          </cell>
          <cell r="C7" t="str">
            <v>全日制2020人工智能技术服务1班</v>
          </cell>
          <cell r="D7" t="str">
            <v>优秀</v>
          </cell>
          <cell r="E7">
            <v>78</v>
          </cell>
          <cell r="F7">
            <v>70</v>
          </cell>
          <cell r="G7">
            <v>80</v>
          </cell>
          <cell r="H7">
            <v>65</v>
          </cell>
          <cell r="I7">
            <v>73</v>
          </cell>
          <cell r="J7">
            <v>88</v>
          </cell>
          <cell r="K7">
            <v>74</v>
          </cell>
          <cell r="L7">
            <v>85</v>
          </cell>
          <cell r="M7">
            <v>85</v>
          </cell>
          <cell r="N7">
            <v>69</v>
          </cell>
          <cell r="O7">
            <v>89</v>
          </cell>
          <cell r="P7">
            <v>60</v>
          </cell>
          <cell r="Q7">
            <v>94</v>
          </cell>
          <cell r="R7">
            <v>93</v>
          </cell>
          <cell r="S7" t="str">
            <v>良好</v>
          </cell>
          <cell r="T7" t="str">
            <v>良好</v>
          </cell>
          <cell r="U7">
            <v>75</v>
          </cell>
          <cell r="V7">
            <v>72</v>
          </cell>
          <cell r="W7">
            <v>91</v>
          </cell>
          <cell r="X7">
            <v>88</v>
          </cell>
          <cell r="Y7">
            <v>90</v>
          </cell>
          <cell r="Z7">
            <v>65</v>
          </cell>
          <cell r="AA7">
            <v>60</v>
          </cell>
          <cell r="AB7">
            <v>68</v>
          </cell>
          <cell r="AC7">
            <v>81</v>
          </cell>
          <cell r="AD7">
            <v>66</v>
          </cell>
          <cell r="AE7">
            <v>65</v>
          </cell>
          <cell r="AF7">
            <v>93</v>
          </cell>
          <cell r="AG7">
            <v>69</v>
          </cell>
          <cell r="AH7">
            <v>77</v>
          </cell>
          <cell r="AI7" t="str">
            <v>中等</v>
          </cell>
          <cell r="AJ7">
            <v>86</v>
          </cell>
          <cell r="AK7">
            <v>94</v>
          </cell>
          <cell r="AL7">
            <v>87</v>
          </cell>
          <cell r="AM7">
            <v>94</v>
          </cell>
          <cell r="AN7">
            <v>80</v>
          </cell>
          <cell r="AO7">
            <v>90</v>
          </cell>
          <cell r="AP7">
            <v>65</v>
          </cell>
          <cell r="AQ7">
            <v>0</v>
          </cell>
          <cell r="AR7">
            <v>0</v>
          </cell>
          <cell r="AS7">
            <v>2</v>
          </cell>
          <cell r="AT7" t="str">
            <v>预就业实习职业素养实习与劳动教育</v>
          </cell>
        </row>
        <row r="8">
          <cell r="A8">
            <v>20200321005</v>
          </cell>
          <cell r="B8" t="str">
            <v>梁宇辰</v>
          </cell>
          <cell r="C8" t="str">
            <v>全日制2020人工智能技术服务1班</v>
          </cell>
          <cell r="D8" t="str">
            <v>优秀</v>
          </cell>
          <cell r="E8">
            <v>74</v>
          </cell>
          <cell r="F8">
            <v>71</v>
          </cell>
          <cell r="G8">
            <v>66</v>
          </cell>
          <cell r="H8">
            <v>65</v>
          </cell>
          <cell r="I8">
            <v>77</v>
          </cell>
          <cell r="J8">
            <v>74</v>
          </cell>
          <cell r="K8">
            <v>82</v>
          </cell>
          <cell r="L8">
            <v>86</v>
          </cell>
          <cell r="M8">
            <v>74</v>
          </cell>
          <cell r="N8">
            <v>66</v>
          </cell>
          <cell r="O8">
            <v>73</v>
          </cell>
          <cell r="P8">
            <v>94</v>
          </cell>
          <cell r="Q8">
            <v>72</v>
          </cell>
          <cell r="R8">
            <v>95</v>
          </cell>
          <cell r="S8" t="str">
            <v>良好</v>
          </cell>
          <cell r="T8" t="str">
            <v>良好</v>
          </cell>
          <cell r="U8">
            <v>75</v>
          </cell>
          <cell r="V8">
            <v>71</v>
          </cell>
          <cell r="W8">
            <v>65</v>
          </cell>
          <cell r="X8">
            <v>71</v>
          </cell>
          <cell r="Y8">
            <v>83</v>
          </cell>
          <cell r="Z8">
            <v>75</v>
          </cell>
          <cell r="AA8">
            <v>60</v>
          </cell>
          <cell r="AB8">
            <v>72</v>
          </cell>
          <cell r="AC8">
            <v>75</v>
          </cell>
          <cell r="AD8">
            <v>66</v>
          </cell>
          <cell r="AE8">
            <v>70</v>
          </cell>
          <cell r="AF8">
            <v>90</v>
          </cell>
          <cell r="AG8">
            <v>60</v>
          </cell>
          <cell r="AH8">
            <v>77</v>
          </cell>
          <cell r="AI8" t="str">
            <v>中等</v>
          </cell>
          <cell r="AJ8">
            <v>88</v>
          </cell>
          <cell r="AK8">
            <v>90</v>
          </cell>
          <cell r="AL8">
            <v>96</v>
          </cell>
          <cell r="AM8">
            <v>79</v>
          </cell>
          <cell r="AN8">
            <v>80</v>
          </cell>
          <cell r="AO8">
            <v>90</v>
          </cell>
          <cell r="AP8">
            <v>62</v>
          </cell>
          <cell r="AQ8">
            <v>0</v>
          </cell>
          <cell r="AR8">
            <v>0</v>
          </cell>
          <cell r="AS8">
            <v>2</v>
          </cell>
          <cell r="AT8" t="str">
            <v>预就业实习职业素养实习与劳动教育</v>
          </cell>
        </row>
        <row r="9">
          <cell r="A9">
            <v>20200321007</v>
          </cell>
          <cell r="B9" t="str">
            <v>罗哲</v>
          </cell>
          <cell r="C9" t="str">
            <v>全日制2020人工智能技术服务1班</v>
          </cell>
          <cell r="D9" t="str">
            <v>优秀</v>
          </cell>
          <cell r="E9">
            <v>71</v>
          </cell>
          <cell r="F9">
            <v>64</v>
          </cell>
          <cell r="G9">
            <v>70</v>
          </cell>
          <cell r="H9">
            <v>71</v>
          </cell>
          <cell r="I9">
            <v>70</v>
          </cell>
          <cell r="J9">
            <v>84</v>
          </cell>
          <cell r="K9">
            <v>90</v>
          </cell>
          <cell r="L9">
            <v>83</v>
          </cell>
          <cell r="M9">
            <v>83</v>
          </cell>
          <cell r="N9">
            <v>73</v>
          </cell>
          <cell r="O9">
            <v>94</v>
          </cell>
          <cell r="P9">
            <v>94</v>
          </cell>
          <cell r="Q9">
            <v>92</v>
          </cell>
          <cell r="R9">
            <v>95</v>
          </cell>
          <cell r="S9" t="str">
            <v>良好</v>
          </cell>
          <cell r="T9" t="str">
            <v>良好</v>
          </cell>
          <cell r="U9">
            <v>75</v>
          </cell>
          <cell r="V9">
            <v>86</v>
          </cell>
          <cell r="W9">
            <v>60</v>
          </cell>
          <cell r="X9">
            <v>75</v>
          </cell>
          <cell r="Y9">
            <v>96</v>
          </cell>
          <cell r="Z9">
            <v>65</v>
          </cell>
          <cell r="AA9">
            <v>60</v>
          </cell>
          <cell r="AB9">
            <v>60</v>
          </cell>
          <cell r="AC9">
            <v>61</v>
          </cell>
          <cell r="AD9">
            <v>68</v>
          </cell>
          <cell r="AE9">
            <v>67</v>
          </cell>
          <cell r="AF9">
            <v>82</v>
          </cell>
          <cell r="AG9">
            <v>71</v>
          </cell>
          <cell r="AH9">
            <v>84</v>
          </cell>
          <cell r="AI9" t="str">
            <v>及格</v>
          </cell>
          <cell r="AJ9">
            <v>74</v>
          </cell>
          <cell r="AK9">
            <v>87</v>
          </cell>
          <cell r="AL9">
            <v>71</v>
          </cell>
          <cell r="AM9">
            <v>89</v>
          </cell>
          <cell r="AN9">
            <v>80</v>
          </cell>
          <cell r="AO9">
            <v>90</v>
          </cell>
          <cell r="AP9">
            <v>72</v>
          </cell>
          <cell r="AQ9">
            <v>0</v>
          </cell>
          <cell r="AR9">
            <v>0</v>
          </cell>
          <cell r="AS9">
            <v>2</v>
          </cell>
          <cell r="AT9" t="str">
            <v>预就业实习职业素养实习与劳动教育</v>
          </cell>
        </row>
        <row r="10">
          <cell r="A10">
            <v>20200321009</v>
          </cell>
          <cell r="B10" t="str">
            <v>农会斌</v>
          </cell>
          <cell r="C10" t="str">
            <v>全日制2020人工智能技术服务1班</v>
          </cell>
          <cell r="D10" t="str">
            <v>优秀</v>
          </cell>
          <cell r="E10">
            <v>68</v>
          </cell>
          <cell r="F10">
            <v>62</v>
          </cell>
          <cell r="G10">
            <v>80</v>
          </cell>
          <cell r="H10">
            <v>71</v>
          </cell>
          <cell r="I10">
            <v>77</v>
          </cell>
          <cell r="J10">
            <v>85</v>
          </cell>
          <cell r="K10">
            <v>92</v>
          </cell>
          <cell r="L10">
            <v>91</v>
          </cell>
          <cell r="M10">
            <v>88</v>
          </cell>
          <cell r="N10">
            <v>65</v>
          </cell>
          <cell r="O10">
            <v>100</v>
          </cell>
          <cell r="P10">
            <v>95</v>
          </cell>
          <cell r="Q10">
            <v>98</v>
          </cell>
          <cell r="R10">
            <v>99</v>
          </cell>
          <cell r="S10" t="str">
            <v>良好</v>
          </cell>
          <cell r="T10" t="str">
            <v>良好</v>
          </cell>
          <cell r="U10">
            <v>75</v>
          </cell>
          <cell r="V10">
            <v>92</v>
          </cell>
          <cell r="W10">
            <v>90</v>
          </cell>
          <cell r="X10">
            <v>95</v>
          </cell>
          <cell r="Y10">
            <v>97</v>
          </cell>
          <cell r="Z10">
            <v>100</v>
          </cell>
          <cell r="AA10">
            <v>60</v>
          </cell>
          <cell r="AB10">
            <v>78</v>
          </cell>
          <cell r="AC10">
            <v>83</v>
          </cell>
          <cell r="AD10">
            <v>69</v>
          </cell>
          <cell r="AE10">
            <v>91</v>
          </cell>
          <cell r="AF10">
            <v>94</v>
          </cell>
          <cell r="AG10">
            <v>92</v>
          </cell>
          <cell r="AH10">
            <v>99</v>
          </cell>
          <cell r="AI10" t="str">
            <v>优秀</v>
          </cell>
          <cell r="AJ10">
            <v>97</v>
          </cell>
          <cell r="AK10">
            <v>95</v>
          </cell>
          <cell r="AL10">
            <v>98</v>
          </cell>
          <cell r="AM10">
            <v>90</v>
          </cell>
          <cell r="AN10">
            <v>80</v>
          </cell>
          <cell r="AO10">
            <v>95</v>
          </cell>
          <cell r="AP10">
            <v>64</v>
          </cell>
          <cell r="AQ10">
            <v>98</v>
          </cell>
          <cell r="AR10">
            <v>100</v>
          </cell>
          <cell r="AS10">
            <v>0</v>
          </cell>
          <cell r="AT10" t="str">
            <v/>
          </cell>
        </row>
        <row r="11">
          <cell r="A11">
            <v>20200321010</v>
          </cell>
          <cell r="B11" t="str">
            <v>庞显菲</v>
          </cell>
          <cell r="C11" t="str">
            <v>全日制2020人工智能技术服务1班</v>
          </cell>
          <cell r="D11" t="str">
            <v>优秀</v>
          </cell>
          <cell r="E11">
            <v>75</v>
          </cell>
          <cell r="F11">
            <v>65</v>
          </cell>
          <cell r="G11">
            <v>76</v>
          </cell>
          <cell r="H11">
            <v>77</v>
          </cell>
          <cell r="I11">
            <v>77</v>
          </cell>
          <cell r="J11">
            <v>83</v>
          </cell>
          <cell r="K11">
            <v>90</v>
          </cell>
          <cell r="L11">
            <v>84</v>
          </cell>
          <cell r="M11">
            <v>85</v>
          </cell>
          <cell r="N11">
            <v>73</v>
          </cell>
          <cell r="O11">
            <v>94</v>
          </cell>
          <cell r="P11">
            <v>97</v>
          </cell>
          <cell r="Q11">
            <v>98</v>
          </cell>
          <cell r="R11">
            <v>99</v>
          </cell>
          <cell r="S11" t="str">
            <v>良好</v>
          </cell>
          <cell r="T11" t="str">
            <v>良好</v>
          </cell>
          <cell r="U11">
            <v>75</v>
          </cell>
          <cell r="V11">
            <v>80</v>
          </cell>
          <cell r="W11">
            <v>95</v>
          </cell>
          <cell r="X11">
            <v>90</v>
          </cell>
          <cell r="Y11">
            <v>96</v>
          </cell>
          <cell r="Z11">
            <v>80</v>
          </cell>
          <cell r="AA11">
            <v>60</v>
          </cell>
          <cell r="AB11">
            <v>89</v>
          </cell>
          <cell r="AC11">
            <v>85</v>
          </cell>
          <cell r="AD11">
            <v>78</v>
          </cell>
          <cell r="AE11">
            <v>80</v>
          </cell>
          <cell r="AF11">
            <v>93</v>
          </cell>
          <cell r="AG11">
            <v>70</v>
          </cell>
          <cell r="AH11">
            <v>81</v>
          </cell>
          <cell r="AI11" t="str">
            <v>良好</v>
          </cell>
          <cell r="AJ11">
            <v>93</v>
          </cell>
          <cell r="AK11">
            <v>94</v>
          </cell>
          <cell r="AL11">
            <v>80</v>
          </cell>
          <cell r="AM11">
            <v>90</v>
          </cell>
          <cell r="AN11">
            <v>80</v>
          </cell>
          <cell r="AO11">
            <v>95</v>
          </cell>
          <cell r="AP11">
            <v>77</v>
          </cell>
          <cell r="AQ11">
            <v>93</v>
          </cell>
          <cell r="AR11">
            <v>84</v>
          </cell>
          <cell r="AS11">
            <v>0</v>
          </cell>
          <cell r="AT11" t="str">
            <v/>
          </cell>
        </row>
        <row r="12">
          <cell r="A12">
            <v>20200321011</v>
          </cell>
          <cell r="B12" t="str">
            <v>彭秀娟</v>
          </cell>
          <cell r="C12" t="str">
            <v>全日制2020人工智能技术服务1班</v>
          </cell>
          <cell r="D12" t="str">
            <v>优秀</v>
          </cell>
          <cell r="E12">
            <v>86</v>
          </cell>
          <cell r="F12">
            <v>80</v>
          </cell>
          <cell r="G12">
            <v>79</v>
          </cell>
          <cell r="H12">
            <v>65</v>
          </cell>
          <cell r="I12">
            <v>77</v>
          </cell>
          <cell r="J12">
            <v>84</v>
          </cell>
          <cell r="K12">
            <v>90</v>
          </cell>
          <cell r="L12">
            <v>84</v>
          </cell>
          <cell r="M12">
            <v>79</v>
          </cell>
          <cell r="N12">
            <v>73</v>
          </cell>
          <cell r="O12">
            <v>99</v>
          </cell>
          <cell r="P12">
            <v>100</v>
          </cell>
          <cell r="Q12">
            <v>98</v>
          </cell>
          <cell r="R12">
            <v>100</v>
          </cell>
          <cell r="S12" t="str">
            <v>良好</v>
          </cell>
          <cell r="T12" t="str">
            <v>良好</v>
          </cell>
          <cell r="U12">
            <v>75</v>
          </cell>
          <cell r="V12">
            <v>75</v>
          </cell>
          <cell r="W12">
            <v>88</v>
          </cell>
          <cell r="X12">
            <v>91</v>
          </cell>
          <cell r="Y12">
            <v>95</v>
          </cell>
          <cell r="Z12">
            <v>75</v>
          </cell>
          <cell r="AA12">
            <v>60</v>
          </cell>
          <cell r="AB12">
            <v>90</v>
          </cell>
          <cell r="AC12">
            <v>80</v>
          </cell>
          <cell r="AD12">
            <v>85</v>
          </cell>
          <cell r="AE12">
            <v>78</v>
          </cell>
          <cell r="AF12">
            <v>91</v>
          </cell>
          <cell r="AG12">
            <v>68</v>
          </cell>
          <cell r="AH12">
            <v>81</v>
          </cell>
          <cell r="AI12" t="str">
            <v>良好</v>
          </cell>
          <cell r="AJ12">
            <v>92</v>
          </cell>
          <cell r="AK12">
            <v>94</v>
          </cell>
          <cell r="AL12">
            <v>96</v>
          </cell>
          <cell r="AM12">
            <v>90</v>
          </cell>
          <cell r="AN12">
            <v>80</v>
          </cell>
          <cell r="AO12">
            <v>90</v>
          </cell>
          <cell r="AP12">
            <v>79</v>
          </cell>
          <cell r="AQ12">
            <v>100</v>
          </cell>
          <cell r="AR12">
            <v>99</v>
          </cell>
          <cell r="AS12">
            <v>0</v>
          </cell>
          <cell r="AT12" t="str">
            <v/>
          </cell>
        </row>
        <row r="13">
          <cell r="A13">
            <v>20200321013</v>
          </cell>
          <cell r="B13" t="str">
            <v>韦继都</v>
          </cell>
          <cell r="C13" t="str">
            <v>全日制2020人工智能技术服务1班</v>
          </cell>
          <cell r="D13" t="str">
            <v>优秀</v>
          </cell>
          <cell r="E13">
            <v>70</v>
          </cell>
          <cell r="F13">
            <v>70</v>
          </cell>
          <cell r="G13">
            <v>73</v>
          </cell>
          <cell r="H13">
            <v>70</v>
          </cell>
          <cell r="I13">
            <v>70</v>
          </cell>
          <cell r="J13">
            <v>77</v>
          </cell>
          <cell r="K13">
            <v>83</v>
          </cell>
          <cell r="L13">
            <v>83</v>
          </cell>
          <cell r="M13">
            <v>79</v>
          </cell>
          <cell r="N13">
            <v>64</v>
          </cell>
          <cell r="O13">
            <v>93</v>
          </cell>
          <cell r="P13">
            <v>94</v>
          </cell>
          <cell r="Q13">
            <v>90</v>
          </cell>
          <cell r="R13">
            <v>94</v>
          </cell>
          <cell r="S13" t="str">
            <v>良好</v>
          </cell>
          <cell r="T13" t="str">
            <v>良好</v>
          </cell>
          <cell r="U13">
            <v>75</v>
          </cell>
          <cell r="V13">
            <v>74</v>
          </cell>
          <cell r="W13">
            <v>90</v>
          </cell>
          <cell r="X13">
            <v>79</v>
          </cell>
          <cell r="Y13">
            <v>84</v>
          </cell>
          <cell r="Z13">
            <v>65</v>
          </cell>
          <cell r="AA13">
            <v>60</v>
          </cell>
          <cell r="AB13">
            <v>60</v>
          </cell>
          <cell r="AC13">
            <v>73</v>
          </cell>
          <cell r="AD13">
            <v>88</v>
          </cell>
          <cell r="AE13">
            <v>67</v>
          </cell>
          <cell r="AF13">
            <v>94</v>
          </cell>
          <cell r="AG13">
            <v>66</v>
          </cell>
          <cell r="AH13">
            <v>78</v>
          </cell>
          <cell r="AI13" t="str">
            <v>良好</v>
          </cell>
          <cell r="AJ13">
            <v>78</v>
          </cell>
          <cell r="AK13">
            <v>87</v>
          </cell>
          <cell r="AL13">
            <v>83</v>
          </cell>
          <cell r="AM13">
            <v>89</v>
          </cell>
          <cell r="AN13">
            <v>80</v>
          </cell>
          <cell r="AO13">
            <v>90</v>
          </cell>
          <cell r="AP13">
            <v>60</v>
          </cell>
          <cell r="AQ13">
            <v>0</v>
          </cell>
          <cell r="AR13">
            <v>0</v>
          </cell>
          <cell r="AS13">
            <v>2</v>
          </cell>
          <cell r="AT13" t="str">
            <v>预就业实习职业素养实习与劳动教育</v>
          </cell>
        </row>
        <row r="14">
          <cell r="A14">
            <v>20200321014</v>
          </cell>
          <cell r="B14" t="str">
            <v>韦焜校</v>
          </cell>
          <cell r="C14" t="str">
            <v>全日制2020人工智能技术服务1班</v>
          </cell>
          <cell r="D14" t="str">
            <v>优秀</v>
          </cell>
          <cell r="E14">
            <v>78</v>
          </cell>
          <cell r="F14">
            <v>77</v>
          </cell>
          <cell r="G14">
            <v>80</v>
          </cell>
          <cell r="H14">
            <v>65</v>
          </cell>
          <cell r="I14">
            <v>76</v>
          </cell>
          <cell r="J14">
            <v>86</v>
          </cell>
          <cell r="K14">
            <v>93</v>
          </cell>
          <cell r="L14">
            <v>86</v>
          </cell>
          <cell r="M14">
            <v>89</v>
          </cell>
          <cell r="N14">
            <v>68</v>
          </cell>
          <cell r="O14">
            <v>98</v>
          </cell>
          <cell r="P14">
            <v>95</v>
          </cell>
          <cell r="Q14">
            <v>98</v>
          </cell>
          <cell r="R14">
            <v>99</v>
          </cell>
          <cell r="S14" t="str">
            <v>良好</v>
          </cell>
          <cell r="T14" t="str">
            <v>良好</v>
          </cell>
          <cell r="U14">
            <v>75</v>
          </cell>
          <cell r="V14">
            <v>80</v>
          </cell>
          <cell r="W14">
            <v>93</v>
          </cell>
          <cell r="X14">
            <v>87</v>
          </cell>
          <cell r="Y14">
            <v>94</v>
          </cell>
          <cell r="Z14">
            <v>78</v>
          </cell>
          <cell r="AA14">
            <v>66</v>
          </cell>
          <cell r="AB14">
            <v>85</v>
          </cell>
          <cell r="AC14">
            <v>88</v>
          </cell>
          <cell r="AD14">
            <v>81</v>
          </cell>
          <cell r="AE14">
            <v>79</v>
          </cell>
          <cell r="AF14">
            <v>93</v>
          </cell>
          <cell r="AG14">
            <v>83</v>
          </cell>
          <cell r="AH14">
            <v>87</v>
          </cell>
          <cell r="AI14" t="str">
            <v>良好</v>
          </cell>
          <cell r="AJ14">
            <v>94</v>
          </cell>
          <cell r="AK14">
            <v>81</v>
          </cell>
          <cell r="AL14">
            <v>92</v>
          </cell>
          <cell r="AM14">
            <v>90</v>
          </cell>
          <cell r="AN14">
            <v>80</v>
          </cell>
          <cell r="AO14">
            <v>90</v>
          </cell>
          <cell r="AP14">
            <v>64</v>
          </cell>
          <cell r="AQ14">
            <v>93</v>
          </cell>
          <cell r="AR14">
            <v>92</v>
          </cell>
          <cell r="AS14">
            <v>0</v>
          </cell>
          <cell r="AT14" t="str">
            <v/>
          </cell>
        </row>
        <row r="15">
          <cell r="A15">
            <v>20200321015</v>
          </cell>
          <cell r="B15" t="str">
            <v>韦水源</v>
          </cell>
          <cell r="C15" t="str">
            <v>全日制2020人工智能技术服务1班</v>
          </cell>
          <cell r="D15" t="str">
            <v>优秀</v>
          </cell>
          <cell r="E15">
            <v>66</v>
          </cell>
          <cell r="F15">
            <v>66</v>
          </cell>
          <cell r="G15">
            <v>72</v>
          </cell>
          <cell r="H15">
            <v>67</v>
          </cell>
          <cell r="I15">
            <v>80</v>
          </cell>
          <cell r="J15">
            <v>82</v>
          </cell>
          <cell r="K15">
            <v>83</v>
          </cell>
          <cell r="L15">
            <v>84</v>
          </cell>
          <cell r="M15">
            <v>86</v>
          </cell>
          <cell r="N15">
            <v>67</v>
          </cell>
          <cell r="O15">
            <v>93</v>
          </cell>
          <cell r="P15">
            <v>98</v>
          </cell>
          <cell r="Q15">
            <v>86</v>
          </cell>
          <cell r="R15">
            <v>93</v>
          </cell>
          <cell r="S15" t="str">
            <v>良好</v>
          </cell>
          <cell r="T15" t="str">
            <v>良好</v>
          </cell>
          <cell r="U15">
            <v>75</v>
          </cell>
          <cell r="V15">
            <v>80</v>
          </cell>
          <cell r="W15">
            <v>90</v>
          </cell>
          <cell r="X15">
            <v>92</v>
          </cell>
          <cell r="Y15">
            <v>91</v>
          </cell>
          <cell r="Z15">
            <v>65</v>
          </cell>
          <cell r="AA15">
            <v>60</v>
          </cell>
          <cell r="AB15">
            <v>82</v>
          </cell>
          <cell r="AC15">
            <v>85</v>
          </cell>
          <cell r="AD15">
            <v>72</v>
          </cell>
          <cell r="AE15">
            <v>68</v>
          </cell>
          <cell r="AF15">
            <v>93</v>
          </cell>
          <cell r="AG15">
            <v>67</v>
          </cell>
          <cell r="AH15">
            <v>85</v>
          </cell>
          <cell r="AI15" t="str">
            <v>良好</v>
          </cell>
          <cell r="AJ15">
            <v>90</v>
          </cell>
          <cell r="AK15">
            <v>64</v>
          </cell>
          <cell r="AL15">
            <v>85</v>
          </cell>
          <cell r="AM15">
            <v>89</v>
          </cell>
          <cell r="AN15">
            <v>80</v>
          </cell>
          <cell r="AO15">
            <v>90</v>
          </cell>
          <cell r="AP15">
            <v>73</v>
          </cell>
          <cell r="AQ15">
            <v>86</v>
          </cell>
          <cell r="AR15">
            <v>74</v>
          </cell>
          <cell r="AS15">
            <v>0</v>
          </cell>
          <cell r="AT15" t="str">
            <v/>
          </cell>
        </row>
        <row r="16">
          <cell r="A16">
            <v>20200321016</v>
          </cell>
          <cell r="B16" t="str">
            <v>韦严翔</v>
          </cell>
          <cell r="C16" t="str">
            <v>全日制2020人工智能技术服务1班</v>
          </cell>
          <cell r="D16" t="str">
            <v>优秀</v>
          </cell>
          <cell r="E16">
            <v>75</v>
          </cell>
          <cell r="F16">
            <v>69</v>
          </cell>
          <cell r="G16">
            <v>80</v>
          </cell>
          <cell r="H16">
            <v>87</v>
          </cell>
          <cell r="I16">
            <v>76</v>
          </cell>
          <cell r="J16">
            <v>87</v>
          </cell>
          <cell r="K16">
            <v>92</v>
          </cell>
          <cell r="L16">
            <v>92</v>
          </cell>
          <cell r="M16">
            <v>95</v>
          </cell>
          <cell r="N16">
            <v>76</v>
          </cell>
          <cell r="O16">
            <v>93</v>
          </cell>
          <cell r="P16">
            <v>100</v>
          </cell>
          <cell r="Q16">
            <v>100</v>
          </cell>
          <cell r="R16">
            <v>99</v>
          </cell>
          <cell r="S16" t="str">
            <v>良好</v>
          </cell>
          <cell r="T16" t="str">
            <v>良好</v>
          </cell>
          <cell r="U16">
            <v>75</v>
          </cell>
          <cell r="V16">
            <v>85</v>
          </cell>
          <cell r="W16">
            <v>68</v>
          </cell>
          <cell r="X16">
            <v>89</v>
          </cell>
          <cell r="Y16">
            <v>96</v>
          </cell>
          <cell r="Z16">
            <v>100</v>
          </cell>
          <cell r="AA16">
            <v>60</v>
          </cell>
          <cell r="AB16">
            <v>94</v>
          </cell>
          <cell r="AC16">
            <v>90</v>
          </cell>
          <cell r="AD16">
            <v>75</v>
          </cell>
          <cell r="AE16">
            <v>87</v>
          </cell>
          <cell r="AF16">
            <v>93</v>
          </cell>
          <cell r="AG16">
            <v>87</v>
          </cell>
          <cell r="AH16">
            <v>98</v>
          </cell>
          <cell r="AI16" t="str">
            <v>良好</v>
          </cell>
          <cell r="AJ16">
            <v>96</v>
          </cell>
          <cell r="AK16">
            <v>83</v>
          </cell>
          <cell r="AL16">
            <v>97</v>
          </cell>
          <cell r="AM16">
            <v>92</v>
          </cell>
          <cell r="AN16">
            <v>80</v>
          </cell>
          <cell r="AO16">
            <v>95</v>
          </cell>
          <cell r="AP16">
            <v>73</v>
          </cell>
          <cell r="AQ16">
            <v>80</v>
          </cell>
          <cell r="AR16">
            <v>64</v>
          </cell>
          <cell r="AS16">
            <v>0</v>
          </cell>
          <cell r="AT16" t="str">
            <v/>
          </cell>
        </row>
        <row r="17">
          <cell r="A17">
            <v>20200321017</v>
          </cell>
          <cell r="B17" t="str">
            <v>韦振益</v>
          </cell>
          <cell r="C17" t="str">
            <v>全日制2020人工智能技术服务1班</v>
          </cell>
          <cell r="D17" t="str">
            <v>优秀</v>
          </cell>
          <cell r="E17">
            <v>63</v>
          </cell>
          <cell r="F17">
            <v>64</v>
          </cell>
          <cell r="G17">
            <v>76</v>
          </cell>
          <cell r="H17">
            <v>68</v>
          </cell>
          <cell r="I17">
            <v>83</v>
          </cell>
          <cell r="J17">
            <v>85</v>
          </cell>
          <cell r="K17">
            <v>90</v>
          </cell>
          <cell r="L17">
            <v>88</v>
          </cell>
          <cell r="M17">
            <v>89</v>
          </cell>
          <cell r="N17">
            <v>70</v>
          </cell>
          <cell r="O17">
            <v>95</v>
          </cell>
          <cell r="P17">
            <v>100</v>
          </cell>
          <cell r="Q17">
            <v>100</v>
          </cell>
          <cell r="R17">
            <v>100</v>
          </cell>
          <cell r="S17" t="str">
            <v>良好</v>
          </cell>
          <cell r="T17" t="str">
            <v>良好</v>
          </cell>
          <cell r="U17">
            <v>75</v>
          </cell>
          <cell r="V17">
            <v>80</v>
          </cell>
          <cell r="W17">
            <v>91</v>
          </cell>
          <cell r="X17">
            <v>88</v>
          </cell>
          <cell r="Y17">
            <v>93</v>
          </cell>
          <cell r="Z17">
            <v>80</v>
          </cell>
          <cell r="AA17">
            <v>64</v>
          </cell>
          <cell r="AB17">
            <v>87</v>
          </cell>
          <cell r="AC17">
            <v>90</v>
          </cell>
          <cell r="AD17">
            <v>87</v>
          </cell>
          <cell r="AE17">
            <v>80</v>
          </cell>
          <cell r="AF17">
            <v>93</v>
          </cell>
          <cell r="AG17">
            <v>81</v>
          </cell>
          <cell r="AH17">
            <v>91</v>
          </cell>
          <cell r="AI17" t="str">
            <v>优秀</v>
          </cell>
          <cell r="AJ17">
            <v>94</v>
          </cell>
          <cell r="AK17">
            <v>78</v>
          </cell>
          <cell r="AL17">
            <v>92</v>
          </cell>
          <cell r="AM17">
            <v>90</v>
          </cell>
          <cell r="AN17">
            <v>80</v>
          </cell>
          <cell r="AO17">
            <v>90</v>
          </cell>
          <cell r="AP17">
            <v>67</v>
          </cell>
          <cell r="AQ17">
            <v>95</v>
          </cell>
          <cell r="AR17">
            <v>94</v>
          </cell>
          <cell r="AS17">
            <v>0</v>
          </cell>
          <cell r="AT17" t="str">
            <v/>
          </cell>
        </row>
        <row r="18">
          <cell r="A18">
            <v>20200321018</v>
          </cell>
          <cell r="B18" t="str">
            <v>谢礼鸿</v>
          </cell>
          <cell r="C18" t="str">
            <v>全日制2020人工智能技术服务1班</v>
          </cell>
          <cell r="D18" t="str">
            <v>优秀</v>
          </cell>
          <cell r="E18">
            <v>82</v>
          </cell>
          <cell r="F18">
            <v>73</v>
          </cell>
          <cell r="G18">
            <v>87</v>
          </cell>
          <cell r="H18">
            <v>77</v>
          </cell>
          <cell r="I18">
            <v>77</v>
          </cell>
          <cell r="J18" t="str">
            <v>免考</v>
          </cell>
          <cell r="K18">
            <v>90</v>
          </cell>
          <cell r="L18">
            <v>85</v>
          </cell>
          <cell r="M18">
            <v>87</v>
          </cell>
          <cell r="N18">
            <v>76</v>
          </cell>
          <cell r="O18">
            <v>96</v>
          </cell>
          <cell r="P18">
            <v>97</v>
          </cell>
          <cell r="Q18">
            <v>99</v>
          </cell>
          <cell r="R18">
            <v>98</v>
          </cell>
          <cell r="S18" t="str">
            <v>良好</v>
          </cell>
          <cell r="T18" t="str">
            <v>良好</v>
          </cell>
          <cell r="U18">
            <v>75</v>
          </cell>
          <cell r="V18">
            <v>86</v>
          </cell>
          <cell r="W18">
            <v>87</v>
          </cell>
          <cell r="X18">
            <v>94</v>
          </cell>
          <cell r="Y18">
            <v>96</v>
          </cell>
          <cell r="Z18">
            <v>88</v>
          </cell>
          <cell r="AA18">
            <v>65</v>
          </cell>
          <cell r="AB18">
            <v>80</v>
          </cell>
          <cell r="AC18">
            <v>87</v>
          </cell>
          <cell r="AD18">
            <v>90</v>
          </cell>
          <cell r="AE18">
            <v>90</v>
          </cell>
          <cell r="AF18">
            <v>92</v>
          </cell>
          <cell r="AG18">
            <v>76</v>
          </cell>
          <cell r="AH18">
            <v>93</v>
          </cell>
          <cell r="AI18" t="str">
            <v>良好</v>
          </cell>
          <cell r="AJ18">
            <v>96</v>
          </cell>
          <cell r="AK18">
            <v>88</v>
          </cell>
          <cell r="AL18">
            <v>97</v>
          </cell>
          <cell r="AM18">
            <v>94</v>
          </cell>
          <cell r="AN18">
            <v>80</v>
          </cell>
          <cell r="AO18">
            <v>90</v>
          </cell>
          <cell r="AP18">
            <v>67</v>
          </cell>
          <cell r="AQ18">
            <v>99</v>
          </cell>
          <cell r="AR18">
            <v>100</v>
          </cell>
          <cell r="AS18">
            <v>0</v>
          </cell>
          <cell r="AT18" t="str">
            <v/>
          </cell>
        </row>
        <row r="19">
          <cell r="A19">
            <v>20200321019</v>
          </cell>
          <cell r="B19" t="str">
            <v>张鑫</v>
          </cell>
          <cell r="C19" t="str">
            <v>全日制2020人工智能技术服务1班</v>
          </cell>
          <cell r="D19" t="str">
            <v>优秀</v>
          </cell>
          <cell r="E19">
            <v>68</v>
          </cell>
          <cell r="F19">
            <v>68</v>
          </cell>
          <cell r="G19">
            <v>69</v>
          </cell>
          <cell r="H19">
            <v>68</v>
          </cell>
          <cell r="I19">
            <v>77</v>
          </cell>
          <cell r="J19">
            <v>85</v>
          </cell>
          <cell r="K19">
            <v>79</v>
          </cell>
          <cell r="L19">
            <v>80</v>
          </cell>
          <cell r="M19">
            <v>70</v>
          </cell>
          <cell r="N19">
            <v>64</v>
          </cell>
          <cell r="O19">
            <v>92</v>
          </cell>
          <cell r="P19">
            <v>96</v>
          </cell>
          <cell r="Q19">
            <v>97</v>
          </cell>
          <cell r="R19">
            <v>93</v>
          </cell>
          <cell r="S19" t="str">
            <v>良好</v>
          </cell>
          <cell r="T19" t="str">
            <v>良好</v>
          </cell>
          <cell r="U19">
            <v>75</v>
          </cell>
          <cell r="V19">
            <v>70</v>
          </cell>
          <cell r="W19">
            <v>60</v>
          </cell>
          <cell r="X19">
            <v>81</v>
          </cell>
          <cell r="Y19">
            <v>91</v>
          </cell>
          <cell r="Z19">
            <v>65</v>
          </cell>
          <cell r="AA19">
            <v>60</v>
          </cell>
          <cell r="AB19">
            <v>78</v>
          </cell>
          <cell r="AC19">
            <v>75</v>
          </cell>
          <cell r="AD19">
            <v>69</v>
          </cell>
          <cell r="AE19">
            <v>61</v>
          </cell>
          <cell r="AF19">
            <v>89</v>
          </cell>
          <cell r="AG19">
            <v>60</v>
          </cell>
          <cell r="AH19">
            <v>76</v>
          </cell>
          <cell r="AI19">
            <v>60</v>
          </cell>
          <cell r="AJ19">
            <v>78</v>
          </cell>
          <cell r="AK19">
            <v>86</v>
          </cell>
          <cell r="AL19">
            <v>71</v>
          </cell>
          <cell r="AM19">
            <v>60</v>
          </cell>
          <cell r="AN19">
            <v>80</v>
          </cell>
          <cell r="AO19">
            <v>89</v>
          </cell>
          <cell r="AP19">
            <v>72</v>
          </cell>
          <cell r="AQ19">
            <v>50</v>
          </cell>
          <cell r="AR19">
            <v>100</v>
          </cell>
          <cell r="AS19">
            <v>1</v>
          </cell>
          <cell r="AT19" t="str">
            <v>预就业实习</v>
          </cell>
        </row>
        <row r="20">
          <cell r="A20">
            <v>20200321020</v>
          </cell>
          <cell r="B20" t="str">
            <v>周运健</v>
          </cell>
          <cell r="C20" t="str">
            <v>全日制2020人工智能技术服务1班</v>
          </cell>
          <cell r="D20" t="str">
            <v>优秀</v>
          </cell>
          <cell r="E20">
            <v>66</v>
          </cell>
          <cell r="F20">
            <v>67</v>
          </cell>
          <cell r="G20">
            <v>84</v>
          </cell>
          <cell r="H20">
            <v>68</v>
          </cell>
          <cell r="I20">
            <v>74</v>
          </cell>
          <cell r="J20">
            <v>90</v>
          </cell>
          <cell r="K20">
            <v>89</v>
          </cell>
          <cell r="L20">
            <v>83</v>
          </cell>
          <cell r="M20">
            <v>84</v>
          </cell>
          <cell r="N20">
            <v>91</v>
          </cell>
          <cell r="O20">
            <v>94</v>
          </cell>
          <cell r="P20">
            <v>95</v>
          </cell>
          <cell r="Q20">
            <v>94</v>
          </cell>
          <cell r="R20">
            <v>96</v>
          </cell>
          <cell r="S20" t="str">
            <v>良好</v>
          </cell>
          <cell r="T20" t="str">
            <v>良好</v>
          </cell>
          <cell r="U20">
            <v>75</v>
          </cell>
          <cell r="V20">
            <v>80</v>
          </cell>
          <cell r="W20">
            <v>91</v>
          </cell>
          <cell r="X20">
            <v>83</v>
          </cell>
          <cell r="Y20">
            <v>86</v>
          </cell>
          <cell r="Z20">
            <v>65</v>
          </cell>
          <cell r="AA20">
            <v>60</v>
          </cell>
          <cell r="AB20">
            <v>65</v>
          </cell>
          <cell r="AC20">
            <v>75</v>
          </cell>
          <cell r="AD20">
            <v>81</v>
          </cell>
          <cell r="AE20">
            <v>65</v>
          </cell>
          <cell r="AF20">
            <v>91</v>
          </cell>
          <cell r="AG20">
            <v>76</v>
          </cell>
          <cell r="AH20">
            <v>77</v>
          </cell>
          <cell r="AI20" t="str">
            <v>良好</v>
          </cell>
          <cell r="AJ20">
            <v>80</v>
          </cell>
          <cell r="AK20">
            <v>86</v>
          </cell>
          <cell r="AL20">
            <v>84</v>
          </cell>
          <cell r="AM20">
            <v>89</v>
          </cell>
          <cell r="AN20">
            <v>80</v>
          </cell>
          <cell r="AO20">
            <v>90</v>
          </cell>
          <cell r="AP20">
            <v>60</v>
          </cell>
          <cell r="AQ20">
            <v>0</v>
          </cell>
          <cell r="AR20">
            <v>0</v>
          </cell>
          <cell r="AS20">
            <v>2</v>
          </cell>
          <cell r="AT20" t="str">
            <v>预就业实习职业素养实习与劳动教育</v>
          </cell>
        </row>
        <row r="21">
          <cell r="A21">
            <v>20200321021</v>
          </cell>
          <cell r="B21" t="str">
            <v>曾海锋</v>
          </cell>
          <cell r="C21" t="str">
            <v>全日制2020人工智能技术服务1班</v>
          </cell>
          <cell r="D21" t="str">
            <v>优秀</v>
          </cell>
          <cell r="E21">
            <v>68</v>
          </cell>
          <cell r="F21">
            <v>69</v>
          </cell>
          <cell r="G21">
            <v>81</v>
          </cell>
          <cell r="H21">
            <v>68</v>
          </cell>
          <cell r="I21">
            <v>74</v>
          </cell>
          <cell r="J21">
            <v>80</v>
          </cell>
          <cell r="K21">
            <v>80</v>
          </cell>
          <cell r="L21">
            <v>86</v>
          </cell>
          <cell r="M21">
            <v>84</v>
          </cell>
          <cell r="N21">
            <v>73</v>
          </cell>
          <cell r="O21">
            <v>95</v>
          </cell>
          <cell r="P21">
            <v>97</v>
          </cell>
          <cell r="Q21">
            <v>86</v>
          </cell>
          <cell r="R21">
            <v>95</v>
          </cell>
          <cell r="S21" t="str">
            <v>良好</v>
          </cell>
          <cell r="T21" t="str">
            <v>良好</v>
          </cell>
          <cell r="U21">
            <v>75</v>
          </cell>
          <cell r="V21">
            <v>81</v>
          </cell>
          <cell r="W21">
            <v>97</v>
          </cell>
          <cell r="X21">
            <v>85</v>
          </cell>
          <cell r="Y21">
            <v>89</v>
          </cell>
          <cell r="Z21">
            <v>65</v>
          </cell>
          <cell r="AA21">
            <v>62</v>
          </cell>
          <cell r="AB21">
            <v>85</v>
          </cell>
          <cell r="AC21">
            <v>86</v>
          </cell>
          <cell r="AD21">
            <v>60</v>
          </cell>
          <cell r="AE21">
            <v>64</v>
          </cell>
          <cell r="AF21">
            <v>90</v>
          </cell>
          <cell r="AG21">
            <v>70</v>
          </cell>
          <cell r="AH21">
            <v>77</v>
          </cell>
          <cell r="AI21" t="str">
            <v>中等</v>
          </cell>
          <cell r="AJ21">
            <v>85</v>
          </cell>
          <cell r="AK21">
            <v>87</v>
          </cell>
          <cell r="AL21">
            <v>74</v>
          </cell>
          <cell r="AM21">
            <v>83</v>
          </cell>
          <cell r="AN21">
            <v>80</v>
          </cell>
          <cell r="AO21">
            <v>95</v>
          </cell>
          <cell r="AP21">
            <v>70</v>
          </cell>
          <cell r="AQ21">
            <v>89</v>
          </cell>
          <cell r="AR21">
            <v>83</v>
          </cell>
          <cell r="AS21">
            <v>0</v>
          </cell>
          <cell r="AT21" t="str">
            <v/>
          </cell>
        </row>
        <row r="22">
          <cell r="A22">
            <v>20200321022</v>
          </cell>
          <cell r="B22" t="str">
            <v>黄碧梅</v>
          </cell>
          <cell r="C22" t="str">
            <v>全日制2020人工智能技术服务1班</v>
          </cell>
          <cell r="D22" t="str">
            <v>优秀</v>
          </cell>
          <cell r="E22">
            <v>74</v>
          </cell>
          <cell r="F22">
            <v>66</v>
          </cell>
          <cell r="G22">
            <v>82</v>
          </cell>
          <cell r="H22">
            <v>65</v>
          </cell>
          <cell r="I22">
            <v>75</v>
          </cell>
          <cell r="J22">
            <v>84</v>
          </cell>
          <cell r="K22">
            <v>89</v>
          </cell>
          <cell r="L22">
            <v>84</v>
          </cell>
          <cell r="M22">
            <v>85</v>
          </cell>
          <cell r="N22">
            <v>73</v>
          </cell>
          <cell r="O22">
            <v>96</v>
          </cell>
          <cell r="P22">
            <v>99</v>
          </cell>
          <cell r="Q22">
            <v>98</v>
          </cell>
          <cell r="R22">
            <v>100</v>
          </cell>
          <cell r="S22" t="str">
            <v>良好</v>
          </cell>
          <cell r="T22" t="str">
            <v>良好</v>
          </cell>
          <cell r="U22">
            <v>75</v>
          </cell>
          <cell r="V22">
            <v>78</v>
          </cell>
          <cell r="W22">
            <v>88</v>
          </cell>
          <cell r="X22">
            <v>91</v>
          </cell>
          <cell r="Y22">
            <v>96</v>
          </cell>
          <cell r="Z22">
            <v>75</v>
          </cell>
          <cell r="AA22">
            <v>60</v>
          </cell>
          <cell r="AB22">
            <v>87</v>
          </cell>
          <cell r="AC22">
            <v>78</v>
          </cell>
          <cell r="AD22">
            <v>73</v>
          </cell>
          <cell r="AE22">
            <v>74</v>
          </cell>
          <cell r="AF22">
            <v>81</v>
          </cell>
          <cell r="AG22">
            <v>65</v>
          </cell>
          <cell r="AH22">
            <v>80</v>
          </cell>
          <cell r="AI22" t="str">
            <v>及格</v>
          </cell>
          <cell r="AJ22">
            <v>88</v>
          </cell>
          <cell r="AK22">
            <v>94</v>
          </cell>
          <cell r="AL22">
            <v>75</v>
          </cell>
          <cell r="AM22">
            <v>90</v>
          </cell>
          <cell r="AN22">
            <v>80</v>
          </cell>
          <cell r="AO22">
            <v>90</v>
          </cell>
          <cell r="AP22">
            <v>76</v>
          </cell>
          <cell r="AQ22">
            <v>96</v>
          </cell>
          <cell r="AR22">
            <v>92</v>
          </cell>
          <cell r="AS22">
            <v>0</v>
          </cell>
          <cell r="AT22" t="str">
            <v/>
          </cell>
        </row>
        <row r="23">
          <cell r="A23">
            <v>20200321023</v>
          </cell>
          <cell r="B23" t="str">
            <v>蓝晶皓</v>
          </cell>
          <cell r="C23" t="str">
            <v>全日制2020人工智能技术服务1班</v>
          </cell>
          <cell r="D23" t="str">
            <v>优秀</v>
          </cell>
          <cell r="E23">
            <v>75</v>
          </cell>
          <cell r="F23">
            <v>76</v>
          </cell>
          <cell r="G23">
            <v>86</v>
          </cell>
          <cell r="H23">
            <v>77</v>
          </cell>
          <cell r="I23">
            <v>81</v>
          </cell>
          <cell r="J23">
            <v>85</v>
          </cell>
          <cell r="K23">
            <v>83</v>
          </cell>
          <cell r="L23">
            <v>85</v>
          </cell>
          <cell r="M23">
            <v>75</v>
          </cell>
          <cell r="N23">
            <v>73</v>
          </cell>
          <cell r="O23">
            <v>94</v>
          </cell>
          <cell r="P23">
            <v>98</v>
          </cell>
          <cell r="Q23">
            <v>95</v>
          </cell>
          <cell r="R23">
            <v>94</v>
          </cell>
          <cell r="S23" t="str">
            <v>良好</v>
          </cell>
          <cell r="T23" t="str">
            <v>良好</v>
          </cell>
          <cell r="U23">
            <v>75</v>
          </cell>
          <cell r="V23">
            <v>90</v>
          </cell>
          <cell r="W23">
            <v>88</v>
          </cell>
          <cell r="X23">
            <v>92</v>
          </cell>
          <cell r="Y23">
            <v>91</v>
          </cell>
          <cell r="Z23">
            <v>85</v>
          </cell>
          <cell r="AA23">
            <v>60</v>
          </cell>
          <cell r="AB23">
            <v>71</v>
          </cell>
          <cell r="AC23">
            <v>89</v>
          </cell>
          <cell r="AD23">
            <v>73</v>
          </cell>
          <cell r="AE23">
            <v>76</v>
          </cell>
          <cell r="AF23">
            <v>92</v>
          </cell>
          <cell r="AG23">
            <v>60</v>
          </cell>
          <cell r="AH23">
            <v>85</v>
          </cell>
          <cell r="AI23" t="str">
            <v>中等</v>
          </cell>
          <cell r="AJ23">
            <v>85</v>
          </cell>
          <cell r="AK23">
            <v>95</v>
          </cell>
          <cell r="AL23">
            <v>84</v>
          </cell>
          <cell r="AM23">
            <v>89</v>
          </cell>
          <cell r="AN23">
            <v>80</v>
          </cell>
          <cell r="AO23">
            <v>90</v>
          </cell>
          <cell r="AP23">
            <v>60</v>
          </cell>
          <cell r="AQ23">
            <v>76</v>
          </cell>
          <cell r="AR23">
            <v>64</v>
          </cell>
          <cell r="AS23">
            <v>0</v>
          </cell>
          <cell r="AT23" t="str">
            <v/>
          </cell>
        </row>
        <row r="24">
          <cell r="A24">
            <v>20200321024</v>
          </cell>
          <cell r="B24" t="str">
            <v>廖瑞昌</v>
          </cell>
          <cell r="C24" t="str">
            <v>全日制2020人工智能技术服务1班</v>
          </cell>
          <cell r="D24" t="str">
            <v>优秀</v>
          </cell>
          <cell r="E24">
            <v>76</v>
          </cell>
          <cell r="F24">
            <v>81</v>
          </cell>
          <cell r="G24">
            <v>85</v>
          </cell>
          <cell r="H24">
            <v>68</v>
          </cell>
          <cell r="I24">
            <v>75</v>
          </cell>
          <cell r="J24">
            <v>73</v>
          </cell>
          <cell r="K24">
            <v>80</v>
          </cell>
          <cell r="L24">
            <v>92</v>
          </cell>
          <cell r="M24">
            <v>93</v>
          </cell>
          <cell r="N24">
            <v>97</v>
          </cell>
          <cell r="O24">
            <v>94</v>
          </cell>
          <cell r="P24">
            <v>98</v>
          </cell>
          <cell r="Q24">
            <v>93</v>
          </cell>
          <cell r="R24">
            <v>91</v>
          </cell>
          <cell r="S24" t="str">
            <v>良好</v>
          </cell>
          <cell r="T24" t="str">
            <v>良好</v>
          </cell>
          <cell r="U24">
            <v>75</v>
          </cell>
          <cell r="V24">
            <v>88</v>
          </cell>
          <cell r="W24">
            <v>90</v>
          </cell>
          <cell r="X24">
            <v>90</v>
          </cell>
          <cell r="Y24">
            <v>88</v>
          </cell>
          <cell r="Z24">
            <v>85</v>
          </cell>
          <cell r="AA24">
            <v>68</v>
          </cell>
          <cell r="AB24">
            <v>90</v>
          </cell>
          <cell r="AC24">
            <v>95</v>
          </cell>
          <cell r="AD24">
            <v>87</v>
          </cell>
          <cell r="AE24">
            <v>83</v>
          </cell>
          <cell r="AF24">
            <v>92</v>
          </cell>
          <cell r="AG24">
            <v>78</v>
          </cell>
          <cell r="AH24">
            <v>93</v>
          </cell>
          <cell r="AI24" t="str">
            <v>良好</v>
          </cell>
          <cell r="AJ24">
            <v>89</v>
          </cell>
          <cell r="AK24">
            <v>88</v>
          </cell>
          <cell r="AL24">
            <v>81</v>
          </cell>
          <cell r="AM24">
            <v>89</v>
          </cell>
          <cell r="AN24">
            <v>80</v>
          </cell>
          <cell r="AO24">
            <v>89</v>
          </cell>
          <cell r="AP24">
            <v>61</v>
          </cell>
          <cell r="AQ24">
            <v>67</v>
          </cell>
          <cell r="AR24">
            <v>40</v>
          </cell>
          <cell r="AS24">
            <v>1</v>
          </cell>
          <cell r="AT24" t="str">
            <v>职业素养实习与劳动教育</v>
          </cell>
        </row>
        <row r="25">
          <cell r="A25">
            <v>20200321025</v>
          </cell>
          <cell r="B25" t="str">
            <v>麦晓鹏</v>
          </cell>
          <cell r="C25" t="str">
            <v>全日制2020人工智能技术服务1班</v>
          </cell>
          <cell r="D25" t="str">
            <v>优秀</v>
          </cell>
          <cell r="E25">
            <v>63</v>
          </cell>
          <cell r="F25">
            <v>63</v>
          </cell>
          <cell r="G25">
            <v>69</v>
          </cell>
          <cell r="H25">
            <v>68</v>
          </cell>
          <cell r="I25">
            <v>80</v>
          </cell>
          <cell r="J25">
            <v>83</v>
          </cell>
          <cell r="K25">
            <v>88</v>
          </cell>
          <cell r="L25">
            <v>80</v>
          </cell>
          <cell r="M25">
            <v>79</v>
          </cell>
          <cell r="N25">
            <v>73</v>
          </cell>
          <cell r="O25">
            <v>92</v>
          </cell>
          <cell r="P25">
            <v>97</v>
          </cell>
          <cell r="Q25">
            <v>96</v>
          </cell>
          <cell r="R25">
            <v>99</v>
          </cell>
          <cell r="S25" t="str">
            <v>良好</v>
          </cell>
          <cell r="T25" t="str">
            <v>良好</v>
          </cell>
          <cell r="U25">
            <v>75</v>
          </cell>
          <cell r="V25">
            <v>73</v>
          </cell>
          <cell r="W25">
            <v>89</v>
          </cell>
          <cell r="X25">
            <v>84</v>
          </cell>
          <cell r="Y25">
            <v>85</v>
          </cell>
          <cell r="Z25">
            <v>75</v>
          </cell>
          <cell r="AA25">
            <v>60</v>
          </cell>
          <cell r="AB25">
            <v>66</v>
          </cell>
          <cell r="AC25">
            <v>86</v>
          </cell>
          <cell r="AD25">
            <v>75</v>
          </cell>
          <cell r="AE25">
            <v>71</v>
          </cell>
          <cell r="AF25">
            <v>93</v>
          </cell>
          <cell r="AG25">
            <v>67</v>
          </cell>
          <cell r="AH25">
            <v>85</v>
          </cell>
          <cell r="AI25" t="str">
            <v>良好</v>
          </cell>
          <cell r="AJ25">
            <v>89</v>
          </cell>
          <cell r="AK25">
            <v>64</v>
          </cell>
          <cell r="AL25">
            <v>98</v>
          </cell>
          <cell r="AM25">
            <v>90</v>
          </cell>
          <cell r="AN25">
            <v>80</v>
          </cell>
          <cell r="AO25">
            <v>90</v>
          </cell>
          <cell r="AP25">
            <v>74</v>
          </cell>
          <cell r="AQ25">
            <v>66</v>
          </cell>
          <cell r="AR25">
            <v>31</v>
          </cell>
          <cell r="AS25">
            <v>1</v>
          </cell>
          <cell r="AT25" t="str">
            <v>职业素养实习与劳动教育</v>
          </cell>
        </row>
        <row r="26">
          <cell r="A26">
            <v>20200321026</v>
          </cell>
          <cell r="B26" t="str">
            <v>任紫涵</v>
          </cell>
          <cell r="C26" t="str">
            <v>全日制2020人工智能技术服务1班</v>
          </cell>
          <cell r="D26" t="str">
            <v>优秀</v>
          </cell>
          <cell r="E26">
            <v>70</v>
          </cell>
          <cell r="F26">
            <v>72</v>
          </cell>
          <cell r="G26">
            <v>84</v>
          </cell>
          <cell r="H26">
            <v>68</v>
          </cell>
          <cell r="I26">
            <v>80</v>
          </cell>
          <cell r="J26">
            <v>73</v>
          </cell>
          <cell r="K26">
            <v>89</v>
          </cell>
          <cell r="L26">
            <v>84</v>
          </cell>
          <cell r="M26">
            <v>85</v>
          </cell>
          <cell r="N26">
            <v>68</v>
          </cell>
          <cell r="O26">
            <v>97</v>
          </cell>
          <cell r="P26">
            <v>97</v>
          </cell>
          <cell r="Q26">
            <v>97</v>
          </cell>
          <cell r="R26">
            <v>99</v>
          </cell>
          <cell r="S26" t="str">
            <v>良好</v>
          </cell>
          <cell r="T26" t="str">
            <v>良好</v>
          </cell>
          <cell r="U26">
            <v>75</v>
          </cell>
          <cell r="V26">
            <v>78</v>
          </cell>
          <cell r="W26">
            <v>65</v>
          </cell>
          <cell r="X26">
            <v>87</v>
          </cell>
          <cell r="Y26">
            <v>97</v>
          </cell>
          <cell r="Z26">
            <v>75</v>
          </cell>
          <cell r="AA26">
            <v>60</v>
          </cell>
          <cell r="AB26">
            <v>60</v>
          </cell>
          <cell r="AC26">
            <v>79</v>
          </cell>
          <cell r="AD26">
            <v>77</v>
          </cell>
          <cell r="AE26">
            <v>79</v>
          </cell>
          <cell r="AF26">
            <v>90</v>
          </cell>
          <cell r="AG26">
            <v>68</v>
          </cell>
          <cell r="AH26">
            <v>80</v>
          </cell>
          <cell r="AI26" t="str">
            <v>良好</v>
          </cell>
          <cell r="AJ26">
            <v>89</v>
          </cell>
          <cell r="AK26">
            <v>95</v>
          </cell>
          <cell r="AL26">
            <v>89</v>
          </cell>
          <cell r="AM26">
            <v>90</v>
          </cell>
          <cell r="AN26">
            <v>80</v>
          </cell>
          <cell r="AO26">
            <v>95</v>
          </cell>
          <cell r="AP26">
            <v>73</v>
          </cell>
          <cell r="AQ26">
            <v>100</v>
          </cell>
          <cell r="AR26">
            <v>100</v>
          </cell>
          <cell r="AS26">
            <v>0</v>
          </cell>
          <cell r="AT26" t="str">
            <v/>
          </cell>
        </row>
        <row r="27">
          <cell r="A27">
            <v>20200321027</v>
          </cell>
          <cell r="B27" t="str">
            <v>覃等</v>
          </cell>
          <cell r="C27" t="str">
            <v>全日制2020人工智能技术服务1班</v>
          </cell>
          <cell r="D27" t="str">
            <v>优秀</v>
          </cell>
          <cell r="E27">
            <v>70</v>
          </cell>
          <cell r="F27">
            <v>76</v>
          </cell>
          <cell r="G27">
            <v>85</v>
          </cell>
          <cell r="H27">
            <v>89</v>
          </cell>
          <cell r="I27">
            <v>80</v>
          </cell>
          <cell r="J27">
            <v>88</v>
          </cell>
          <cell r="K27">
            <v>88</v>
          </cell>
          <cell r="L27">
            <v>85</v>
          </cell>
          <cell r="M27">
            <v>83</v>
          </cell>
          <cell r="N27">
            <v>70</v>
          </cell>
          <cell r="O27">
            <v>91</v>
          </cell>
          <cell r="P27">
            <v>90</v>
          </cell>
          <cell r="Q27">
            <v>94</v>
          </cell>
          <cell r="R27">
            <v>90</v>
          </cell>
          <cell r="S27" t="str">
            <v>良好</v>
          </cell>
          <cell r="T27" t="str">
            <v>良好</v>
          </cell>
          <cell r="U27">
            <v>75</v>
          </cell>
          <cell r="V27">
            <v>78</v>
          </cell>
          <cell r="W27">
            <v>93</v>
          </cell>
          <cell r="X27">
            <v>91</v>
          </cell>
          <cell r="Y27">
            <v>85</v>
          </cell>
          <cell r="Z27">
            <v>65</v>
          </cell>
          <cell r="AA27">
            <v>60</v>
          </cell>
          <cell r="AB27">
            <v>60</v>
          </cell>
          <cell r="AC27">
            <v>78</v>
          </cell>
          <cell r="AD27">
            <v>79</v>
          </cell>
          <cell r="AE27">
            <v>64</v>
          </cell>
          <cell r="AF27">
            <v>87</v>
          </cell>
          <cell r="AG27">
            <v>72</v>
          </cell>
          <cell r="AH27">
            <v>80</v>
          </cell>
          <cell r="AI27" t="str">
            <v>良好</v>
          </cell>
          <cell r="AJ27">
            <v>85</v>
          </cell>
          <cell r="AK27">
            <v>85</v>
          </cell>
          <cell r="AL27">
            <v>77</v>
          </cell>
          <cell r="AM27">
            <v>89</v>
          </cell>
          <cell r="AN27">
            <v>80</v>
          </cell>
          <cell r="AO27">
            <v>89</v>
          </cell>
          <cell r="AP27">
            <v>60</v>
          </cell>
          <cell r="AQ27">
            <v>70</v>
          </cell>
          <cell r="AR27">
            <v>40</v>
          </cell>
          <cell r="AS27">
            <v>1</v>
          </cell>
          <cell r="AT27" t="str">
            <v>职业素养实习与劳动教育</v>
          </cell>
        </row>
        <row r="28">
          <cell r="A28">
            <v>20200321028</v>
          </cell>
          <cell r="B28" t="str">
            <v>覃华</v>
          </cell>
          <cell r="C28" t="str">
            <v>全日制2020人工智能技术服务1班</v>
          </cell>
          <cell r="D28" t="str">
            <v>优秀</v>
          </cell>
          <cell r="E28">
            <v>61</v>
          </cell>
          <cell r="F28">
            <v>64</v>
          </cell>
          <cell r="G28">
            <v>78</v>
          </cell>
          <cell r="H28">
            <v>65</v>
          </cell>
          <cell r="I28">
            <v>63</v>
          </cell>
          <cell r="J28">
            <v>72</v>
          </cell>
          <cell r="K28">
            <v>90</v>
          </cell>
          <cell r="L28">
            <v>80</v>
          </cell>
          <cell r="M28">
            <v>77</v>
          </cell>
          <cell r="N28">
            <v>64</v>
          </cell>
          <cell r="O28">
            <v>88</v>
          </cell>
          <cell r="P28">
            <v>75</v>
          </cell>
          <cell r="Q28">
            <v>89</v>
          </cell>
          <cell r="R28">
            <v>95</v>
          </cell>
          <cell r="S28" t="str">
            <v>良好</v>
          </cell>
          <cell r="T28" t="str">
            <v>良好</v>
          </cell>
          <cell r="U28">
            <v>75</v>
          </cell>
          <cell r="V28">
            <v>75</v>
          </cell>
          <cell r="W28">
            <v>65</v>
          </cell>
          <cell r="X28">
            <v>72</v>
          </cell>
          <cell r="Y28">
            <v>77</v>
          </cell>
          <cell r="Z28">
            <v>65</v>
          </cell>
          <cell r="AA28">
            <v>60</v>
          </cell>
          <cell r="AB28">
            <v>60</v>
          </cell>
          <cell r="AC28">
            <v>70</v>
          </cell>
          <cell r="AD28">
            <v>62</v>
          </cell>
          <cell r="AE28">
            <v>64</v>
          </cell>
          <cell r="AF28">
            <v>91</v>
          </cell>
          <cell r="AG28">
            <v>60</v>
          </cell>
          <cell r="AH28">
            <v>86</v>
          </cell>
          <cell r="AI28" t="str">
            <v>中等</v>
          </cell>
          <cell r="AJ28">
            <v>85</v>
          </cell>
          <cell r="AK28">
            <v>86</v>
          </cell>
          <cell r="AL28">
            <v>62</v>
          </cell>
          <cell r="AM28">
            <v>64</v>
          </cell>
          <cell r="AN28">
            <v>80</v>
          </cell>
          <cell r="AO28">
            <v>90</v>
          </cell>
          <cell r="AP28">
            <v>60</v>
          </cell>
          <cell r="AQ28">
            <v>0</v>
          </cell>
          <cell r="AR28">
            <v>92</v>
          </cell>
          <cell r="AS28">
            <v>1</v>
          </cell>
          <cell r="AT28" t="str">
            <v>预就业实习</v>
          </cell>
        </row>
        <row r="29">
          <cell r="A29">
            <v>20200321030</v>
          </cell>
          <cell r="B29" t="str">
            <v>银骋</v>
          </cell>
          <cell r="C29" t="str">
            <v>全日制2020人工智能技术服务1班</v>
          </cell>
          <cell r="D29" t="str">
            <v>优秀</v>
          </cell>
          <cell r="E29">
            <v>70</v>
          </cell>
          <cell r="F29">
            <v>65</v>
          </cell>
          <cell r="G29">
            <v>73</v>
          </cell>
          <cell r="H29">
            <v>71</v>
          </cell>
          <cell r="I29">
            <v>73</v>
          </cell>
          <cell r="J29">
            <v>82</v>
          </cell>
          <cell r="K29">
            <v>90</v>
          </cell>
          <cell r="L29">
            <v>83</v>
          </cell>
          <cell r="M29">
            <v>84</v>
          </cell>
          <cell r="N29">
            <v>71</v>
          </cell>
          <cell r="O29">
            <v>68</v>
          </cell>
          <cell r="P29">
            <v>74</v>
          </cell>
          <cell r="Q29">
            <v>91</v>
          </cell>
          <cell r="R29">
            <v>93</v>
          </cell>
          <cell r="S29" t="str">
            <v>良好</v>
          </cell>
          <cell r="T29" t="str">
            <v>良好</v>
          </cell>
          <cell r="U29">
            <v>75</v>
          </cell>
          <cell r="V29">
            <v>82</v>
          </cell>
          <cell r="W29">
            <v>60</v>
          </cell>
          <cell r="X29">
            <v>63</v>
          </cell>
          <cell r="Y29">
            <v>77</v>
          </cell>
          <cell r="Z29">
            <v>85</v>
          </cell>
          <cell r="AA29">
            <v>60</v>
          </cell>
          <cell r="AB29">
            <v>66</v>
          </cell>
          <cell r="AC29">
            <v>78</v>
          </cell>
          <cell r="AD29">
            <v>74</v>
          </cell>
          <cell r="AE29">
            <v>76</v>
          </cell>
          <cell r="AF29">
            <v>88</v>
          </cell>
          <cell r="AG29">
            <v>64</v>
          </cell>
          <cell r="AH29">
            <v>80</v>
          </cell>
          <cell r="AI29" t="str">
            <v>良好</v>
          </cell>
          <cell r="AJ29">
            <v>88</v>
          </cell>
          <cell r="AK29">
            <v>93</v>
          </cell>
          <cell r="AL29">
            <v>84</v>
          </cell>
          <cell r="AM29">
            <v>89</v>
          </cell>
          <cell r="AN29">
            <v>80</v>
          </cell>
          <cell r="AO29">
            <v>90</v>
          </cell>
          <cell r="AP29">
            <v>67</v>
          </cell>
          <cell r="AQ29">
            <v>0</v>
          </cell>
          <cell r="AR29">
            <v>50</v>
          </cell>
          <cell r="AS29">
            <v>2</v>
          </cell>
          <cell r="AT29" t="str">
            <v>预就业实习职业素养实习与劳动教育</v>
          </cell>
        </row>
        <row r="30">
          <cell r="A30">
            <v>20200321031</v>
          </cell>
          <cell r="B30" t="str">
            <v>曾昌鸿</v>
          </cell>
          <cell r="C30" t="str">
            <v>全日制2020人工智能技术服务1班</v>
          </cell>
          <cell r="D30" t="str">
            <v>优秀</v>
          </cell>
          <cell r="E30">
            <v>81</v>
          </cell>
          <cell r="F30">
            <v>75</v>
          </cell>
          <cell r="G30">
            <v>78</v>
          </cell>
          <cell r="H30">
            <v>68</v>
          </cell>
          <cell r="I30">
            <v>76</v>
          </cell>
          <cell r="J30">
            <v>80</v>
          </cell>
          <cell r="K30">
            <v>93</v>
          </cell>
          <cell r="L30">
            <v>91</v>
          </cell>
          <cell r="M30">
            <v>92</v>
          </cell>
          <cell r="N30">
            <v>95</v>
          </cell>
          <cell r="O30">
            <v>95</v>
          </cell>
          <cell r="P30">
            <v>100</v>
          </cell>
          <cell r="Q30">
            <v>98</v>
          </cell>
          <cell r="R30">
            <v>98</v>
          </cell>
          <cell r="S30" t="str">
            <v>良好</v>
          </cell>
          <cell r="T30" t="str">
            <v>良好</v>
          </cell>
          <cell r="U30">
            <v>75</v>
          </cell>
          <cell r="V30">
            <v>85</v>
          </cell>
          <cell r="W30">
            <v>89</v>
          </cell>
          <cell r="X30">
            <v>93</v>
          </cell>
          <cell r="Y30">
            <v>96</v>
          </cell>
          <cell r="Z30">
            <v>88</v>
          </cell>
          <cell r="AA30">
            <v>69</v>
          </cell>
          <cell r="AB30">
            <v>95</v>
          </cell>
          <cell r="AC30">
            <v>95</v>
          </cell>
          <cell r="AD30">
            <v>95</v>
          </cell>
          <cell r="AE30">
            <v>94</v>
          </cell>
          <cell r="AF30">
            <v>94</v>
          </cell>
          <cell r="AG30">
            <v>78</v>
          </cell>
          <cell r="AH30">
            <v>91</v>
          </cell>
          <cell r="AI30" t="str">
            <v>优秀</v>
          </cell>
          <cell r="AJ30">
            <v>90</v>
          </cell>
          <cell r="AK30">
            <v>90</v>
          </cell>
          <cell r="AL30">
            <v>98</v>
          </cell>
          <cell r="AM30">
            <v>95</v>
          </cell>
          <cell r="AN30">
            <v>80</v>
          </cell>
          <cell r="AO30">
            <v>90</v>
          </cell>
          <cell r="AP30">
            <v>62</v>
          </cell>
          <cell r="AQ30">
            <v>0</v>
          </cell>
          <cell r="AR30">
            <v>50</v>
          </cell>
          <cell r="AS30">
            <v>2</v>
          </cell>
          <cell r="AT30" t="str">
            <v>预就业实习职业素养实习与劳动教育</v>
          </cell>
        </row>
        <row r="31">
          <cell r="A31">
            <v>20200321032</v>
          </cell>
          <cell r="B31" t="str">
            <v>何宇</v>
          </cell>
          <cell r="C31" t="str">
            <v>全日制2020人工智能技术服务1班</v>
          </cell>
          <cell r="D31" t="str">
            <v>优秀</v>
          </cell>
          <cell r="E31">
            <v>77</v>
          </cell>
          <cell r="F31">
            <v>77</v>
          </cell>
          <cell r="G31">
            <v>82</v>
          </cell>
          <cell r="H31">
            <v>68</v>
          </cell>
          <cell r="I31">
            <v>76</v>
          </cell>
          <cell r="J31">
            <v>68</v>
          </cell>
          <cell r="K31">
            <v>87</v>
          </cell>
          <cell r="L31">
            <v>80</v>
          </cell>
          <cell r="M31">
            <v>73</v>
          </cell>
          <cell r="N31">
            <v>73</v>
          </cell>
          <cell r="O31">
            <v>60</v>
          </cell>
          <cell r="P31">
            <v>74</v>
          </cell>
          <cell r="Q31">
            <v>92</v>
          </cell>
          <cell r="R31">
            <v>56</v>
          </cell>
          <cell r="S31" t="str">
            <v>良好</v>
          </cell>
          <cell r="T31" t="str">
            <v>良好</v>
          </cell>
          <cell r="U31">
            <v>75</v>
          </cell>
          <cell r="V31">
            <v>82</v>
          </cell>
          <cell r="W31">
            <v>80</v>
          </cell>
          <cell r="X31">
            <v>58</v>
          </cell>
          <cell r="Y31">
            <v>84</v>
          </cell>
          <cell r="Z31">
            <v>65</v>
          </cell>
          <cell r="AA31">
            <v>64</v>
          </cell>
          <cell r="AB31">
            <v>40</v>
          </cell>
          <cell r="AC31">
            <v>60</v>
          </cell>
          <cell r="AD31">
            <v>0</v>
          </cell>
          <cell r="AE31">
            <v>53</v>
          </cell>
          <cell r="AF31">
            <v>0</v>
          </cell>
          <cell r="AG31">
            <v>60</v>
          </cell>
          <cell r="AH31">
            <v>79</v>
          </cell>
          <cell r="AI31">
            <v>0</v>
          </cell>
          <cell r="AJ31">
            <v>74</v>
          </cell>
          <cell r="AK31">
            <v>94</v>
          </cell>
          <cell r="AL31">
            <v>62</v>
          </cell>
          <cell r="AM31">
            <v>0</v>
          </cell>
          <cell r="AN31">
            <v>80</v>
          </cell>
          <cell r="AO31">
            <v>90</v>
          </cell>
          <cell r="AP31">
            <v>47</v>
          </cell>
          <cell r="AQ31">
            <v>0</v>
          </cell>
          <cell r="AR31">
            <v>0</v>
          </cell>
          <cell r="AS31">
            <v>11</v>
          </cell>
          <cell r="AT31" t="str">
            <v>大学生安全教育(四)《云物大智基础》(课外：云物大智部分)数据库基础数据库基础人工智能数学基础Tensorflow与深度学习Linux系统基础机器学习创新与创业实务毛泽东思想和中国特色社会主义理论体系概论预就业实习职业素养实习与劳动教育</v>
          </cell>
        </row>
        <row r="32">
          <cell r="A32">
            <v>20200321033</v>
          </cell>
          <cell r="B32" t="str">
            <v>黄卓</v>
          </cell>
          <cell r="C32" t="str">
            <v>全日制2020人工智能技术服务1班</v>
          </cell>
          <cell r="D32" t="str">
            <v>优秀</v>
          </cell>
          <cell r="E32">
            <v>75</v>
          </cell>
          <cell r="F32">
            <v>78</v>
          </cell>
          <cell r="G32">
            <v>81</v>
          </cell>
          <cell r="H32">
            <v>67</v>
          </cell>
          <cell r="I32">
            <v>79</v>
          </cell>
          <cell r="J32">
            <v>84</v>
          </cell>
          <cell r="K32">
            <v>90</v>
          </cell>
          <cell r="L32">
            <v>83</v>
          </cell>
          <cell r="M32">
            <v>85</v>
          </cell>
          <cell r="N32">
            <v>68</v>
          </cell>
          <cell r="O32">
            <v>96</v>
          </cell>
          <cell r="P32">
            <v>100</v>
          </cell>
          <cell r="Q32">
            <v>99</v>
          </cell>
          <cell r="R32">
            <v>98</v>
          </cell>
          <cell r="S32" t="str">
            <v>良好</v>
          </cell>
          <cell r="T32" t="str">
            <v>良好</v>
          </cell>
          <cell r="U32">
            <v>75</v>
          </cell>
          <cell r="V32">
            <v>73</v>
          </cell>
          <cell r="W32">
            <v>90</v>
          </cell>
          <cell r="X32">
            <v>90</v>
          </cell>
          <cell r="Y32">
            <v>96</v>
          </cell>
          <cell r="Z32">
            <v>75</v>
          </cell>
          <cell r="AA32">
            <v>60</v>
          </cell>
          <cell r="AB32">
            <v>87</v>
          </cell>
          <cell r="AC32">
            <v>80</v>
          </cell>
          <cell r="AD32">
            <v>81</v>
          </cell>
          <cell r="AE32">
            <v>82</v>
          </cell>
          <cell r="AF32">
            <v>92</v>
          </cell>
          <cell r="AG32">
            <v>78</v>
          </cell>
          <cell r="AH32">
            <v>80</v>
          </cell>
          <cell r="AI32" t="str">
            <v>良好</v>
          </cell>
          <cell r="AJ32">
            <v>88</v>
          </cell>
          <cell r="AK32">
            <v>95</v>
          </cell>
          <cell r="AL32">
            <v>82</v>
          </cell>
          <cell r="AM32">
            <v>90</v>
          </cell>
          <cell r="AN32">
            <v>80</v>
          </cell>
          <cell r="AO32">
            <v>90</v>
          </cell>
          <cell r="AP32">
            <v>70</v>
          </cell>
          <cell r="AQ32">
            <v>99</v>
          </cell>
          <cell r="AR32">
            <v>97</v>
          </cell>
          <cell r="AS32">
            <v>0</v>
          </cell>
          <cell r="AT32" t="str">
            <v/>
          </cell>
        </row>
        <row r="33">
          <cell r="A33">
            <v>20200321034</v>
          </cell>
          <cell r="B33" t="str">
            <v>李安宇</v>
          </cell>
          <cell r="C33" t="str">
            <v>全日制2020人工智能技术服务1班</v>
          </cell>
          <cell r="D33" t="str">
            <v>优秀</v>
          </cell>
          <cell r="E33">
            <v>81</v>
          </cell>
          <cell r="F33">
            <v>80</v>
          </cell>
          <cell r="G33">
            <v>81</v>
          </cell>
          <cell r="H33">
            <v>67</v>
          </cell>
          <cell r="I33">
            <v>76</v>
          </cell>
          <cell r="J33">
            <v>76</v>
          </cell>
          <cell r="K33">
            <v>89</v>
          </cell>
          <cell r="L33">
            <v>88</v>
          </cell>
          <cell r="M33">
            <v>87</v>
          </cell>
          <cell r="N33">
            <v>66</v>
          </cell>
          <cell r="O33">
            <v>92</v>
          </cell>
          <cell r="P33">
            <v>73</v>
          </cell>
          <cell r="Q33">
            <v>95</v>
          </cell>
          <cell r="R33">
            <v>95</v>
          </cell>
          <cell r="S33" t="str">
            <v>良好</v>
          </cell>
          <cell r="T33" t="str">
            <v>良好</v>
          </cell>
          <cell r="U33">
            <v>75</v>
          </cell>
          <cell r="V33">
            <v>83</v>
          </cell>
          <cell r="W33">
            <v>92</v>
          </cell>
          <cell r="X33">
            <v>81</v>
          </cell>
          <cell r="Y33">
            <v>89</v>
          </cell>
          <cell r="Z33">
            <v>80</v>
          </cell>
          <cell r="AA33">
            <v>60</v>
          </cell>
          <cell r="AB33">
            <v>72</v>
          </cell>
          <cell r="AC33">
            <v>80</v>
          </cell>
          <cell r="AD33">
            <v>98</v>
          </cell>
          <cell r="AE33">
            <v>81</v>
          </cell>
          <cell r="AF33">
            <v>93</v>
          </cell>
          <cell r="AG33">
            <v>69</v>
          </cell>
          <cell r="AH33">
            <v>87</v>
          </cell>
          <cell r="AI33" t="str">
            <v>良好</v>
          </cell>
          <cell r="AJ33">
            <v>88</v>
          </cell>
          <cell r="AK33">
            <v>78</v>
          </cell>
          <cell r="AL33">
            <v>88</v>
          </cell>
          <cell r="AM33">
            <v>90</v>
          </cell>
          <cell r="AN33">
            <v>80</v>
          </cell>
          <cell r="AO33">
            <v>95</v>
          </cell>
          <cell r="AP33">
            <v>60</v>
          </cell>
          <cell r="AQ33">
            <v>92</v>
          </cell>
          <cell r="AR33">
            <v>89</v>
          </cell>
          <cell r="AS33">
            <v>0</v>
          </cell>
          <cell r="AT33" t="str">
            <v/>
          </cell>
        </row>
        <row r="34">
          <cell r="A34">
            <v>20200321035</v>
          </cell>
          <cell r="B34" t="str">
            <v>梁有鹏</v>
          </cell>
          <cell r="C34" t="str">
            <v>全日制2020人工智能技术服务1班</v>
          </cell>
          <cell r="D34" t="str">
            <v>优秀</v>
          </cell>
          <cell r="E34">
            <v>66</v>
          </cell>
          <cell r="F34">
            <v>65</v>
          </cell>
          <cell r="G34">
            <v>84</v>
          </cell>
          <cell r="H34">
            <v>64</v>
          </cell>
          <cell r="I34">
            <v>72</v>
          </cell>
          <cell r="J34">
            <v>71</v>
          </cell>
          <cell r="K34">
            <v>92</v>
          </cell>
          <cell r="L34">
            <v>85</v>
          </cell>
          <cell r="M34">
            <v>83</v>
          </cell>
          <cell r="N34">
            <v>64</v>
          </cell>
          <cell r="O34">
            <v>93</v>
          </cell>
          <cell r="P34">
            <v>95</v>
          </cell>
          <cell r="Q34">
            <v>96</v>
          </cell>
          <cell r="R34">
            <v>91</v>
          </cell>
          <cell r="S34" t="str">
            <v>良好</v>
          </cell>
          <cell r="T34" t="str">
            <v>良好</v>
          </cell>
          <cell r="U34">
            <v>75</v>
          </cell>
          <cell r="V34">
            <v>73</v>
          </cell>
          <cell r="W34">
            <v>91</v>
          </cell>
          <cell r="X34">
            <v>69</v>
          </cell>
          <cell r="Y34">
            <v>82</v>
          </cell>
          <cell r="Z34">
            <v>75</v>
          </cell>
          <cell r="AA34">
            <v>60</v>
          </cell>
          <cell r="AB34">
            <v>61</v>
          </cell>
          <cell r="AC34">
            <v>80</v>
          </cell>
          <cell r="AD34">
            <v>75</v>
          </cell>
          <cell r="AE34">
            <v>83</v>
          </cell>
          <cell r="AF34">
            <v>87</v>
          </cell>
          <cell r="AG34">
            <v>60</v>
          </cell>
          <cell r="AH34">
            <v>76</v>
          </cell>
          <cell r="AI34" t="str">
            <v>中等</v>
          </cell>
          <cell r="AJ34">
            <v>93</v>
          </cell>
          <cell r="AK34">
            <v>78</v>
          </cell>
          <cell r="AL34">
            <v>71</v>
          </cell>
          <cell r="AM34">
            <v>90</v>
          </cell>
          <cell r="AN34">
            <v>80</v>
          </cell>
          <cell r="AO34">
            <v>90</v>
          </cell>
          <cell r="AP34" t="str">
            <v>及格</v>
          </cell>
          <cell r="AQ34">
            <v>64</v>
          </cell>
          <cell r="AR34">
            <v>32</v>
          </cell>
          <cell r="AS34">
            <v>1</v>
          </cell>
          <cell r="AT34" t="str">
            <v>职业素养实习与劳动教育</v>
          </cell>
        </row>
        <row r="35">
          <cell r="A35">
            <v>20200321036</v>
          </cell>
          <cell r="B35" t="str">
            <v>刘阳</v>
          </cell>
          <cell r="C35" t="str">
            <v>全日制2020人工智能技术服务1班</v>
          </cell>
          <cell r="D35" t="str">
            <v>优秀</v>
          </cell>
          <cell r="E35">
            <v>77</v>
          </cell>
          <cell r="F35">
            <v>74</v>
          </cell>
          <cell r="G35">
            <v>88</v>
          </cell>
          <cell r="H35">
            <v>66</v>
          </cell>
          <cell r="I35">
            <v>85</v>
          </cell>
          <cell r="J35">
            <v>82</v>
          </cell>
          <cell r="K35">
            <v>87</v>
          </cell>
          <cell r="L35">
            <v>91</v>
          </cell>
          <cell r="M35">
            <v>92</v>
          </cell>
          <cell r="N35">
            <v>95</v>
          </cell>
          <cell r="O35">
            <v>95</v>
          </cell>
          <cell r="P35">
            <v>98</v>
          </cell>
          <cell r="Q35">
            <v>97</v>
          </cell>
          <cell r="R35">
            <v>96</v>
          </cell>
          <cell r="S35" t="str">
            <v>良好</v>
          </cell>
          <cell r="T35" t="str">
            <v>良好</v>
          </cell>
          <cell r="U35">
            <v>75</v>
          </cell>
          <cell r="V35">
            <v>91</v>
          </cell>
          <cell r="W35">
            <v>90</v>
          </cell>
          <cell r="X35">
            <v>92</v>
          </cell>
          <cell r="Y35">
            <v>90</v>
          </cell>
          <cell r="Z35">
            <v>100</v>
          </cell>
          <cell r="AA35">
            <v>72</v>
          </cell>
          <cell r="AB35">
            <v>93</v>
          </cell>
          <cell r="AC35">
            <v>95</v>
          </cell>
          <cell r="AD35">
            <v>92</v>
          </cell>
          <cell r="AE35">
            <v>100</v>
          </cell>
          <cell r="AF35">
            <v>93</v>
          </cell>
          <cell r="AG35">
            <v>91</v>
          </cell>
          <cell r="AH35">
            <v>93</v>
          </cell>
          <cell r="AI35" t="str">
            <v>优秀</v>
          </cell>
          <cell r="AJ35">
            <v>96</v>
          </cell>
          <cell r="AK35">
            <v>95</v>
          </cell>
          <cell r="AL35">
            <v>79</v>
          </cell>
          <cell r="AM35">
            <v>94</v>
          </cell>
          <cell r="AN35">
            <v>80</v>
          </cell>
          <cell r="AO35">
            <v>95</v>
          </cell>
          <cell r="AP35">
            <v>66</v>
          </cell>
          <cell r="AQ35">
            <v>91</v>
          </cell>
          <cell r="AR35">
            <v>90</v>
          </cell>
          <cell r="AS35">
            <v>0</v>
          </cell>
          <cell r="AT35" t="str">
            <v/>
          </cell>
        </row>
        <row r="36">
          <cell r="A36">
            <v>20200321038</v>
          </cell>
          <cell r="B36" t="str">
            <v>唐航辉</v>
          </cell>
          <cell r="C36" t="str">
            <v>全日制2020人工智能技术服务1班</v>
          </cell>
          <cell r="D36" t="str">
            <v>优秀</v>
          </cell>
          <cell r="E36">
            <v>67</v>
          </cell>
          <cell r="F36">
            <v>61</v>
          </cell>
          <cell r="G36">
            <v>76</v>
          </cell>
          <cell r="H36">
            <v>65</v>
          </cell>
          <cell r="I36">
            <v>82</v>
          </cell>
          <cell r="J36">
            <v>82</v>
          </cell>
          <cell r="K36">
            <v>89</v>
          </cell>
          <cell r="L36">
            <v>85</v>
          </cell>
          <cell r="M36">
            <v>85</v>
          </cell>
          <cell r="N36">
            <v>67</v>
          </cell>
          <cell r="O36">
            <v>95</v>
          </cell>
          <cell r="P36">
            <v>96</v>
          </cell>
          <cell r="Q36">
            <v>94</v>
          </cell>
          <cell r="R36">
            <v>96</v>
          </cell>
          <cell r="S36" t="str">
            <v>良好</v>
          </cell>
          <cell r="T36" t="str">
            <v>良好</v>
          </cell>
          <cell r="U36">
            <v>75</v>
          </cell>
          <cell r="V36">
            <v>78</v>
          </cell>
          <cell r="W36">
            <v>87</v>
          </cell>
          <cell r="X36">
            <v>86</v>
          </cell>
          <cell r="Y36">
            <v>86</v>
          </cell>
          <cell r="Z36">
            <v>80</v>
          </cell>
          <cell r="AA36">
            <v>63</v>
          </cell>
          <cell r="AB36">
            <v>75</v>
          </cell>
          <cell r="AC36">
            <v>80</v>
          </cell>
          <cell r="AD36">
            <v>84</v>
          </cell>
          <cell r="AE36">
            <v>80</v>
          </cell>
          <cell r="AF36">
            <v>91</v>
          </cell>
          <cell r="AG36">
            <v>73</v>
          </cell>
          <cell r="AH36">
            <v>87</v>
          </cell>
          <cell r="AI36" t="str">
            <v>中等</v>
          </cell>
          <cell r="AJ36">
            <v>88</v>
          </cell>
          <cell r="AK36">
            <v>86</v>
          </cell>
          <cell r="AL36">
            <v>87</v>
          </cell>
          <cell r="AM36">
            <v>90</v>
          </cell>
          <cell r="AN36">
            <v>80</v>
          </cell>
          <cell r="AO36">
            <v>90</v>
          </cell>
          <cell r="AP36">
            <v>63</v>
          </cell>
          <cell r="AQ36">
            <v>92</v>
          </cell>
          <cell r="AR36">
            <v>88</v>
          </cell>
          <cell r="AS36">
            <v>0</v>
          </cell>
          <cell r="AT36" t="str">
            <v/>
          </cell>
        </row>
        <row r="37">
          <cell r="A37">
            <v>20200321039</v>
          </cell>
          <cell r="B37" t="str">
            <v>谢冰</v>
          </cell>
          <cell r="C37" t="str">
            <v>全日制2020人工智能技术服务1班</v>
          </cell>
          <cell r="D37" t="str">
            <v>优秀</v>
          </cell>
          <cell r="E37">
            <v>69</v>
          </cell>
          <cell r="F37">
            <v>67</v>
          </cell>
          <cell r="G37">
            <v>76</v>
          </cell>
          <cell r="H37">
            <v>64</v>
          </cell>
          <cell r="I37">
            <v>80</v>
          </cell>
          <cell r="J37">
            <v>85</v>
          </cell>
          <cell r="K37">
            <v>84</v>
          </cell>
          <cell r="L37">
            <v>80</v>
          </cell>
          <cell r="M37">
            <v>84</v>
          </cell>
          <cell r="N37">
            <v>73</v>
          </cell>
          <cell r="O37">
            <v>94</v>
          </cell>
          <cell r="P37">
            <v>95</v>
          </cell>
          <cell r="Q37">
            <v>89</v>
          </cell>
          <cell r="R37">
            <v>95</v>
          </cell>
          <cell r="S37" t="str">
            <v>良好</v>
          </cell>
          <cell r="T37" t="str">
            <v>良好</v>
          </cell>
          <cell r="U37">
            <v>75</v>
          </cell>
          <cell r="V37">
            <v>84</v>
          </cell>
          <cell r="W37">
            <v>91</v>
          </cell>
          <cell r="X37">
            <v>90</v>
          </cell>
          <cell r="Y37">
            <v>88</v>
          </cell>
          <cell r="Z37">
            <v>75</v>
          </cell>
          <cell r="AA37">
            <v>60</v>
          </cell>
          <cell r="AB37">
            <v>72</v>
          </cell>
          <cell r="AC37">
            <v>84</v>
          </cell>
          <cell r="AD37">
            <v>88</v>
          </cell>
          <cell r="AE37">
            <v>74</v>
          </cell>
          <cell r="AF37">
            <v>93</v>
          </cell>
          <cell r="AG37">
            <v>71</v>
          </cell>
          <cell r="AH37">
            <v>86</v>
          </cell>
          <cell r="AI37" t="str">
            <v>良好</v>
          </cell>
          <cell r="AJ37">
            <v>88</v>
          </cell>
          <cell r="AK37">
            <v>64</v>
          </cell>
          <cell r="AL37">
            <v>84</v>
          </cell>
          <cell r="AM37">
            <v>79</v>
          </cell>
          <cell r="AN37">
            <v>80</v>
          </cell>
          <cell r="AO37">
            <v>90</v>
          </cell>
          <cell r="AP37">
            <v>66</v>
          </cell>
          <cell r="AQ37">
            <v>74</v>
          </cell>
          <cell r="AR37">
            <v>51</v>
          </cell>
          <cell r="AS37">
            <v>1</v>
          </cell>
          <cell r="AT37" t="str">
            <v>职业素养实习与劳动教育</v>
          </cell>
        </row>
      </sheetData>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sheet1"/>
    </sheetNames>
    <sheetDataSet>
      <sheetData sheetId="0">
        <row r="1">
          <cell r="A1" t="str">
            <v>学号</v>
          </cell>
          <cell r="B1" t="str">
            <v>姓名</v>
          </cell>
          <cell r="C1" t="str">
            <v>班级</v>
          </cell>
          <cell r="D1" t="str">
            <v>专业入门教育</v>
          </cell>
          <cell r="E1" t="str">
            <v>高职英语(二)</v>
          </cell>
          <cell r="F1" t="str">
            <v>高职英语(一)</v>
          </cell>
          <cell r="G1" t="str">
            <v>高职语文</v>
          </cell>
          <cell r="H1" t="str">
            <v>网页设计与制作</v>
          </cell>
          <cell r="I1" t="str">
            <v>高职生心理健康教育</v>
          </cell>
          <cell r="J1" t="str">
            <v>思想道德修养与法律基础</v>
          </cell>
          <cell r="K1" t="str">
            <v>体育与健康(一)</v>
          </cell>
          <cell r="L1" t="str">
            <v>体育与健康(二)</v>
          </cell>
          <cell r="M1" t="str">
            <v>创新思维训练</v>
          </cell>
          <cell r="N1" t="str">
            <v>视觉设计基础</v>
          </cell>
          <cell r="O1" t="str">
            <v>大学生安全教育(一)</v>
          </cell>
          <cell r="P1" t="str">
            <v>大学生安全教育(二)</v>
          </cell>
          <cell r="Q1" t="str">
            <v>大学生安全教育(三)</v>
          </cell>
          <cell r="R1" t="str">
            <v>大学生安全教育(四)</v>
          </cell>
          <cell r="S1" t="str">
            <v>形势与政策(一)</v>
          </cell>
          <cell r="T1" t="str">
            <v>形势与政策(二)</v>
          </cell>
          <cell r="U1" t="str">
            <v>大学生安全教育(五)</v>
          </cell>
          <cell r="V1" t="str">
            <v>职业发展与生涯规划</v>
          </cell>
          <cell r="W1" t="str">
            <v>《云物大智基础》(课内：office部分)</v>
          </cell>
          <cell r="X1" t="str">
            <v>《云物大智基础》(课外：云物大智部分)</v>
          </cell>
          <cell r="Y1" t="str">
            <v>军事理论</v>
          </cell>
          <cell r="Z1" t="str">
            <v>毕业设计（论文）/职业能力测试</v>
          </cell>
          <cell r="AA1" t="str">
            <v>JavaScript程序设计</v>
          </cell>
          <cell r="AB1" t="str">
            <v>数据库技术</v>
          </cell>
          <cell r="AC1" t="str">
            <v>平面设计</v>
          </cell>
          <cell r="AD1" t="str">
            <v>交互设计</v>
          </cell>
          <cell r="AE1" t="str">
            <v>web应用与开发</v>
          </cell>
          <cell r="AF1" t="str">
            <v>界面设计</v>
          </cell>
          <cell r="AG1" t="str">
            <v>移动应用开发</v>
          </cell>
          <cell r="AH1" t="str">
            <v>职业发展与就业指导</v>
          </cell>
          <cell r="AI1" t="str">
            <v>通用核心能力测试</v>
          </cell>
          <cell r="AJ1" t="str">
            <v>创新与创业实务</v>
          </cell>
          <cell r="AK1" t="str">
            <v>形势与政策（三）</v>
          </cell>
          <cell r="AL1" t="str">
            <v>形势与政策（四）</v>
          </cell>
          <cell r="AM1" t="str">
            <v>毛泽东思想和中国特色社会主义理论体系概论</v>
          </cell>
          <cell r="AN1" t="str">
            <v>预就业实习</v>
          </cell>
          <cell r="AO1" t="str">
            <v>职业素养实习与劳动教育</v>
          </cell>
          <cell r="AP1" t="str">
            <v>不及格门数</v>
          </cell>
          <cell r="AQ1" t="str">
            <v>不及格科目</v>
          </cell>
        </row>
        <row r="2">
          <cell r="A2">
            <v>20200318003</v>
          </cell>
          <cell r="B2" t="str">
            <v>陈金霞</v>
          </cell>
          <cell r="C2" t="str">
            <v>全日制2020软件与信息服务(UI设计方向)1班</v>
          </cell>
          <cell r="D2" t="str">
            <v>良好</v>
          </cell>
          <cell r="E2">
            <v>77</v>
          </cell>
          <cell r="F2">
            <v>81</v>
          </cell>
          <cell r="G2">
            <v>85</v>
          </cell>
          <cell r="H2">
            <v>89</v>
          </cell>
          <cell r="I2">
            <v>90</v>
          </cell>
          <cell r="J2">
            <v>69</v>
          </cell>
          <cell r="K2">
            <v>91</v>
          </cell>
          <cell r="L2">
            <v>90</v>
          </cell>
          <cell r="M2">
            <v>81</v>
          </cell>
          <cell r="N2">
            <v>81</v>
          </cell>
          <cell r="O2">
            <v>95</v>
          </cell>
          <cell r="P2">
            <v>97</v>
          </cell>
          <cell r="Q2">
            <v>93</v>
          </cell>
          <cell r="R2">
            <v>97</v>
          </cell>
          <cell r="S2" t="str">
            <v>良好</v>
          </cell>
          <cell r="T2" t="str">
            <v>良好</v>
          </cell>
          <cell r="U2">
            <v>75</v>
          </cell>
          <cell r="V2">
            <v>84</v>
          </cell>
          <cell r="W2">
            <v>97</v>
          </cell>
          <cell r="X2" t="str">
            <v>优秀</v>
          </cell>
          <cell r="Y2">
            <v>96</v>
          </cell>
          <cell r="Z2" t="str">
            <v>良好</v>
          </cell>
          <cell r="AA2">
            <v>60</v>
          </cell>
          <cell r="AB2">
            <v>78</v>
          </cell>
          <cell r="AC2">
            <v>87</v>
          </cell>
          <cell r="AD2">
            <v>84</v>
          </cell>
          <cell r="AE2">
            <v>82</v>
          </cell>
          <cell r="AF2">
            <v>80</v>
          </cell>
          <cell r="AG2">
            <v>84</v>
          </cell>
          <cell r="AH2">
            <v>94</v>
          </cell>
          <cell r="AI2">
            <v>86</v>
          </cell>
          <cell r="AJ2">
            <v>90</v>
          </cell>
          <cell r="AK2" t="str">
            <v>良好</v>
          </cell>
          <cell r="AL2" t="str">
            <v>良好</v>
          </cell>
          <cell r="AM2">
            <v>79</v>
          </cell>
          <cell r="AN2">
            <v>98</v>
          </cell>
          <cell r="AO2">
            <v>85</v>
          </cell>
          <cell r="AP2">
            <v>0</v>
          </cell>
          <cell r="AQ2" t="str">
            <v/>
          </cell>
        </row>
        <row r="3">
          <cell r="A3">
            <v>20200318004</v>
          </cell>
          <cell r="B3" t="str">
            <v>陈巧婷</v>
          </cell>
          <cell r="C3" t="str">
            <v>全日制2020软件与信息服务(UI设计方向)1班</v>
          </cell>
          <cell r="D3" t="str">
            <v>良好</v>
          </cell>
          <cell r="E3">
            <v>88</v>
          </cell>
          <cell r="F3">
            <v>90</v>
          </cell>
          <cell r="G3">
            <v>81</v>
          </cell>
          <cell r="H3">
            <v>84</v>
          </cell>
          <cell r="I3">
            <v>89</v>
          </cell>
          <cell r="J3">
            <v>65</v>
          </cell>
          <cell r="K3">
            <v>90</v>
          </cell>
          <cell r="L3">
            <v>80</v>
          </cell>
          <cell r="M3">
            <v>86</v>
          </cell>
          <cell r="N3">
            <v>81</v>
          </cell>
          <cell r="O3">
            <v>94</v>
          </cell>
          <cell r="P3">
            <v>97</v>
          </cell>
          <cell r="Q3">
            <v>89</v>
          </cell>
          <cell r="R3">
            <v>98</v>
          </cell>
          <cell r="S3" t="str">
            <v>良好</v>
          </cell>
          <cell r="T3" t="str">
            <v>良好</v>
          </cell>
          <cell r="U3">
            <v>75</v>
          </cell>
          <cell r="V3">
            <v>83</v>
          </cell>
          <cell r="W3">
            <v>90</v>
          </cell>
          <cell r="X3" t="str">
            <v>及格</v>
          </cell>
          <cell r="Y3">
            <v>90</v>
          </cell>
          <cell r="Z3" t="str">
            <v>良好</v>
          </cell>
          <cell r="AA3">
            <v>60</v>
          </cell>
          <cell r="AB3">
            <v>69</v>
          </cell>
          <cell r="AC3">
            <v>83</v>
          </cell>
          <cell r="AD3">
            <v>82</v>
          </cell>
          <cell r="AE3">
            <v>68</v>
          </cell>
          <cell r="AF3">
            <v>73</v>
          </cell>
          <cell r="AG3">
            <v>83</v>
          </cell>
          <cell r="AH3">
            <v>87</v>
          </cell>
          <cell r="AI3">
            <v>89</v>
          </cell>
          <cell r="AJ3">
            <v>90</v>
          </cell>
          <cell r="AK3" t="str">
            <v>良好</v>
          </cell>
          <cell r="AL3" t="str">
            <v>良好</v>
          </cell>
          <cell r="AM3">
            <v>80</v>
          </cell>
          <cell r="AN3">
            <v>98</v>
          </cell>
          <cell r="AO3">
            <v>85</v>
          </cell>
          <cell r="AP3">
            <v>0</v>
          </cell>
          <cell r="AQ3" t="str">
            <v/>
          </cell>
        </row>
        <row r="4">
          <cell r="A4">
            <v>20200318010</v>
          </cell>
          <cell r="B4" t="str">
            <v>邓淼</v>
          </cell>
          <cell r="C4" t="str">
            <v>全日制2020软件与信息服务(UI设计方向)1班</v>
          </cell>
          <cell r="D4" t="str">
            <v>良好</v>
          </cell>
          <cell r="E4">
            <v>95</v>
          </cell>
          <cell r="F4">
            <v>91</v>
          </cell>
          <cell r="G4">
            <v>76</v>
          </cell>
          <cell r="H4">
            <v>88</v>
          </cell>
          <cell r="I4">
            <v>91</v>
          </cell>
          <cell r="J4">
            <v>72</v>
          </cell>
          <cell r="K4">
            <v>78</v>
          </cell>
          <cell r="L4">
            <v>82</v>
          </cell>
          <cell r="M4">
            <v>86</v>
          </cell>
          <cell r="N4">
            <v>85</v>
          </cell>
          <cell r="O4">
            <v>97</v>
          </cell>
          <cell r="P4">
            <v>97</v>
          </cell>
          <cell r="Q4">
            <v>95</v>
          </cell>
          <cell r="R4">
            <v>99</v>
          </cell>
          <cell r="S4" t="str">
            <v>良好</v>
          </cell>
          <cell r="T4" t="str">
            <v>良好</v>
          </cell>
          <cell r="U4">
            <v>75</v>
          </cell>
          <cell r="V4">
            <v>79</v>
          </cell>
          <cell r="W4">
            <v>96</v>
          </cell>
          <cell r="X4" t="str">
            <v>优秀</v>
          </cell>
          <cell r="Y4">
            <v>97</v>
          </cell>
          <cell r="Z4" t="str">
            <v>良好</v>
          </cell>
          <cell r="AA4">
            <v>63</v>
          </cell>
          <cell r="AB4">
            <v>72</v>
          </cell>
          <cell r="AC4">
            <v>83</v>
          </cell>
          <cell r="AD4">
            <v>81</v>
          </cell>
          <cell r="AE4">
            <v>78</v>
          </cell>
          <cell r="AF4">
            <v>80</v>
          </cell>
          <cell r="AG4">
            <v>92</v>
          </cell>
          <cell r="AH4">
            <v>90</v>
          </cell>
          <cell r="AI4">
            <v>88</v>
          </cell>
          <cell r="AJ4">
            <v>90</v>
          </cell>
          <cell r="AK4" t="str">
            <v>良好</v>
          </cell>
          <cell r="AL4" t="str">
            <v>良好</v>
          </cell>
          <cell r="AM4">
            <v>85</v>
          </cell>
          <cell r="AN4">
            <v>96</v>
          </cell>
          <cell r="AO4">
            <v>80</v>
          </cell>
          <cell r="AP4">
            <v>0</v>
          </cell>
          <cell r="AQ4" t="str">
            <v/>
          </cell>
        </row>
        <row r="5">
          <cell r="A5">
            <v>20200318021</v>
          </cell>
          <cell r="B5" t="str">
            <v>黄子艺</v>
          </cell>
          <cell r="C5" t="str">
            <v>全日制2020软件与信息服务(UI设计方向)1班</v>
          </cell>
          <cell r="D5" t="str">
            <v>良好</v>
          </cell>
          <cell r="E5">
            <v>94</v>
          </cell>
          <cell r="F5">
            <v>94</v>
          </cell>
          <cell r="G5">
            <v>76</v>
          </cell>
          <cell r="H5">
            <v>82</v>
          </cell>
          <cell r="I5">
            <v>87</v>
          </cell>
          <cell r="J5">
            <v>85</v>
          </cell>
          <cell r="K5">
            <v>93</v>
          </cell>
          <cell r="L5">
            <v>83</v>
          </cell>
          <cell r="M5">
            <v>85</v>
          </cell>
          <cell r="N5">
            <v>84</v>
          </cell>
          <cell r="O5">
            <v>92</v>
          </cell>
          <cell r="P5">
            <v>97</v>
          </cell>
          <cell r="Q5">
            <v>94</v>
          </cell>
          <cell r="R5">
            <v>99</v>
          </cell>
          <cell r="S5" t="str">
            <v>良好</v>
          </cell>
          <cell r="T5" t="str">
            <v>良好</v>
          </cell>
          <cell r="U5">
            <v>75</v>
          </cell>
          <cell r="V5">
            <v>84</v>
          </cell>
          <cell r="W5">
            <v>91</v>
          </cell>
          <cell r="X5" t="str">
            <v>及格</v>
          </cell>
          <cell r="Y5">
            <v>98</v>
          </cell>
          <cell r="Z5" t="str">
            <v>良好</v>
          </cell>
          <cell r="AA5">
            <v>60</v>
          </cell>
          <cell r="AB5">
            <v>78</v>
          </cell>
          <cell r="AC5">
            <v>80</v>
          </cell>
          <cell r="AD5">
            <v>86</v>
          </cell>
          <cell r="AE5">
            <v>83</v>
          </cell>
          <cell r="AF5">
            <v>71</v>
          </cell>
          <cell r="AG5">
            <v>84</v>
          </cell>
          <cell r="AH5">
            <v>87</v>
          </cell>
          <cell r="AI5">
            <v>72</v>
          </cell>
          <cell r="AJ5">
            <v>84</v>
          </cell>
          <cell r="AK5" t="str">
            <v>良好</v>
          </cell>
          <cell r="AL5" t="str">
            <v>良好</v>
          </cell>
          <cell r="AM5">
            <v>85</v>
          </cell>
          <cell r="AN5">
            <v>91</v>
          </cell>
          <cell r="AO5">
            <v>70</v>
          </cell>
          <cell r="AP5">
            <v>0</v>
          </cell>
          <cell r="AQ5" t="str">
            <v/>
          </cell>
        </row>
        <row r="6">
          <cell r="A6">
            <v>20200318058</v>
          </cell>
          <cell r="B6" t="str">
            <v>任家炜</v>
          </cell>
          <cell r="C6" t="str">
            <v>全日制2020软件与信息服务(UI设计方向)1班</v>
          </cell>
          <cell r="D6" t="str">
            <v>良好</v>
          </cell>
          <cell r="E6">
            <v>61</v>
          </cell>
          <cell r="F6">
            <v>64</v>
          </cell>
          <cell r="G6">
            <v>89</v>
          </cell>
          <cell r="H6">
            <v>89</v>
          </cell>
          <cell r="I6">
            <v>89</v>
          </cell>
          <cell r="J6">
            <v>83</v>
          </cell>
          <cell r="K6">
            <v>81</v>
          </cell>
          <cell r="L6">
            <v>82</v>
          </cell>
          <cell r="M6">
            <v>80</v>
          </cell>
          <cell r="N6">
            <v>89</v>
          </cell>
          <cell r="O6">
            <v>95</v>
          </cell>
          <cell r="P6">
            <v>97</v>
          </cell>
          <cell r="Q6">
            <v>81</v>
          </cell>
          <cell r="R6">
            <v>98</v>
          </cell>
          <cell r="S6" t="str">
            <v>良好</v>
          </cell>
          <cell r="T6" t="str">
            <v>良好</v>
          </cell>
          <cell r="U6">
            <v>75</v>
          </cell>
          <cell r="V6">
            <v>84</v>
          </cell>
          <cell r="W6">
            <v>94</v>
          </cell>
          <cell r="X6" t="str">
            <v>良好</v>
          </cell>
          <cell r="Y6">
            <v>97</v>
          </cell>
          <cell r="Z6" t="str">
            <v>良好</v>
          </cell>
          <cell r="AA6">
            <v>66</v>
          </cell>
          <cell r="AB6">
            <v>81</v>
          </cell>
          <cell r="AC6">
            <v>90</v>
          </cell>
          <cell r="AD6">
            <v>86</v>
          </cell>
          <cell r="AE6">
            <v>83</v>
          </cell>
          <cell r="AF6">
            <v>85</v>
          </cell>
          <cell r="AG6">
            <v>83</v>
          </cell>
          <cell r="AH6">
            <v>87</v>
          </cell>
          <cell r="AI6">
            <v>84</v>
          </cell>
          <cell r="AJ6">
            <v>88</v>
          </cell>
          <cell r="AK6" t="str">
            <v>良好</v>
          </cell>
          <cell r="AL6" t="str">
            <v>良好</v>
          </cell>
          <cell r="AM6">
            <v>78</v>
          </cell>
          <cell r="AN6">
            <v>97</v>
          </cell>
          <cell r="AO6">
            <v>70</v>
          </cell>
          <cell r="AP6">
            <v>0</v>
          </cell>
          <cell r="AQ6" t="str">
            <v/>
          </cell>
        </row>
        <row r="7">
          <cell r="A7">
            <v>20200318065</v>
          </cell>
          <cell r="B7" t="str">
            <v>王树云</v>
          </cell>
          <cell r="C7" t="str">
            <v>全日制2020软件与信息服务(UI设计方向)1班</v>
          </cell>
          <cell r="D7" t="str">
            <v>良好</v>
          </cell>
          <cell r="E7">
            <v>72</v>
          </cell>
          <cell r="F7">
            <v>80</v>
          </cell>
          <cell r="G7">
            <v>83</v>
          </cell>
          <cell r="H7">
            <v>89</v>
          </cell>
          <cell r="I7">
            <v>89</v>
          </cell>
          <cell r="J7">
            <v>66</v>
          </cell>
          <cell r="K7">
            <v>93</v>
          </cell>
          <cell r="L7">
            <v>85</v>
          </cell>
          <cell r="M7">
            <v>80</v>
          </cell>
          <cell r="N7">
            <v>85</v>
          </cell>
          <cell r="O7">
            <v>93</v>
          </cell>
          <cell r="P7">
            <v>95</v>
          </cell>
          <cell r="Q7">
            <v>96</v>
          </cell>
          <cell r="R7">
            <v>98</v>
          </cell>
          <cell r="S7" t="str">
            <v>良好</v>
          </cell>
          <cell r="T7" t="str">
            <v>良好</v>
          </cell>
          <cell r="U7">
            <v>75</v>
          </cell>
          <cell r="V7">
            <v>83</v>
          </cell>
          <cell r="W7">
            <v>95</v>
          </cell>
          <cell r="X7" t="str">
            <v>及格</v>
          </cell>
          <cell r="Y7">
            <v>93</v>
          </cell>
          <cell r="Z7" t="str">
            <v>良好</v>
          </cell>
          <cell r="AA7">
            <v>60</v>
          </cell>
          <cell r="AB7">
            <v>68</v>
          </cell>
          <cell r="AC7">
            <v>83</v>
          </cell>
          <cell r="AD7">
            <v>84</v>
          </cell>
          <cell r="AE7">
            <v>80</v>
          </cell>
          <cell r="AF7">
            <v>86</v>
          </cell>
          <cell r="AG7">
            <v>81</v>
          </cell>
          <cell r="AH7">
            <v>83</v>
          </cell>
          <cell r="AI7">
            <v>75</v>
          </cell>
          <cell r="AJ7">
            <v>90</v>
          </cell>
          <cell r="AK7" t="str">
            <v>良好</v>
          </cell>
          <cell r="AL7" t="str">
            <v>良好</v>
          </cell>
          <cell r="AM7">
            <v>85</v>
          </cell>
          <cell r="AN7">
            <v>97</v>
          </cell>
          <cell r="AO7">
            <v>85</v>
          </cell>
          <cell r="AP7">
            <v>0</v>
          </cell>
          <cell r="AQ7" t="str">
            <v/>
          </cell>
        </row>
        <row r="8">
          <cell r="A8">
            <v>20200318070</v>
          </cell>
          <cell r="B8" t="str">
            <v>韦祺莎</v>
          </cell>
          <cell r="C8" t="str">
            <v>全日制2020软件与信息服务(UI设计方向)1班</v>
          </cell>
          <cell r="D8" t="str">
            <v>良好</v>
          </cell>
          <cell r="E8">
            <v>81</v>
          </cell>
          <cell r="F8">
            <v>80</v>
          </cell>
          <cell r="G8">
            <v>80</v>
          </cell>
          <cell r="H8">
            <v>83</v>
          </cell>
          <cell r="I8">
            <v>89</v>
          </cell>
          <cell r="J8">
            <v>76</v>
          </cell>
          <cell r="K8">
            <v>91</v>
          </cell>
          <cell r="L8">
            <v>88</v>
          </cell>
          <cell r="M8">
            <v>77</v>
          </cell>
          <cell r="N8">
            <v>89</v>
          </cell>
          <cell r="O8">
            <v>95</v>
          </cell>
          <cell r="P8">
            <v>98</v>
          </cell>
          <cell r="Q8">
            <v>81</v>
          </cell>
          <cell r="R8">
            <v>97</v>
          </cell>
          <cell r="S8" t="str">
            <v>良好</v>
          </cell>
          <cell r="T8" t="str">
            <v>良好</v>
          </cell>
          <cell r="U8">
            <v>75</v>
          </cell>
          <cell r="V8">
            <v>81</v>
          </cell>
          <cell r="W8">
            <v>97</v>
          </cell>
          <cell r="X8" t="str">
            <v>良好</v>
          </cell>
          <cell r="Y8">
            <v>96</v>
          </cell>
          <cell r="Z8" t="str">
            <v>良好</v>
          </cell>
          <cell r="AA8">
            <v>60</v>
          </cell>
          <cell r="AB8">
            <v>77</v>
          </cell>
          <cell r="AC8">
            <v>87</v>
          </cell>
          <cell r="AD8">
            <v>84</v>
          </cell>
          <cell r="AE8">
            <v>81</v>
          </cell>
          <cell r="AF8">
            <v>86</v>
          </cell>
          <cell r="AG8">
            <v>84</v>
          </cell>
          <cell r="AH8">
            <v>90</v>
          </cell>
          <cell r="AI8">
            <v>83</v>
          </cell>
          <cell r="AJ8">
            <v>92</v>
          </cell>
          <cell r="AK8" t="str">
            <v>良好</v>
          </cell>
          <cell r="AL8" t="str">
            <v>良好</v>
          </cell>
          <cell r="AM8">
            <v>78</v>
          </cell>
          <cell r="AN8">
            <v>95</v>
          </cell>
          <cell r="AO8">
            <v>69</v>
          </cell>
          <cell r="AP8">
            <v>0</v>
          </cell>
          <cell r="AQ8" t="str">
            <v/>
          </cell>
        </row>
        <row r="9">
          <cell r="A9">
            <v>20200318072</v>
          </cell>
          <cell r="B9" t="str">
            <v>韦霜婷</v>
          </cell>
          <cell r="C9" t="str">
            <v>全日制2020软件与信息服务(UI设计方向)1班</v>
          </cell>
          <cell r="D9" t="str">
            <v>良好</v>
          </cell>
          <cell r="E9">
            <v>74</v>
          </cell>
          <cell r="F9">
            <v>76</v>
          </cell>
          <cell r="G9">
            <v>80</v>
          </cell>
          <cell r="H9">
            <v>72</v>
          </cell>
          <cell r="I9">
            <v>87</v>
          </cell>
          <cell r="J9">
            <v>79</v>
          </cell>
          <cell r="K9">
            <v>73</v>
          </cell>
          <cell r="L9">
            <v>75</v>
          </cell>
          <cell r="M9">
            <v>85</v>
          </cell>
          <cell r="N9">
            <v>88</v>
          </cell>
          <cell r="O9">
            <v>60</v>
          </cell>
          <cell r="P9">
            <v>95</v>
          </cell>
          <cell r="Q9">
            <v>83</v>
          </cell>
          <cell r="R9">
            <v>96</v>
          </cell>
          <cell r="S9" t="str">
            <v>良好</v>
          </cell>
          <cell r="T9" t="str">
            <v>良好</v>
          </cell>
          <cell r="U9">
            <v>75</v>
          </cell>
          <cell r="V9">
            <v>87</v>
          </cell>
          <cell r="W9">
            <v>95</v>
          </cell>
          <cell r="X9" t="str">
            <v>及格</v>
          </cell>
          <cell r="Y9">
            <v>93</v>
          </cell>
          <cell r="Z9" t="str">
            <v>良好</v>
          </cell>
          <cell r="AA9">
            <v>60</v>
          </cell>
          <cell r="AB9">
            <v>69</v>
          </cell>
          <cell r="AC9">
            <v>84</v>
          </cell>
          <cell r="AD9">
            <v>76</v>
          </cell>
          <cell r="AE9">
            <v>86</v>
          </cell>
          <cell r="AF9">
            <v>77</v>
          </cell>
          <cell r="AG9">
            <v>85</v>
          </cell>
          <cell r="AH9">
            <v>82</v>
          </cell>
          <cell r="AI9">
            <v>85</v>
          </cell>
          <cell r="AJ9">
            <v>84</v>
          </cell>
          <cell r="AK9" t="str">
            <v>良好</v>
          </cell>
          <cell r="AL9" t="str">
            <v>良好</v>
          </cell>
          <cell r="AM9">
            <v>85</v>
          </cell>
          <cell r="AN9">
            <v>97</v>
          </cell>
          <cell r="AO9">
            <v>88</v>
          </cell>
          <cell r="AP9">
            <v>0</v>
          </cell>
          <cell r="AQ9" t="str">
            <v/>
          </cell>
        </row>
        <row r="10">
          <cell r="A10">
            <v>20200318077</v>
          </cell>
          <cell r="B10" t="str">
            <v>韦著华</v>
          </cell>
          <cell r="C10" t="str">
            <v>全日制2020软件与信息服务(UI设计方向)1班</v>
          </cell>
          <cell r="D10" t="str">
            <v>良好</v>
          </cell>
          <cell r="E10">
            <v>64</v>
          </cell>
          <cell r="F10">
            <v>60</v>
          </cell>
          <cell r="G10">
            <v>82</v>
          </cell>
          <cell r="H10">
            <v>73</v>
          </cell>
          <cell r="I10">
            <v>89</v>
          </cell>
          <cell r="J10">
            <v>69</v>
          </cell>
          <cell r="K10">
            <v>87</v>
          </cell>
          <cell r="L10">
            <v>74</v>
          </cell>
          <cell r="M10">
            <v>82</v>
          </cell>
          <cell r="N10">
            <v>81</v>
          </cell>
          <cell r="O10">
            <v>96</v>
          </cell>
          <cell r="P10">
            <v>94</v>
          </cell>
          <cell r="Q10">
            <v>95</v>
          </cell>
          <cell r="R10">
            <v>99</v>
          </cell>
          <cell r="S10" t="str">
            <v>良好</v>
          </cell>
          <cell r="T10" t="str">
            <v>良好</v>
          </cell>
          <cell r="U10">
            <v>75</v>
          </cell>
          <cell r="V10">
            <v>77</v>
          </cell>
          <cell r="W10">
            <v>96</v>
          </cell>
          <cell r="X10" t="str">
            <v>良好</v>
          </cell>
          <cell r="Y10">
            <v>93</v>
          </cell>
          <cell r="Z10" t="str">
            <v>良好</v>
          </cell>
          <cell r="AA10">
            <v>60</v>
          </cell>
          <cell r="AB10">
            <v>60</v>
          </cell>
          <cell r="AC10">
            <v>87</v>
          </cell>
          <cell r="AD10">
            <v>86</v>
          </cell>
          <cell r="AE10">
            <v>79</v>
          </cell>
          <cell r="AF10">
            <v>85</v>
          </cell>
          <cell r="AG10">
            <v>82</v>
          </cell>
          <cell r="AH10">
            <v>87</v>
          </cell>
          <cell r="AI10">
            <v>82</v>
          </cell>
          <cell r="AJ10">
            <v>92</v>
          </cell>
          <cell r="AK10" t="str">
            <v>良好</v>
          </cell>
          <cell r="AL10" t="str">
            <v>良好</v>
          </cell>
          <cell r="AM10">
            <v>83</v>
          </cell>
          <cell r="AN10">
            <v>95</v>
          </cell>
          <cell r="AO10">
            <v>80</v>
          </cell>
          <cell r="AP10">
            <v>0</v>
          </cell>
          <cell r="AQ10" t="str">
            <v/>
          </cell>
        </row>
        <row r="11">
          <cell r="A11">
            <v>20200318083</v>
          </cell>
          <cell r="B11" t="str">
            <v>吴紫梅</v>
          </cell>
          <cell r="C11" t="str">
            <v>全日制2020软件与信息服务(UI设计方向)1班</v>
          </cell>
          <cell r="D11" t="str">
            <v>良好</v>
          </cell>
          <cell r="E11">
            <v>94</v>
          </cell>
          <cell r="F11">
            <v>91</v>
          </cell>
          <cell r="G11">
            <v>86</v>
          </cell>
          <cell r="H11">
            <v>83</v>
          </cell>
          <cell r="I11">
            <v>90</v>
          </cell>
          <cell r="J11">
            <v>89</v>
          </cell>
          <cell r="K11">
            <v>68</v>
          </cell>
          <cell r="L11">
            <v>87</v>
          </cell>
          <cell r="M11">
            <v>84</v>
          </cell>
          <cell r="N11">
            <v>87</v>
          </cell>
          <cell r="O11">
            <v>96</v>
          </cell>
          <cell r="P11">
            <v>96</v>
          </cell>
          <cell r="Q11">
            <v>81</v>
          </cell>
          <cell r="R11">
            <v>100</v>
          </cell>
          <cell r="S11" t="str">
            <v>良好</v>
          </cell>
          <cell r="T11" t="str">
            <v>良好</v>
          </cell>
          <cell r="U11">
            <v>75</v>
          </cell>
          <cell r="V11">
            <v>86</v>
          </cell>
          <cell r="W11">
            <v>98</v>
          </cell>
          <cell r="X11" t="str">
            <v>良好</v>
          </cell>
          <cell r="Y11">
            <v>86</v>
          </cell>
          <cell r="Z11" t="str">
            <v>良好</v>
          </cell>
          <cell r="AA11">
            <v>60</v>
          </cell>
          <cell r="AB11">
            <v>82</v>
          </cell>
          <cell r="AC11">
            <v>83</v>
          </cell>
          <cell r="AD11">
            <v>86</v>
          </cell>
          <cell r="AE11">
            <v>83</v>
          </cell>
          <cell r="AF11">
            <v>80</v>
          </cell>
          <cell r="AG11">
            <v>88</v>
          </cell>
          <cell r="AH11">
            <v>87</v>
          </cell>
          <cell r="AI11">
            <v>86</v>
          </cell>
          <cell r="AJ11">
            <v>91</v>
          </cell>
          <cell r="AK11" t="str">
            <v>良好</v>
          </cell>
          <cell r="AL11" t="str">
            <v>良好</v>
          </cell>
          <cell r="AM11">
            <v>86</v>
          </cell>
          <cell r="AN11">
            <v>96</v>
          </cell>
          <cell r="AO11">
            <v>85</v>
          </cell>
          <cell r="AP11">
            <v>0</v>
          </cell>
          <cell r="AQ11" t="str">
            <v/>
          </cell>
        </row>
        <row r="12">
          <cell r="A12">
            <v>20200318088</v>
          </cell>
          <cell r="B12" t="str">
            <v>杨健</v>
          </cell>
          <cell r="C12" t="str">
            <v>全日制2020软件与信息服务(UI设计方向)1班</v>
          </cell>
          <cell r="D12" t="str">
            <v>良好</v>
          </cell>
          <cell r="E12">
            <v>85</v>
          </cell>
          <cell r="F12">
            <v>85</v>
          </cell>
          <cell r="G12">
            <v>82</v>
          </cell>
          <cell r="H12">
            <v>76</v>
          </cell>
          <cell r="I12">
            <v>91</v>
          </cell>
          <cell r="J12">
            <v>71</v>
          </cell>
          <cell r="K12">
            <v>94</v>
          </cell>
          <cell r="L12">
            <v>87</v>
          </cell>
          <cell r="M12">
            <v>88</v>
          </cell>
          <cell r="N12">
            <v>86</v>
          </cell>
          <cell r="O12">
            <v>73</v>
          </cell>
          <cell r="P12">
            <v>97</v>
          </cell>
          <cell r="Q12">
            <v>82</v>
          </cell>
          <cell r="R12">
            <v>99</v>
          </cell>
          <cell r="S12" t="str">
            <v>良好</v>
          </cell>
          <cell r="T12" t="str">
            <v>良好</v>
          </cell>
          <cell r="U12">
            <v>75</v>
          </cell>
          <cell r="V12">
            <v>82</v>
          </cell>
          <cell r="W12">
            <v>94</v>
          </cell>
          <cell r="X12" t="str">
            <v>良好</v>
          </cell>
          <cell r="Y12">
            <v>88</v>
          </cell>
          <cell r="Z12" t="str">
            <v>良好</v>
          </cell>
          <cell r="AA12">
            <v>68</v>
          </cell>
          <cell r="AB12">
            <v>91</v>
          </cell>
          <cell r="AC12">
            <v>90</v>
          </cell>
          <cell r="AD12">
            <v>85</v>
          </cell>
          <cell r="AE12">
            <v>90</v>
          </cell>
          <cell r="AF12">
            <v>87</v>
          </cell>
          <cell r="AG12">
            <v>84</v>
          </cell>
          <cell r="AH12">
            <v>87</v>
          </cell>
          <cell r="AI12">
            <v>92</v>
          </cell>
          <cell r="AJ12">
            <v>92</v>
          </cell>
          <cell r="AK12" t="str">
            <v>良好</v>
          </cell>
          <cell r="AL12" t="str">
            <v>良好</v>
          </cell>
          <cell r="AM12">
            <v>85</v>
          </cell>
          <cell r="AN12">
            <v>97</v>
          </cell>
          <cell r="AO12">
            <v>70</v>
          </cell>
          <cell r="AP12">
            <v>0</v>
          </cell>
          <cell r="AQ12" t="str">
            <v/>
          </cell>
        </row>
        <row r="13">
          <cell r="A13">
            <v>20200318097</v>
          </cell>
          <cell r="B13" t="str">
            <v>郑思妮</v>
          </cell>
          <cell r="C13" t="str">
            <v>全日制2020软件与信息服务(UI设计方向)1班</v>
          </cell>
          <cell r="D13" t="str">
            <v>良好</v>
          </cell>
          <cell r="E13">
            <v>89</v>
          </cell>
          <cell r="F13">
            <v>90</v>
          </cell>
          <cell r="G13">
            <v>82</v>
          </cell>
          <cell r="H13">
            <v>87</v>
          </cell>
          <cell r="I13">
            <v>90</v>
          </cell>
          <cell r="J13">
            <v>77</v>
          </cell>
          <cell r="K13">
            <v>91</v>
          </cell>
          <cell r="L13">
            <v>87</v>
          </cell>
          <cell r="M13">
            <v>77</v>
          </cell>
          <cell r="N13">
            <v>86</v>
          </cell>
          <cell r="O13">
            <v>98</v>
          </cell>
          <cell r="P13">
            <v>99</v>
          </cell>
          <cell r="Q13">
            <v>84</v>
          </cell>
          <cell r="R13">
            <v>100</v>
          </cell>
          <cell r="S13" t="str">
            <v>良好</v>
          </cell>
          <cell r="T13" t="str">
            <v>良好</v>
          </cell>
          <cell r="U13">
            <v>75</v>
          </cell>
          <cell r="V13">
            <v>82</v>
          </cell>
          <cell r="W13">
            <v>95</v>
          </cell>
          <cell r="X13" t="str">
            <v>良好</v>
          </cell>
          <cell r="Y13">
            <v>97</v>
          </cell>
          <cell r="Z13" t="str">
            <v>良好</v>
          </cell>
          <cell r="AA13">
            <v>60</v>
          </cell>
          <cell r="AB13">
            <v>84</v>
          </cell>
          <cell r="AC13">
            <v>76</v>
          </cell>
          <cell r="AD13">
            <v>82</v>
          </cell>
          <cell r="AE13">
            <v>86</v>
          </cell>
          <cell r="AF13">
            <v>85</v>
          </cell>
          <cell r="AG13">
            <v>87</v>
          </cell>
          <cell r="AH13">
            <v>87</v>
          </cell>
          <cell r="AI13">
            <v>88</v>
          </cell>
          <cell r="AJ13">
            <v>90</v>
          </cell>
          <cell r="AK13" t="str">
            <v>良好</v>
          </cell>
          <cell r="AL13" t="str">
            <v>良好</v>
          </cell>
          <cell r="AM13">
            <v>79</v>
          </cell>
          <cell r="AN13">
            <v>97</v>
          </cell>
          <cell r="AO13">
            <v>87</v>
          </cell>
          <cell r="AP13">
            <v>0</v>
          </cell>
          <cell r="AQ13" t="str">
            <v/>
          </cell>
        </row>
        <row r="14">
          <cell r="A14">
            <v>20200318104</v>
          </cell>
          <cell r="B14" t="str">
            <v>陈浩罗杰</v>
          </cell>
          <cell r="C14" t="str">
            <v>全日制2020软件与信息服务(UI设计方向)1班</v>
          </cell>
          <cell r="D14" t="str">
            <v>良好</v>
          </cell>
          <cell r="E14">
            <v>71</v>
          </cell>
          <cell r="F14">
            <v>63</v>
          </cell>
          <cell r="G14">
            <v>73</v>
          </cell>
          <cell r="H14">
            <v>81</v>
          </cell>
          <cell r="I14">
            <v>85</v>
          </cell>
          <cell r="J14">
            <v>72</v>
          </cell>
          <cell r="K14">
            <v>80</v>
          </cell>
          <cell r="L14">
            <v>86</v>
          </cell>
          <cell r="M14">
            <v>85</v>
          </cell>
          <cell r="N14">
            <v>78</v>
          </cell>
          <cell r="O14">
            <v>92</v>
          </cell>
          <cell r="P14">
            <v>97</v>
          </cell>
          <cell r="Q14">
            <v>83</v>
          </cell>
          <cell r="R14">
            <v>97</v>
          </cell>
          <cell r="S14" t="str">
            <v>良好</v>
          </cell>
          <cell r="T14" t="str">
            <v>良好</v>
          </cell>
          <cell r="U14">
            <v>75</v>
          </cell>
          <cell r="V14">
            <v>85</v>
          </cell>
          <cell r="W14">
            <v>97</v>
          </cell>
          <cell r="X14" t="str">
            <v>及格</v>
          </cell>
          <cell r="Y14">
            <v>60</v>
          </cell>
          <cell r="Z14" t="str">
            <v>良好</v>
          </cell>
          <cell r="AA14">
            <v>60</v>
          </cell>
          <cell r="AB14">
            <v>69</v>
          </cell>
          <cell r="AC14">
            <v>67</v>
          </cell>
          <cell r="AD14">
            <v>80</v>
          </cell>
          <cell r="AE14">
            <v>81</v>
          </cell>
          <cell r="AF14">
            <v>62</v>
          </cell>
          <cell r="AG14">
            <v>76</v>
          </cell>
          <cell r="AH14">
            <v>80</v>
          </cell>
          <cell r="AI14">
            <v>70</v>
          </cell>
          <cell r="AJ14">
            <v>15</v>
          </cell>
          <cell r="AK14" t="str">
            <v>良好</v>
          </cell>
          <cell r="AL14">
            <v>50</v>
          </cell>
          <cell r="AM14">
            <v>77</v>
          </cell>
          <cell r="AN14">
            <v>96</v>
          </cell>
          <cell r="AO14">
            <v>89</v>
          </cell>
          <cell r="AP14">
            <v>2</v>
          </cell>
          <cell r="AQ14" t="str">
            <v>创新与创业实务形势与政策（四）</v>
          </cell>
        </row>
        <row r="15">
          <cell r="A15">
            <v>20200318106</v>
          </cell>
          <cell r="B15" t="str">
            <v>陈玟蓉</v>
          </cell>
          <cell r="C15" t="str">
            <v>全日制2020软件与信息服务(UI设计方向)1班</v>
          </cell>
          <cell r="D15" t="str">
            <v>良好</v>
          </cell>
          <cell r="E15">
            <v>90</v>
          </cell>
          <cell r="F15">
            <v>81</v>
          </cell>
          <cell r="G15">
            <v>76</v>
          </cell>
          <cell r="H15">
            <v>81</v>
          </cell>
          <cell r="I15">
            <v>90</v>
          </cell>
          <cell r="J15">
            <v>78</v>
          </cell>
          <cell r="K15">
            <v>86</v>
          </cell>
          <cell r="L15">
            <v>86</v>
          </cell>
          <cell r="M15">
            <v>86</v>
          </cell>
          <cell r="N15">
            <v>80</v>
          </cell>
          <cell r="O15">
            <v>96</v>
          </cell>
          <cell r="P15">
            <v>73</v>
          </cell>
          <cell r="Q15">
            <v>78</v>
          </cell>
          <cell r="R15">
            <v>100</v>
          </cell>
          <cell r="S15" t="str">
            <v>良好</v>
          </cell>
          <cell r="T15" t="str">
            <v>良好</v>
          </cell>
          <cell r="U15">
            <v>75</v>
          </cell>
          <cell r="V15">
            <v>83</v>
          </cell>
          <cell r="W15">
            <v>97</v>
          </cell>
          <cell r="X15" t="str">
            <v>良好</v>
          </cell>
          <cell r="Y15">
            <v>95</v>
          </cell>
          <cell r="Z15" t="str">
            <v>良好</v>
          </cell>
          <cell r="AA15">
            <v>60</v>
          </cell>
          <cell r="AB15">
            <v>77</v>
          </cell>
          <cell r="AC15">
            <v>76</v>
          </cell>
          <cell r="AD15">
            <v>80</v>
          </cell>
          <cell r="AE15">
            <v>83</v>
          </cell>
          <cell r="AF15">
            <v>80</v>
          </cell>
          <cell r="AG15">
            <v>83</v>
          </cell>
          <cell r="AH15">
            <v>87</v>
          </cell>
          <cell r="AI15">
            <v>89</v>
          </cell>
          <cell r="AJ15">
            <v>90</v>
          </cell>
          <cell r="AK15" t="str">
            <v>良好</v>
          </cell>
          <cell r="AL15" t="str">
            <v>良好</v>
          </cell>
          <cell r="AM15">
            <v>84</v>
          </cell>
          <cell r="AN15">
            <v>93</v>
          </cell>
          <cell r="AO15">
            <v>82</v>
          </cell>
          <cell r="AP15">
            <v>0</v>
          </cell>
          <cell r="AQ15" t="str">
            <v/>
          </cell>
        </row>
        <row r="16">
          <cell r="A16">
            <v>20200318108</v>
          </cell>
          <cell r="B16" t="str">
            <v>邓廷辉</v>
          </cell>
          <cell r="C16" t="str">
            <v>全日制2020软件与信息服务(UI设计方向)1班</v>
          </cell>
          <cell r="D16" t="str">
            <v>良好</v>
          </cell>
          <cell r="E16">
            <v>60</v>
          </cell>
          <cell r="F16">
            <v>67</v>
          </cell>
          <cell r="G16">
            <v>75</v>
          </cell>
          <cell r="H16">
            <v>81</v>
          </cell>
          <cell r="I16">
            <v>85</v>
          </cell>
          <cell r="J16">
            <v>75</v>
          </cell>
          <cell r="K16">
            <v>74</v>
          </cell>
          <cell r="L16">
            <v>74</v>
          </cell>
          <cell r="M16">
            <v>80</v>
          </cell>
          <cell r="N16">
            <v>82</v>
          </cell>
          <cell r="O16">
            <v>73</v>
          </cell>
          <cell r="P16">
            <v>97</v>
          </cell>
          <cell r="Q16">
            <v>62</v>
          </cell>
          <cell r="R16">
            <v>93</v>
          </cell>
          <cell r="S16" t="str">
            <v>良好</v>
          </cell>
          <cell r="T16" t="str">
            <v>良好</v>
          </cell>
          <cell r="U16">
            <v>75</v>
          </cell>
          <cell r="V16">
            <v>84</v>
          </cell>
          <cell r="W16">
            <v>97</v>
          </cell>
          <cell r="X16" t="str">
            <v>良好</v>
          </cell>
          <cell r="Y16">
            <v>96</v>
          </cell>
          <cell r="Z16" t="str">
            <v>良好</v>
          </cell>
          <cell r="AA16">
            <v>62</v>
          </cell>
          <cell r="AB16">
            <v>77</v>
          </cell>
          <cell r="AC16">
            <v>68</v>
          </cell>
          <cell r="AD16">
            <v>86</v>
          </cell>
          <cell r="AE16">
            <v>81</v>
          </cell>
          <cell r="AF16">
            <v>86</v>
          </cell>
          <cell r="AG16">
            <v>88</v>
          </cell>
          <cell r="AH16">
            <v>83</v>
          </cell>
          <cell r="AI16">
            <v>71</v>
          </cell>
          <cell r="AJ16">
            <v>79</v>
          </cell>
          <cell r="AK16" t="str">
            <v>良好</v>
          </cell>
          <cell r="AL16" t="str">
            <v>良好</v>
          </cell>
          <cell r="AM16">
            <v>79</v>
          </cell>
          <cell r="AN16">
            <v>77</v>
          </cell>
          <cell r="AO16">
            <v>70</v>
          </cell>
          <cell r="AP16">
            <v>0</v>
          </cell>
          <cell r="AQ16" t="str">
            <v/>
          </cell>
        </row>
        <row r="17">
          <cell r="A17">
            <v>20200318114</v>
          </cell>
          <cell r="B17" t="str">
            <v>何卓骏</v>
          </cell>
          <cell r="C17" t="str">
            <v>全日制2020软件与信息服务(UI设计方向)1班</v>
          </cell>
          <cell r="D17" t="str">
            <v>良好</v>
          </cell>
          <cell r="E17">
            <v>60</v>
          </cell>
          <cell r="F17">
            <v>65</v>
          </cell>
          <cell r="G17">
            <v>81</v>
          </cell>
          <cell r="H17">
            <v>89</v>
          </cell>
          <cell r="I17">
            <v>88</v>
          </cell>
          <cell r="J17">
            <v>60</v>
          </cell>
          <cell r="K17">
            <v>78</v>
          </cell>
          <cell r="L17">
            <v>71</v>
          </cell>
          <cell r="M17">
            <v>86</v>
          </cell>
          <cell r="N17">
            <v>77</v>
          </cell>
          <cell r="O17">
            <v>73</v>
          </cell>
          <cell r="P17">
            <v>94</v>
          </cell>
          <cell r="Q17">
            <v>83</v>
          </cell>
          <cell r="R17">
            <v>97</v>
          </cell>
          <cell r="S17" t="str">
            <v>良好</v>
          </cell>
          <cell r="T17" t="str">
            <v>良好</v>
          </cell>
          <cell r="U17">
            <v>75</v>
          </cell>
          <cell r="V17">
            <v>79</v>
          </cell>
          <cell r="W17">
            <v>97</v>
          </cell>
          <cell r="X17" t="str">
            <v>良好</v>
          </cell>
          <cell r="Y17">
            <v>80</v>
          </cell>
          <cell r="Z17" t="str">
            <v>良好</v>
          </cell>
          <cell r="AA17">
            <v>70</v>
          </cell>
          <cell r="AB17">
            <v>87</v>
          </cell>
          <cell r="AC17">
            <v>69</v>
          </cell>
          <cell r="AD17">
            <v>85</v>
          </cell>
          <cell r="AE17">
            <v>80</v>
          </cell>
          <cell r="AF17">
            <v>86</v>
          </cell>
          <cell r="AG17">
            <v>82</v>
          </cell>
          <cell r="AH17">
            <v>87</v>
          </cell>
          <cell r="AI17">
            <v>76</v>
          </cell>
          <cell r="AJ17">
            <v>88</v>
          </cell>
          <cell r="AK17" t="str">
            <v>良好</v>
          </cell>
          <cell r="AL17" t="str">
            <v>良好</v>
          </cell>
          <cell r="AM17">
            <v>85</v>
          </cell>
          <cell r="AN17">
            <v>86</v>
          </cell>
          <cell r="AO17">
            <v>85</v>
          </cell>
          <cell r="AP17">
            <v>0</v>
          </cell>
          <cell r="AQ17" t="str">
            <v/>
          </cell>
        </row>
        <row r="18">
          <cell r="A18">
            <v>20200318123</v>
          </cell>
          <cell r="B18" t="str">
            <v>黄玉芳</v>
          </cell>
          <cell r="C18" t="str">
            <v>全日制2020软件与信息服务(UI设计方向)1班</v>
          </cell>
          <cell r="D18" t="str">
            <v>良好</v>
          </cell>
          <cell r="E18">
            <v>68</v>
          </cell>
          <cell r="F18">
            <v>86</v>
          </cell>
          <cell r="G18">
            <v>77</v>
          </cell>
          <cell r="H18">
            <v>83</v>
          </cell>
          <cell r="I18">
            <v>90</v>
          </cell>
          <cell r="J18">
            <v>62</v>
          </cell>
          <cell r="K18">
            <v>83</v>
          </cell>
          <cell r="L18">
            <v>77</v>
          </cell>
          <cell r="M18">
            <v>86</v>
          </cell>
          <cell r="N18">
            <v>84</v>
          </cell>
          <cell r="O18">
            <v>92</v>
          </cell>
          <cell r="P18">
            <v>94</v>
          </cell>
          <cell r="Q18">
            <v>79</v>
          </cell>
          <cell r="R18">
            <v>75</v>
          </cell>
          <cell r="S18" t="str">
            <v>良好</v>
          </cell>
          <cell r="T18" t="str">
            <v>良好</v>
          </cell>
          <cell r="U18">
            <v>75</v>
          </cell>
          <cell r="V18">
            <v>82</v>
          </cell>
          <cell r="W18">
            <v>96</v>
          </cell>
          <cell r="X18" t="str">
            <v>良好</v>
          </cell>
          <cell r="Y18">
            <v>60</v>
          </cell>
          <cell r="Z18" t="str">
            <v>良好</v>
          </cell>
          <cell r="AA18">
            <v>44</v>
          </cell>
          <cell r="AB18">
            <v>59</v>
          </cell>
          <cell r="AC18">
            <v>60</v>
          </cell>
          <cell r="AD18">
            <v>78</v>
          </cell>
          <cell r="AE18">
            <v>60</v>
          </cell>
          <cell r="AF18">
            <v>60</v>
          </cell>
          <cell r="AG18">
            <v>84</v>
          </cell>
          <cell r="AH18">
            <v>83</v>
          </cell>
          <cell r="AI18">
            <v>77</v>
          </cell>
          <cell r="AJ18">
            <v>60</v>
          </cell>
          <cell r="AK18" t="str">
            <v>良好</v>
          </cell>
          <cell r="AL18" t="str">
            <v>良好</v>
          </cell>
          <cell r="AM18">
            <v>83</v>
          </cell>
          <cell r="AN18">
            <v>0</v>
          </cell>
          <cell r="AO18">
            <v>80</v>
          </cell>
          <cell r="AP18">
            <v>3</v>
          </cell>
          <cell r="AQ18" t="str">
            <v>JavaScript程序设计数据库技术数据库技术预就业实习</v>
          </cell>
        </row>
        <row r="19">
          <cell r="A19">
            <v>20200318131</v>
          </cell>
          <cell r="B19" t="str">
            <v>李冬兰</v>
          </cell>
          <cell r="C19" t="str">
            <v>全日制2020软件与信息服务(UI设计方向)1班</v>
          </cell>
          <cell r="D19" t="str">
            <v>良好</v>
          </cell>
          <cell r="E19">
            <v>88</v>
          </cell>
          <cell r="F19">
            <v>88</v>
          </cell>
          <cell r="G19">
            <v>80</v>
          </cell>
          <cell r="H19">
            <v>86</v>
          </cell>
          <cell r="I19">
            <v>88</v>
          </cell>
          <cell r="J19">
            <v>75</v>
          </cell>
          <cell r="K19">
            <v>84</v>
          </cell>
          <cell r="L19">
            <v>83</v>
          </cell>
          <cell r="M19">
            <v>85</v>
          </cell>
          <cell r="N19">
            <v>87</v>
          </cell>
          <cell r="O19">
            <v>72</v>
          </cell>
          <cell r="P19">
            <v>95</v>
          </cell>
          <cell r="Q19">
            <v>82</v>
          </cell>
          <cell r="R19">
            <v>96</v>
          </cell>
          <cell r="S19" t="str">
            <v>良好</v>
          </cell>
          <cell r="T19" t="str">
            <v>良好</v>
          </cell>
          <cell r="U19">
            <v>75</v>
          </cell>
          <cell r="V19">
            <v>86</v>
          </cell>
          <cell r="W19">
            <v>94</v>
          </cell>
          <cell r="X19" t="str">
            <v>及格</v>
          </cell>
          <cell r="Y19">
            <v>96</v>
          </cell>
          <cell r="Z19" t="str">
            <v>良好</v>
          </cell>
          <cell r="AA19">
            <v>60</v>
          </cell>
          <cell r="AB19">
            <v>79</v>
          </cell>
          <cell r="AC19">
            <v>85</v>
          </cell>
          <cell r="AD19">
            <v>86</v>
          </cell>
          <cell r="AE19">
            <v>80</v>
          </cell>
          <cell r="AF19">
            <v>70</v>
          </cell>
          <cell r="AG19">
            <v>82</v>
          </cell>
          <cell r="AH19">
            <v>83</v>
          </cell>
          <cell r="AI19">
            <v>87</v>
          </cell>
          <cell r="AJ19">
            <v>64</v>
          </cell>
          <cell r="AK19" t="str">
            <v>良好</v>
          </cell>
          <cell r="AL19" t="str">
            <v>良好</v>
          </cell>
          <cell r="AM19">
            <v>86</v>
          </cell>
          <cell r="AN19">
            <v>82</v>
          </cell>
          <cell r="AO19">
            <v>88</v>
          </cell>
          <cell r="AP19">
            <v>0</v>
          </cell>
          <cell r="AQ19" t="str">
            <v/>
          </cell>
        </row>
        <row r="20">
          <cell r="A20">
            <v>20200318139</v>
          </cell>
          <cell r="B20" t="str">
            <v>李永亮</v>
          </cell>
          <cell r="C20" t="str">
            <v>全日制2020软件与信息服务(UI设计方向)1班</v>
          </cell>
          <cell r="D20" t="str">
            <v>良好</v>
          </cell>
          <cell r="E20">
            <v>61</v>
          </cell>
          <cell r="F20">
            <v>64</v>
          </cell>
          <cell r="G20">
            <v>85</v>
          </cell>
          <cell r="H20">
            <v>73</v>
          </cell>
          <cell r="I20">
            <v>87</v>
          </cell>
          <cell r="J20">
            <v>67</v>
          </cell>
          <cell r="K20">
            <v>87</v>
          </cell>
          <cell r="L20">
            <v>73</v>
          </cell>
          <cell r="M20">
            <v>80</v>
          </cell>
          <cell r="N20">
            <v>79</v>
          </cell>
          <cell r="O20">
            <v>60</v>
          </cell>
          <cell r="P20">
            <v>60</v>
          </cell>
          <cell r="Q20">
            <v>81</v>
          </cell>
          <cell r="R20">
            <v>99</v>
          </cell>
          <cell r="S20" t="str">
            <v>良好</v>
          </cell>
          <cell r="T20" t="str">
            <v>良好</v>
          </cell>
          <cell r="U20">
            <v>75</v>
          </cell>
          <cell r="V20">
            <v>86</v>
          </cell>
          <cell r="W20">
            <v>89</v>
          </cell>
          <cell r="X20" t="str">
            <v>及格</v>
          </cell>
          <cell r="Y20">
            <v>67</v>
          </cell>
          <cell r="Z20" t="str">
            <v>良好</v>
          </cell>
          <cell r="AA20">
            <v>60</v>
          </cell>
          <cell r="AB20">
            <v>64</v>
          </cell>
          <cell r="AC20">
            <v>81</v>
          </cell>
          <cell r="AD20">
            <v>86</v>
          </cell>
          <cell r="AE20">
            <v>75</v>
          </cell>
          <cell r="AF20">
            <v>86</v>
          </cell>
          <cell r="AG20">
            <v>78</v>
          </cell>
          <cell r="AH20">
            <v>80</v>
          </cell>
          <cell r="AI20">
            <v>77</v>
          </cell>
          <cell r="AJ20">
            <v>77</v>
          </cell>
          <cell r="AK20" t="str">
            <v>良好</v>
          </cell>
          <cell r="AL20" t="str">
            <v>及格</v>
          </cell>
          <cell r="AM20">
            <v>75</v>
          </cell>
          <cell r="AN20">
            <v>84</v>
          </cell>
          <cell r="AO20">
            <v>79</v>
          </cell>
          <cell r="AP20">
            <v>0</v>
          </cell>
          <cell r="AQ20" t="str">
            <v/>
          </cell>
        </row>
        <row r="21">
          <cell r="A21">
            <v>20200318145</v>
          </cell>
          <cell r="B21" t="str">
            <v>林明友</v>
          </cell>
          <cell r="C21" t="str">
            <v>全日制2020软件与信息服务(UI设计方向)1班</v>
          </cell>
          <cell r="D21" t="str">
            <v>良好</v>
          </cell>
          <cell r="E21">
            <v>61</v>
          </cell>
          <cell r="F21">
            <v>62</v>
          </cell>
          <cell r="G21">
            <v>87</v>
          </cell>
          <cell r="H21">
            <v>86</v>
          </cell>
          <cell r="I21">
            <v>88</v>
          </cell>
          <cell r="J21">
            <v>81</v>
          </cell>
          <cell r="K21">
            <v>90</v>
          </cell>
          <cell r="L21">
            <v>86</v>
          </cell>
          <cell r="M21">
            <v>80</v>
          </cell>
          <cell r="N21">
            <v>83</v>
          </cell>
          <cell r="O21">
            <v>94</v>
          </cell>
          <cell r="P21">
            <v>96</v>
          </cell>
          <cell r="Q21">
            <v>98</v>
          </cell>
          <cell r="R21">
            <v>98</v>
          </cell>
          <cell r="S21" t="str">
            <v>良好</v>
          </cell>
          <cell r="T21" t="str">
            <v>良好</v>
          </cell>
          <cell r="U21">
            <v>75</v>
          </cell>
          <cell r="V21">
            <v>88</v>
          </cell>
          <cell r="W21">
            <v>96</v>
          </cell>
          <cell r="X21" t="str">
            <v>良好</v>
          </cell>
          <cell r="Y21">
            <v>95</v>
          </cell>
          <cell r="Z21" t="str">
            <v>良好</v>
          </cell>
          <cell r="AA21">
            <v>70</v>
          </cell>
          <cell r="AB21">
            <v>85</v>
          </cell>
          <cell r="AC21">
            <v>87</v>
          </cell>
          <cell r="AD21">
            <v>86</v>
          </cell>
          <cell r="AE21">
            <v>92</v>
          </cell>
          <cell r="AF21">
            <v>92</v>
          </cell>
          <cell r="AG21">
            <v>87</v>
          </cell>
          <cell r="AH21">
            <v>87</v>
          </cell>
          <cell r="AI21">
            <v>85</v>
          </cell>
          <cell r="AJ21">
            <v>90</v>
          </cell>
          <cell r="AK21" t="str">
            <v>良好</v>
          </cell>
          <cell r="AL21" t="str">
            <v>良好</v>
          </cell>
          <cell r="AM21">
            <v>78</v>
          </cell>
          <cell r="AN21">
            <v>94</v>
          </cell>
          <cell r="AO21">
            <v>70</v>
          </cell>
          <cell r="AP21">
            <v>0</v>
          </cell>
          <cell r="AQ21" t="str">
            <v/>
          </cell>
        </row>
        <row r="22">
          <cell r="A22">
            <v>20200318152</v>
          </cell>
          <cell r="B22" t="str">
            <v>卢敏洁</v>
          </cell>
          <cell r="C22" t="str">
            <v>全日制2020软件与信息服务(UI设计方向)1班</v>
          </cell>
          <cell r="D22" t="str">
            <v>良好</v>
          </cell>
          <cell r="E22">
            <v>60</v>
          </cell>
          <cell r="F22">
            <v>63</v>
          </cell>
          <cell r="G22">
            <v>69</v>
          </cell>
          <cell r="H22">
            <v>91</v>
          </cell>
          <cell r="I22">
            <v>88</v>
          </cell>
          <cell r="J22">
            <v>79</v>
          </cell>
          <cell r="K22">
            <v>78</v>
          </cell>
          <cell r="L22">
            <v>69</v>
          </cell>
          <cell r="M22">
            <v>77</v>
          </cell>
          <cell r="N22">
            <v>77</v>
          </cell>
          <cell r="O22">
            <v>91</v>
          </cell>
          <cell r="P22">
            <v>94</v>
          </cell>
          <cell r="Q22">
            <v>92</v>
          </cell>
          <cell r="R22">
            <v>93</v>
          </cell>
          <cell r="S22" t="str">
            <v>良好</v>
          </cell>
          <cell r="T22" t="str">
            <v>良好</v>
          </cell>
          <cell r="U22">
            <v>75</v>
          </cell>
          <cell r="V22">
            <v>94</v>
          </cell>
          <cell r="W22">
            <v>89</v>
          </cell>
          <cell r="X22" t="str">
            <v>及格</v>
          </cell>
          <cell r="Y22">
            <v>75</v>
          </cell>
          <cell r="Z22" t="str">
            <v>良好</v>
          </cell>
          <cell r="AA22">
            <v>63</v>
          </cell>
          <cell r="AB22">
            <v>74</v>
          </cell>
          <cell r="AC22">
            <v>87</v>
          </cell>
          <cell r="AD22">
            <v>81</v>
          </cell>
          <cell r="AE22">
            <v>81</v>
          </cell>
          <cell r="AF22">
            <v>90</v>
          </cell>
          <cell r="AG22">
            <v>83</v>
          </cell>
          <cell r="AH22">
            <v>80</v>
          </cell>
          <cell r="AI22">
            <v>67</v>
          </cell>
          <cell r="AJ22">
            <v>86</v>
          </cell>
          <cell r="AK22" t="str">
            <v>良好</v>
          </cell>
          <cell r="AL22" t="str">
            <v>良好</v>
          </cell>
          <cell r="AM22">
            <v>84</v>
          </cell>
          <cell r="AN22">
            <v>96</v>
          </cell>
          <cell r="AO22">
            <v>88</v>
          </cell>
          <cell r="AP22">
            <v>0</v>
          </cell>
          <cell r="AQ22" t="str">
            <v/>
          </cell>
        </row>
        <row r="23">
          <cell r="A23">
            <v>20200318162</v>
          </cell>
          <cell r="B23" t="str">
            <v>彭承雄</v>
          </cell>
          <cell r="C23" t="str">
            <v>全日制2020软件与信息服务(UI设计方向)1班</v>
          </cell>
          <cell r="D23" t="str">
            <v>良好</v>
          </cell>
          <cell r="E23">
            <v>70</v>
          </cell>
          <cell r="F23">
            <v>64</v>
          </cell>
          <cell r="G23">
            <v>79</v>
          </cell>
          <cell r="H23">
            <v>84</v>
          </cell>
          <cell r="I23">
            <v>86</v>
          </cell>
          <cell r="J23">
            <v>60</v>
          </cell>
          <cell r="K23">
            <v>95</v>
          </cell>
          <cell r="L23">
            <v>88</v>
          </cell>
          <cell r="M23">
            <v>86</v>
          </cell>
          <cell r="N23">
            <v>79</v>
          </cell>
          <cell r="O23">
            <v>60</v>
          </cell>
          <cell r="P23">
            <v>99</v>
          </cell>
          <cell r="Q23">
            <v>83</v>
          </cell>
          <cell r="R23">
            <v>99</v>
          </cell>
          <cell r="S23" t="str">
            <v>良好</v>
          </cell>
          <cell r="T23" t="str">
            <v>良好</v>
          </cell>
          <cell r="U23">
            <v>75</v>
          </cell>
          <cell r="V23">
            <v>86</v>
          </cell>
          <cell r="W23">
            <v>96</v>
          </cell>
          <cell r="X23" t="str">
            <v>良好</v>
          </cell>
          <cell r="Y23">
            <v>77</v>
          </cell>
          <cell r="Z23" t="str">
            <v>良好</v>
          </cell>
          <cell r="AA23">
            <v>64</v>
          </cell>
          <cell r="AB23">
            <v>78</v>
          </cell>
          <cell r="AC23">
            <v>90</v>
          </cell>
          <cell r="AD23">
            <v>81</v>
          </cell>
          <cell r="AE23">
            <v>81</v>
          </cell>
          <cell r="AF23">
            <v>78</v>
          </cell>
          <cell r="AG23">
            <v>85</v>
          </cell>
          <cell r="AH23">
            <v>83</v>
          </cell>
          <cell r="AI23">
            <v>94</v>
          </cell>
          <cell r="AJ23">
            <v>60</v>
          </cell>
          <cell r="AK23" t="str">
            <v>良好</v>
          </cell>
          <cell r="AL23" t="str">
            <v>良好</v>
          </cell>
          <cell r="AM23">
            <v>80</v>
          </cell>
          <cell r="AN23">
            <v>81</v>
          </cell>
          <cell r="AO23">
            <v>65</v>
          </cell>
          <cell r="AP23">
            <v>0</v>
          </cell>
          <cell r="AQ23" t="str">
            <v/>
          </cell>
        </row>
        <row r="24">
          <cell r="A24">
            <v>20200318168</v>
          </cell>
          <cell r="B24" t="str">
            <v>申东亮</v>
          </cell>
          <cell r="C24" t="str">
            <v>全日制2020软件与信息服务(UI设计方向)1班</v>
          </cell>
          <cell r="D24" t="str">
            <v>良好</v>
          </cell>
          <cell r="E24">
            <v>73</v>
          </cell>
          <cell r="F24">
            <v>67</v>
          </cell>
          <cell r="G24">
            <v>81</v>
          </cell>
          <cell r="H24">
            <v>88</v>
          </cell>
          <cell r="I24">
            <v>88</v>
          </cell>
          <cell r="J24">
            <v>74</v>
          </cell>
          <cell r="K24">
            <v>78</v>
          </cell>
          <cell r="L24">
            <v>85</v>
          </cell>
          <cell r="M24">
            <v>81</v>
          </cell>
          <cell r="N24">
            <v>91</v>
          </cell>
          <cell r="O24">
            <v>97</v>
          </cell>
          <cell r="P24">
            <v>97</v>
          </cell>
          <cell r="Q24">
            <v>94</v>
          </cell>
          <cell r="R24">
            <v>94</v>
          </cell>
          <cell r="S24" t="str">
            <v>良好</v>
          </cell>
          <cell r="T24" t="str">
            <v>良好</v>
          </cell>
          <cell r="U24">
            <v>85</v>
          </cell>
          <cell r="V24">
            <v>84</v>
          </cell>
          <cell r="W24">
            <v>97</v>
          </cell>
          <cell r="X24" t="str">
            <v>良好</v>
          </cell>
          <cell r="Y24">
            <v>94</v>
          </cell>
          <cell r="Z24" t="str">
            <v>良好</v>
          </cell>
          <cell r="AA24">
            <v>74</v>
          </cell>
          <cell r="AB24">
            <v>91</v>
          </cell>
          <cell r="AC24">
            <v>87</v>
          </cell>
          <cell r="AD24">
            <v>84</v>
          </cell>
          <cell r="AE24">
            <v>90</v>
          </cell>
          <cell r="AF24">
            <v>93</v>
          </cell>
          <cell r="AG24">
            <v>85</v>
          </cell>
          <cell r="AH24">
            <v>83</v>
          </cell>
          <cell r="AI24">
            <v>63</v>
          </cell>
          <cell r="AJ24">
            <v>88</v>
          </cell>
          <cell r="AK24" t="str">
            <v>良好</v>
          </cell>
          <cell r="AL24" t="str">
            <v>良好</v>
          </cell>
          <cell r="AM24">
            <v>86</v>
          </cell>
          <cell r="AN24">
            <v>97</v>
          </cell>
          <cell r="AO24">
            <v>67</v>
          </cell>
          <cell r="AP24">
            <v>0</v>
          </cell>
          <cell r="AQ24" t="str">
            <v/>
          </cell>
        </row>
        <row r="25">
          <cell r="A25">
            <v>20200318169</v>
          </cell>
          <cell r="B25" t="str">
            <v>申翌</v>
          </cell>
          <cell r="C25" t="str">
            <v>全日制2020软件与信息服务(UI设计方向)1班</v>
          </cell>
          <cell r="D25" t="str">
            <v>良好</v>
          </cell>
          <cell r="E25">
            <v>62</v>
          </cell>
          <cell r="F25">
            <v>66</v>
          </cell>
          <cell r="G25">
            <v>79</v>
          </cell>
          <cell r="H25">
            <v>83</v>
          </cell>
          <cell r="I25">
            <v>88</v>
          </cell>
          <cell r="J25">
            <v>74</v>
          </cell>
          <cell r="K25">
            <v>82</v>
          </cell>
          <cell r="L25">
            <v>69</v>
          </cell>
          <cell r="M25">
            <v>77</v>
          </cell>
          <cell r="N25">
            <v>77</v>
          </cell>
          <cell r="O25">
            <v>71</v>
          </cell>
          <cell r="P25">
            <v>72</v>
          </cell>
          <cell r="Q25">
            <v>80</v>
          </cell>
          <cell r="R25">
            <v>93</v>
          </cell>
          <cell r="S25" t="str">
            <v>良好</v>
          </cell>
          <cell r="T25" t="str">
            <v>良好</v>
          </cell>
          <cell r="U25">
            <v>75</v>
          </cell>
          <cell r="V25">
            <v>79</v>
          </cell>
          <cell r="W25">
            <v>91</v>
          </cell>
          <cell r="X25" t="str">
            <v>及格</v>
          </cell>
          <cell r="Y25">
            <v>96</v>
          </cell>
          <cell r="Z25" t="str">
            <v>良好</v>
          </cell>
          <cell r="AA25">
            <v>69</v>
          </cell>
          <cell r="AB25">
            <v>80</v>
          </cell>
          <cell r="AC25">
            <v>84</v>
          </cell>
          <cell r="AD25">
            <v>76</v>
          </cell>
          <cell r="AE25">
            <v>80</v>
          </cell>
          <cell r="AF25">
            <v>77</v>
          </cell>
          <cell r="AG25">
            <v>81</v>
          </cell>
          <cell r="AH25">
            <v>83</v>
          </cell>
          <cell r="AI25">
            <v>68</v>
          </cell>
          <cell r="AJ25">
            <v>83</v>
          </cell>
          <cell r="AK25" t="str">
            <v>良好</v>
          </cell>
          <cell r="AL25" t="str">
            <v>良好</v>
          </cell>
          <cell r="AM25">
            <v>84</v>
          </cell>
          <cell r="AN25">
            <v>96</v>
          </cell>
          <cell r="AO25">
            <v>80</v>
          </cell>
          <cell r="AP25">
            <v>0</v>
          </cell>
          <cell r="AQ25" t="str">
            <v/>
          </cell>
        </row>
        <row r="26">
          <cell r="A26">
            <v>20200318173</v>
          </cell>
          <cell r="B26" t="str">
            <v>覃爱媛</v>
          </cell>
          <cell r="C26" t="str">
            <v>全日制2020软件与信息服务(UI设计方向)1班</v>
          </cell>
          <cell r="D26" t="str">
            <v>良好</v>
          </cell>
          <cell r="E26">
            <v>94</v>
          </cell>
          <cell r="F26">
            <v>91</v>
          </cell>
          <cell r="G26">
            <v>75</v>
          </cell>
          <cell r="H26">
            <v>88</v>
          </cell>
          <cell r="I26">
            <v>88</v>
          </cell>
          <cell r="J26">
            <v>93</v>
          </cell>
          <cell r="K26">
            <v>91</v>
          </cell>
          <cell r="L26">
            <v>86</v>
          </cell>
          <cell r="M26">
            <v>85</v>
          </cell>
          <cell r="N26">
            <v>89</v>
          </cell>
          <cell r="O26">
            <v>98</v>
          </cell>
          <cell r="P26">
            <v>99</v>
          </cell>
          <cell r="Q26">
            <v>98</v>
          </cell>
          <cell r="R26">
            <v>100</v>
          </cell>
          <cell r="S26" t="str">
            <v>良好</v>
          </cell>
          <cell r="T26" t="str">
            <v>良好</v>
          </cell>
          <cell r="U26">
            <v>75</v>
          </cell>
          <cell r="V26">
            <v>76</v>
          </cell>
          <cell r="W26">
            <v>96</v>
          </cell>
          <cell r="X26" t="str">
            <v>良好</v>
          </cell>
          <cell r="Y26">
            <v>98</v>
          </cell>
          <cell r="Z26" t="str">
            <v>良好</v>
          </cell>
          <cell r="AA26">
            <v>60</v>
          </cell>
          <cell r="AB26">
            <v>78</v>
          </cell>
          <cell r="AC26">
            <v>84</v>
          </cell>
          <cell r="AD26">
            <v>80</v>
          </cell>
          <cell r="AE26">
            <v>84</v>
          </cell>
          <cell r="AF26">
            <v>83</v>
          </cell>
          <cell r="AG26">
            <v>87</v>
          </cell>
          <cell r="AH26">
            <v>83</v>
          </cell>
          <cell r="AI26">
            <v>94</v>
          </cell>
          <cell r="AJ26">
            <v>84</v>
          </cell>
          <cell r="AK26" t="str">
            <v>良好</v>
          </cell>
          <cell r="AL26" t="str">
            <v>良好</v>
          </cell>
          <cell r="AM26">
            <v>85</v>
          </cell>
          <cell r="AN26">
            <v>96</v>
          </cell>
          <cell r="AO26">
            <v>80</v>
          </cell>
          <cell r="AP26">
            <v>0</v>
          </cell>
          <cell r="AQ26" t="str">
            <v/>
          </cell>
        </row>
        <row r="27">
          <cell r="A27">
            <v>20200318174</v>
          </cell>
          <cell r="B27" t="str">
            <v>覃华庭</v>
          </cell>
          <cell r="C27" t="str">
            <v>全日制2020软件与信息服务(UI设计方向)1班</v>
          </cell>
          <cell r="D27" t="str">
            <v>良好</v>
          </cell>
          <cell r="E27">
            <v>60</v>
          </cell>
          <cell r="F27">
            <v>63</v>
          </cell>
          <cell r="G27">
            <v>77</v>
          </cell>
          <cell r="H27">
            <v>83</v>
          </cell>
          <cell r="I27">
            <v>83</v>
          </cell>
          <cell r="J27">
            <v>76</v>
          </cell>
          <cell r="K27">
            <v>84</v>
          </cell>
          <cell r="L27">
            <v>89</v>
          </cell>
          <cell r="M27">
            <v>87</v>
          </cell>
          <cell r="N27">
            <v>78</v>
          </cell>
          <cell r="O27">
            <v>73</v>
          </cell>
          <cell r="P27">
            <v>67</v>
          </cell>
          <cell r="Q27">
            <v>63</v>
          </cell>
          <cell r="R27">
            <v>60</v>
          </cell>
          <cell r="S27" t="str">
            <v>良好</v>
          </cell>
          <cell r="T27" t="str">
            <v>良好</v>
          </cell>
          <cell r="U27">
            <v>75</v>
          </cell>
          <cell r="V27">
            <v>88</v>
          </cell>
          <cell r="W27">
            <v>94</v>
          </cell>
          <cell r="X27" t="str">
            <v>及格</v>
          </cell>
          <cell r="Y27">
            <v>60</v>
          </cell>
          <cell r="Z27" t="str">
            <v>良好</v>
          </cell>
          <cell r="AA27">
            <v>60</v>
          </cell>
          <cell r="AB27">
            <v>51</v>
          </cell>
          <cell r="AC27">
            <v>60</v>
          </cell>
          <cell r="AD27">
            <v>76</v>
          </cell>
          <cell r="AE27">
            <v>75</v>
          </cell>
          <cell r="AF27">
            <v>67</v>
          </cell>
          <cell r="AG27">
            <v>77</v>
          </cell>
          <cell r="AH27">
            <v>75</v>
          </cell>
          <cell r="AI27">
            <v>71</v>
          </cell>
          <cell r="AJ27">
            <v>60</v>
          </cell>
          <cell r="AK27" t="str">
            <v>良好</v>
          </cell>
          <cell r="AL27" t="str">
            <v>良好</v>
          </cell>
          <cell r="AM27">
            <v>85</v>
          </cell>
          <cell r="AN27">
            <v>64</v>
          </cell>
          <cell r="AO27">
            <v>89</v>
          </cell>
          <cell r="AP27">
            <v>1</v>
          </cell>
          <cell r="AQ27" t="str">
            <v>数据库技术数据库技术</v>
          </cell>
        </row>
        <row r="28">
          <cell r="A28">
            <v>20200318180</v>
          </cell>
          <cell r="B28" t="str">
            <v>唐成功</v>
          </cell>
          <cell r="C28" t="str">
            <v>全日制2020软件与信息服务(UI设计方向)1班</v>
          </cell>
          <cell r="D28" t="str">
            <v>良好</v>
          </cell>
          <cell r="E28">
            <v>80</v>
          </cell>
          <cell r="F28">
            <v>80</v>
          </cell>
          <cell r="G28">
            <v>86</v>
          </cell>
          <cell r="H28">
            <v>90</v>
          </cell>
          <cell r="I28">
            <v>88</v>
          </cell>
          <cell r="J28">
            <v>83</v>
          </cell>
          <cell r="K28">
            <v>81</v>
          </cell>
          <cell r="L28">
            <v>84</v>
          </cell>
          <cell r="M28">
            <v>88</v>
          </cell>
          <cell r="N28">
            <v>83</v>
          </cell>
          <cell r="O28">
            <v>72</v>
          </cell>
          <cell r="P28">
            <v>100</v>
          </cell>
          <cell r="Q28">
            <v>100</v>
          </cell>
          <cell r="R28">
            <v>99</v>
          </cell>
          <cell r="S28" t="str">
            <v>良好</v>
          </cell>
          <cell r="T28" t="str">
            <v>良好</v>
          </cell>
          <cell r="U28">
            <v>75</v>
          </cell>
          <cell r="V28">
            <v>84</v>
          </cell>
          <cell r="W28">
            <v>97</v>
          </cell>
          <cell r="X28" t="str">
            <v>良好</v>
          </cell>
          <cell r="Y28">
            <v>99</v>
          </cell>
          <cell r="Z28" t="str">
            <v>良好</v>
          </cell>
          <cell r="AA28">
            <v>79</v>
          </cell>
          <cell r="AB28">
            <v>86</v>
          </cell>
          <cell r="AC28">
            <v>94</v>
          </cell>
          <cell r="AD28">
            <v>87</v>
          </cell>
          <cell r="AE28">
            <v>90</v>
          </cell>
          <cell r="AF28">
            <v>92</v>
          </cell>
          <cell r="AG28">
            <v>89</v>
          </cell>
          <cell r="AH28">
            <v>87</v>
          </cell>
          <cell r="AI28">
            <v>96</v>
          </cell>
          <cell r="AJ28">
            <v>92</v>
          </cell>
          <cell r="AK28" t="str">
            <v>良好</v>
          </cell>
          <cell r="AL28" t="str">
            <v>及格</v>
          </cell>
          <cell r="AM28">
            <v>85</v>
          </cell>
          <cell r="AN28">
            <v>94</v>
          </cell>
          <cell r="AO28">
            <v>70</v>
          </cell>
          <cell r="AP28">
            <v>0</v>
          </cell>
          <cell r="AQ28" t="str">
            <v/>
          </cell>
        </row>
        <row r="29">
          <cell r="A29">
            <v>20200318188</v>
          </cell>
          <cell r="B29" t="str">
            <v>韦健</v>
          </cell>
          <cell r="C29" t="str">
            <v>全日制2020软件与信息服务(UI设计方向)1班</v>
          </cell>
          <cell r="D29" t="str">
            <v>良好</v>
          </cell>
          <cell r="E29">
            <v>85</v>
          </cell>
          <cell r="F29">
            <v>64</v>
          </cell>
          <cell r="G29">
            <v>81</v>
          </cell>
          <cell r="H29">
            <v>86</v>
          </cell>
          <cell r="I29">
            <v>91</v>
          </cell>
          <cell r="J29">
            <v>71</v>
          </cell>
          <cell r="K29">
            <v>80</v>
          </cell>
          <cell r="L29">
            <v>83</v>
          </cell>
          <cell r="M29">
            <v>84</v>
          </cell>
          <cell r="N29">
            <v>81</v>
          </cell>
          <cell r="O29">
            <v>93</v>
          </cell>
          <cell r="P29">
            <v>73</v>
          </cell>
          <cell r="Q29">
            <v>77</v>
          </cell>
          <cell r="R29">
            <v>89</v>
          </cell>
          <cell r="S29" t="str">
            <v>良好</v>
          </cell>
          <cell r="T29" t="str">
            <v>良好</v>
          </cell>
          <cell r="U29">
            <v>75</v>
          </cell>
          <cell r="V29">
            <v>87</v>
          </cell>
          <cell r="W29">
            <v>97</v>
          </cell>
          <cell r="X29" t="str">
            <v>及格</v>
          </cell>
          <cell r="Y29">
            <v>77</v>
          </cell>
          <cell r="Z29" t="str">
            <v>良好</v>
          </cell>
          <cell r="AA29">
            <v>62</v>
          </cell>
          <cell r="AB29">
            <v>69</v>
          </cell>
          <cell r="AC29">
            <v>75</v>
          </cell>
          <cell r="AD29">
            <v>78</v>
          </cell>
          <cell r="AE29">
            <v>85</v>
          </cell>
          <cell r="AF29">
            <v>82</v>
          </cell>
          <cell r="AG29">
            <v>81</v>
          </cell>
          <cell r="AH29">
            <v>80</v>
          </cell>
          <cell r="AI29">
            <v>70</v>
          </cell>
          <cell r="AJ29">
            <v>73</v>
          </cell>
          <cell r="AK29" t="str">
            <v>良好</v>
          </cell>
          <cell r="AL29" t="str">
            <v>良好</v>
          </cell>
          <cell r="AM29">
            <v>74</v>
          </cell>
          <cell r="AN29">
            <v>97</v>
          </cell>
          <cell r="AO29">
            <v>76</v>
          </cell>
          <cell r="AP29">
            <v>0</v>
          </cell>
          <cell r="AQ29" t="str">
            <v/>
          </cell>
        </row>
        <row r="30">
          <cell r="A30">
            <v>20200318197</v>
          </cell>
          <cell r="B30" t="str">
            <v>徐安妮</v>
          </cell>
          <cell r="C30" t="str">
            <v>全日制2020软件与信息服务(UI设计方向)1班</v>
          </cell>
          <cell r="D30" t="str">
            <v>良好</v>
          </cell>
          <cell r="E30">
            <v>84</v>
          </cell>
          <cell r="F30">
            <v>90</v>
          </cell>
          <cell r="G30">
            <v>81</v>
          </cell>
          <cell r="H30">
            <v>86</v>
          </cell>
          <cell r="I30">
            <v>86</v>
          </cell>
          <cell r="J30">
            <v>67</v>
          </cell>
          <cell r="K30">
            <v>86</v>
          </cell>
          <cell r="L30">
            <v>92</v>
          </cell>
          <cell r="M30">
            <v>85</v>
          </cell>
          <cell r="N30">
            <v>85</v>
          </cell>
          <cell r="O30">
            <v>68</v>
          </cell>
          <cell r="P30">
            <v>97</v>
          </cell>
          <cell r="Q30">
            <v>90</v>
          </cell>
          <cell r="R30">
            <v>99</v>
          </cell>
          <cell r="S30" t="str">
            <v>良好</v>
          </cell>
          <cell r="T30" t="str">
            <v>良好</v>
          </cell>
          <cell r="U30">
            <v>75</v>
          </cell>
          <cell r="V30">
            <v>81</v>
          </cell>
          <cell r="W30">
            <v>90</v>
          </cell>
          <cell r="X30" t="str">
            <v>良好</v>
          </cell>
          <cell r="Y30">
            <v>94</v>
          </cell>
          <cell r="Z30" t="str">
            <v>良好</v>
          </cell>
          <cell r="AA30">
            <v>60</v>
          </cell>
          <cell r="AB30">
            <v>81</v>
          </cell>
          <cell r="AC30">
            <v>90</v>
          </cell>
          <cell r="AD30">
            <v>86</v>
          </cell>
          <cell r="AE30">
            <v>81</v>
          </cell>
          <cell r="AF30">
            <v>74</v>
          </cell>
          <cell r="AG30">
            <v>81</v>
          </cell>
          <cell r="AH30">
            <v>80</v>
          </cell>
          <cell r="AI30">
            <v>80</v>
          </cell>
          <cell r="AJ30">
            <v>75</v>
          </cell>
          <cell r="AK30" t="str">
            <v>良好</v>
          </cell>
          <cell r="AL30" t="str">
            <v>良好</v>
          </cell>
          <cell r="AM30">
            <v>85</v>
          </cell>
          <cell r="AN30">
            <v>60</v>
          </cell>
          <cell r="AO30">
            <v>80</v>
          </cell>
          <cell r="AP30">
            <v>0</v>
          </cell>
          <cell r="AQ30" t="str">
            <v/>
          </cell>
        </row>
        <row r="31">
          <cell r="A31">
            <v>20200318232</v>
          </cell>
          <cell r="B31" t="str">
            <v>黄焕奎</v>
          </cell>
          <cell r="C31" t="str">
            <v>全日制2020软件与信息服务(UI设计方向)1班</v>
          </cell>
          <cell r="D31" t="str">
            <v>良好</v>
          </cell>
          <cell r="E31">
            <v>74</v>
          </cell>
          <cell r="F31">
            <v>83</v>
          </cell>
          <cell r="G31">
            <v>82</v>
          </cell>
          <cell r="H31">
            <v>82</v>
          </cell>
          <cell r="I31">
            <v>91</v>
          </cell>
          <cell r="J31">
            <v>81</v>
          </cell>
          <cell r="K31">
            <v>86</v>
          </cell>
          <cell r="L31">
            <v>84</v>
          </cell>
          <cell r="M31">
            <v>85</v>
          </cell>
          <cell r="N31">
            <v>87</v>
          </cell>
          <cell r="O31">
            <v>96</v>
          </cell>
          <cell r="P31">
            <v>97</v>
          </cell>
          <cell r="Q31">
            <v>93</v>
          </cell>
          <cell r="R31">
            <v>100</v>
          </cell>
          <cell r="S31" t="str">
            <v>良好</v>
          </cell>
          <cell r="T31" t="str">
            <v>良好</v>
          </cell>
          <cell r="U31">
            <v>75</v>
          </cell>
          <cell r="V31">
            <v>82</v>
          </cell>
          <cell r="W31">
            <v>96</v>
          </cell>
          <cell r="X31" t="str">
            <v>良好</v>
          </cell>
          <cell r="Y31">
            <v>99</v>
          </cell>
          <cell r="Z31" t="str">
            <v>良好</v>
          </cell>
          <cell r="AA31">
            <v>75</v>
          </cell>
          <cell r="AB31">
            <v>92</v>
          </cell>
          <cell r="AC31">
            <v>87</v>
          </cell>
          <cell r="AD31">
            <v>94</v>
          </cell>
          <cell r="AE31">
            <v>90</v>
          </cell>
          <cell r="AF31">
            <v>85</v>
          </cell>
          <cell r="AG31">
            <v>96</v>
          </cell>
          <cell r="AH31">
            <v>87</v>
          </cell>
          <cell r="AI31">
            <v>96</v>
          </cell>
          <cell r="AJ31">
            <v>88</v>
          </cell>
          <cell r="AK31" t="str">
            <v>良好</v>
          </cell>
          <cell r="AL31" t="str">
            <v>良好</v>
          </cell>
          <cell r="AM31">
            <v>83</v>
          </cell>
          <cell r="AN31">
            <v>96</v>
          </cell>
          <cell r="AO31">
            <v>89</v>
          </cell>
          <cell r="AP31">
            <v>0</v>
          </cell>
          <cell r="AQ31" t="str">
            <v/>
          </cell>
        </row>
        <row r="32">
          <cell r="A32">
            <v>20200318234</v>
          </cell>
          <cell r="B32" t="str">
            <v>黄柳棉</v>
          </cell>
          <cell r="C32" t="str">
            <v>全日制2020软件与信息服务(UI设计方向)1班</v>
          </cell>
          <cell r="D32" t="str">
            <v>良好</v>
          </cell>
          <cell r="E32">
            <v>93</v>
          </cell>
          <cell r="F32">
            <v>93</v>
          </cell>
          <cell r="G32">
            <v>82</v>
          </cell>
          <cell r="H32">
            <v>84</v>
          </cell>
          <cell r="I32">
            <v>90</v>
          </cell>
          <cell r="J32">
            <v>66</v>
          </cell>
          <cell r="K32">
            <v>91</v>
          </cell>
          <cell r="L32">
            <v>70</v>
          </cell>
          <cell r="M32">
            <v>86</v>
          </cell>
          <cell r="N32">
            <v>81</v>
          </cell>
          <cell r="O32">
            <v>73</v>
          </cell>
          <cell r="P32">
            <v>94</v>
          </cell>
          <cell r="Q32">
            <v>90</v>
          </cell>
          <cell r="R32">
            <v>99</v>
          </cell>
          <cell r="S32" t="str">
            <v>良好</v>
          </cell>
          <cell r="T32" t="str">
            <v>良好</v>
          </cell>
          <cell r="U32">
            <v>75</v>
          </cell>
          <cell r="V32">
            <v>84</v>
          </cell>
          <cell r="W32">
            <v>95</v>
          </cell>
          <cell r="X32" t="str">
            <v>良好</v>
          </cell>
          <cell r="Y32">
            <v>92</v>
          </cell>
          <cell r="Z32" t="str">
            <v>良好</v>
          </cell>
          <cell r="AA32">
            <v>61</v>
          </cell>
          <cell r="AB32">
            <v>76</v>
          </cell>
          <cell r="AC32">
            <v>76</v>
          </cell>
          <cell r="AD32">
            <v>78</v>
          </cell>
          <cell r="AE32">
            <v>75</v>
          </cell>
          <cell r="AF32">
            <v>76</v>
          </cell>
          <cell r="AG32">
            <v>84</v>
          </cell>
          <cell r="AH32">
            <v>87</v>
          </cell>
          <cell r="AI32">
            <v>93</v>
          </cell>
          <cell r="AJ32">
            <v>90</v>
          </cell>
          <cell r="AK32" t="str">
            <v>良好</v>
          </cell>
          <cell r="AL32" t="str">
            <v>及格</v>
          </cell>
          <cell r="AM32">
            <v>86</v>
          </cell>
          <cell r="AN32">
            <v>97</v>
          </cell>
          <cell r="AO32">
            <v>83</v>
          </cell>
          <cell r="AP32">
            <v>0</v>
          </cell>
          <cell r="AQ32" t="str">
            <v/>
          </cell>
        </row>
        <row r="33">
          <cell r="A33">
            <v>20200318245</v>
          </cell>
          <cell r="B33" t="str">
            <v>李兰芝</v>
          </cell>
          <cell r="C33" t="str">
            <v>全日制2020软件与信息服务(UI设计方向)1班</v>
          </cell>
          <cell r="D33" t="str">
            <v>良好</v>
          </cell>
          <cell r="E33">
            <v>94</v>
          </cell>
          <cell r="F33">
            <v>95</v>
          </cell>
          <cell r="G33">
            <v>89</v>
          </cell>
          <cell r="H33">
            <v>83</v>
          </cell>
          <cell r="I33">
            <v>88</v>
          </cell>
          <cell r="J33">
            <v>74</v>
          </cell>
          <cell r="K33">
            <v>90</v>
          </cell>
          <cell r="L33">
            <v>73</v>
          </cell>
          <cell r="M33">
            <v>86</v>
          </cell>
          <cell r="N33">
            <v>84</v>
          </cell>
          <cell r="O33">
            <v>72</v>
          </cell>
          <cell r="P33">
            <v>98</v>
          </cell>
          <cell r="Q33">
            <v>81</v>
          </cell>
          <cell r="R33">
            <v>98</v>
          </cell>
          <cell r="S33" t="str">
            <v>良好</v>
          </cell>
          <cell r="T33" t="str">
            <v>良好</v>
          </cell>
          <cell r="U33">
            <v>75</v>
          </cell>
          <cell r="V33">
            <v>87</v>
          </cell>
          <cell r="W33">
            <v>94</v>
          </cell>
          <cell r="X33" t="str">
            <v>良好</v>
          </cell>
          <cell r="Y33">
            <v>90</v>
          </cell>
          <cell r="Z33" t="str">
            <v>良好</v>
          </cell>
          <cell r="AA33">
            <v>60</v>
          </cell>
          <cell r="AB33">
            <v>79</v>
          </cell>
          <cell r="AC33">
            <v>83</v>
          </cell>
          <cell r="AD33">
            <v>86</v>
          </cell>
          <cell r="AE33">
            <v>81</v>
          </cell>
          <cell r="AF33">
            <v>74</v>
          </cell>
          <cell r="AG33">
            <v>83</v>
          </cell>
          <cell r="AH33">
            <v>87</v>
          </cell>
          <cell r="AI33">
            <v>73</v>
          </cell>
          <cell r="AJ33">
            <v>84</v>
          </cell>
          <cell r="AK33" t="str">
            <v>良好</v>
          </cell>
          <cell r="AL33" t="str">
            <v>良好</v>
          </cell>
          <cell r="AM33">
            <v>82</v>
          </cell>
          <cell r="AN33">
            <v>80</v>
          </cell>
          <cell r="AO33">
            <v>88</v>
          </cell>
          <cell r="AP33">
            <v>0</v>
          </cell>
          <cell r="AQ33" t="str">
            <v/>
          </cell>
        </row>
        <row r="34">
          <cell r="A34">
            <v>20200318251</v>
          </cell>
          <cell r="B34" t="str">
            <v>梁洪彬</v>
          </cell>
          <cell r="C34" t="str">
            <v>全日制2020软件与信息服务(UI设计方向)1班</v>
          </cell>
          <cell r="D34" t="str">
            <v>良好</v>
          </cell>
          <cell r="E34">
            <v>66</v>
          </cell>
          <cell r="F34">
            <v>67</v>
          </cell>
          <cell r="G34">
            <v>82</v>
          </cell>
          <cell r="H34">
            <v>80</v>
          </cell>
          <cell r="I34">
            <v>90</v>
          </cell>
          <cell r="J34">
            <v>83</v>
          </cell>
          <cell r="K34">
            <v>87</v>
          </cell>
          <cell r="L34">
            <v>76</v>
          </cell>
          <cell r="M34">
            <v>85</v>
          </cell>
          <cell r="N34">
            <v>85</v>
          </cell>
          <cell r="O34">
            <v>92</v>
          </cell>
          <cell r="P34">
            <v>93</v>
          </cell>
          <cell r="Q34">
            <v>84</v>
          </cell>
          <cell r="R34">
            <v>94</v>
          </cell>
          <cell r="S34" t="str">
            <v>良好</v>
          </cell>
          <cell r="T34" t="str">
            <v>良好</v>
          </cell>
          <cell r="U34">
            <v>75</v>
          </cell>
          <cell r="V34">
            <v>84</v>
          </cell>
          <cell r="W34">
            <v>91</v>
          </cell>
          <cell r="X34" t="str">
            <v>良好</v>
          </cell>
          <cell r="Y34">
            <v>84</v>
          </cell>
          <cell r="Z34" t="str">
            <v>良好</v>
          </cell>
          <cell r="AA34">
            <v>63</v>
          </cell>
          <cell r="AB34">
            <v>69</v>
          </cell>
          <cell r="AC34">
            <v>63</v>
          </cell>
          <cell r="AD34">
            <v>81</v>
          </cell>
          <cell r="AE34">
            <v>80</v>
          </cell>
          <cell r="AF34">
            <v>81</v>
          </cell>
          <cell r="AG34">
            <v>77</v>
          </cell>
          <cell r="AH34">
            <v>80</v>
          </cell>
          <cell r="AI34">
            <v>70</v>
          </cell>
          <cell r="AJ34">
            <v>88</v>
          </cell>
          <cell r="AK34" t="str">
            <v>良好</v>
          </cell>
          <cell r="AL34" t="str">
            <v>及格</v>
          </cell>
          <cell r="AM34">
            <v>90</v>
          </cell>
          <cell r="AN34">
            <v>86</v>
          </cell>
          <cell r="AO34">
            <v>69</v>
          </cell>
          <cell r="AP34">
            <v>0</v>
          </cell>
          <cell r="AQ34" t="str">
            <v/>
          </cell>
        </row>
        <row r="35">
          <cell r="A35">
            <v>20200318265</v>
          </cell>
          <cell r="B35" t="str">
            <v>罗凤珣</v>
          </cell>
          <cell r="C35" t="str">
            <v>全日制2020软件与信息服务(UI设计方向)1班</v>
          </cell>
          <cell r="D35" t="str">
            <v>良好</v>
          </cell>
          <cell r="E35">
            <v>70</v>
          </cell>
          <cell r="F35">
            <v>71</v>
          </cell>
          <cell r="G35">
            <v>70</v>
          </cell>
          <cell r="H35">
            <v>76</v>
          </cell>
          <cell r="I35">
            <v>90</v>
          </cell>
          <cell r="J35">
            <v>75</v>
          </cell>
          <cell r="K35">
            <v>83</v>
          </cell>
          <cell r="L35">
            <v>93</v>
          </cell>
          <cell r="M35">
            <v>78</v>
          </cell>
          <cell r="N35">
            <v>81</v>
          </cell>
          <cell r="O35">
            <v>97</v>
          </cell>
          <cell r="P35">
            <v>95</v>
          </cell>
          <cell r="Q35">
            <v>79</v>
          </cell>
          <cell r="R35">
            <v>91</v>
          </cell>
          <cell r="S35" t="str">
            <v>良好</v>
          </cell>
          <cell r="T35" t="str">
            <v>良好</v>
          </cell>
          <cell r="U35">
            <v>75</v>
          </cell>
          <cell r="V35">
            <v>87</v>
          </cell>
          <cell r="W35">
            <v>95</v>
          </cell>
          <cell r="X35" t="str">
            <v>优秀</v>
          </cell>
          <cell r="Y35">
            <v>77</v>
          </cell>
          <cell r="Z35" t="str">
            <v>良好</v>
          </cell>
          <cell r="AA35">
            <v>70</v>
          </cell>
          <cell r="AB35">
            <v>83</v>
          </cell>
          <cell r="AC35">
            <v>63</v>
          </cell>
          <cell r="AD35">
            <v>83</v>
          </cell>
          <cell r="AE35">
            <v>80</v>
          </cell>
          <cell r="AF35">
            <v>86</v>
          </cell>
          <cell r="AG35">
            <v>86</v>
          </cell>
          <cell r="AH35">
            <v>83</v>
          </cell>
          <cell r="AI35">
            <v>70</v>
          </cell>
          <cell r="AJ35">
            <v>83</v>
          </cell>
          <cell r="AK35" t="str">
            <v>良好</v>
          </cell>
          <cell r="AL35" t="str">
            <v>良好</v>
          </cell>
          <cell r="AM35">
            <v>79</v>
          </cell>
          <cell r="AN35">
            <v>96</v>
          </cell>
          <cell r="AO35">
            <v>70</v>
          </cell>
          <cell r="AP35">
            <v>0</v>
          </cell>
          <cell r="AQ35" t="str">
            <v/>
          </cell>
        </row>
        <row r="36">
          <cell r="A36">
            <v>20200318268</v>
          </cell>
          <cell r="B36" t="str">
            <v>蒙春吉</v>
          </cell>
          <cell r="C36" t="str">
            <v>全日制2020软件与信息服务(UI设计方向)1班</v>
          </cell>
          <cell r="D36" t="str">
            <v>良好</v>
          </cell>
          <cell r="E36">
            <v>80</v>
          </cell>
          <cell r="F36">
            <v>75</v>
          </cell>
          <cell r="G36">
            <v>85</v>
          </cell>
          <cell r="H36">
            <v>83</v>
          </cell>
          <cell r="I36">
            <v>90</v>
          </cell>
          <cell r="J36">
            <v>72</v>
          </cell>
          <cell r="K36">
            <v>95</v>
          </cell>
          <cell r="L36">
            <v>81</v>
          </cell>
          <cell r="M36">
            <v>77</v>
          </cell>
          <cell r="N36">
            <v>82</v>
          </cell>
          <cell r="O36">
            <v>95</v>
          </cell>
          <cell r="P36">
            <v>99</v>
          </cell>
          <cell r="Q36">
            <v>83</v>
          </cell>
          <cell r="R36">
            <v>99</v>
          </cell>
          <cell r="S36" t="str">
            <v>良好</v>
          </cell>
          <cell r="T36" t="str">
            <v>良好</v>
          </cell>
          <cell r="U36">
            <v>75</v>
          </cell>
          <cell r="V36">
            <v>88</v>
          </cell>
          <cell r="W36">
            <v>96</v>
          </cell>
          <cell r="X36" t="str">
            <v>及格</v>
          </cell>
          <cell r="Y36">
            <v>98</v>
          </cell>
          <cell r="Z36" t="str">
            <v>良好</v>
          </cell>
          <cell r="AA36">
            <v>60</v>
          </cell>
          <cell r="AB36">
            <v>80</v>
          </cell>
          <cell r="AC36">
            <v>76</v>
          </cell>
          <cell r="AD36">
            <v>82</v>
          </cell>
          <cell r="AE36">
            <v>78</v>
          </cell>
          <cell r="AF36">
            <v>83</v>
          </cell>
          <cell r="AG36">
            <v>83</v>
          </cell>
          <cell r="AH36">
            <v>87</v>
          </cell>
          <cell r="AI36">
            <v>84</v>
          </cell>
          <cell r="AJ36">
            <v>90</v>
          </cell>
          <cell r="AK36" t="str">
            <v>良好</v>
          </cell>
          <cell r="AL36" t="str">
            <v>良好</v>
          </cell>
          <cell r="AM36">
            <v>77</v>
          </cell>
          <cell r="AN36">
            <v>98</v>
          </cell>
          <cell r="AO36">
            <v>85</v>
          </cell>
          <cell r="AP36">
            <v>0</v>
          </cell>
          <cell r="AQ36" t="str">
            <v/>
          </cell>
        </row>
        <row r="37">
          <cell r="A37">
            <v>20200318269</v>
          </cell>
          <cell r="B37" t="str">
            <v>蒙宇莹</v>
          </cell>
          <cell r="C37" t="str">
            <v>全日制2020软件与信息服务(UI设计方向)1班</v>
          </cell>
          <cell r="D37" t="str">
            <v>良好</v>
          </cell>
          <cell r="E37">
            <v>97</v>
          </cell>
          <cell r="F37">
            <v>96</v>
          </cell>
          <cell r="G37">
            <v>88</v>
          </cell>
          <cell r="H37">
            <v>82</v>
          </cell>
          <cell r="I37">
            <v>92</v>
          </cell>
          <cell r="J37">
            <v>91</v>
          </cell>
          <cell r="K37">
            <v>93</v>
          </cell>
          <cell r="L37">
            <v>91</v>
          </cell>
          <cell r="M37">
            <v>82</v>
          </cell>
          <cell r="N37">
            <v>84</v>
          </cell>
          <cell r="O37">
            <v>94</v>
          </cell>
          <cell r="P37">
            <v>99</v>
          </cell>
          <cell r="Q37">
            <v>98</v>
          </cell>
          <cell r="R37">
            <v>100</v>
          </cell>
          <cell r="S37" t="str">
            <v>良好</v>
          </cell>
          <cell r="T37" t="str">
            <v>良好</v>
          </cell>
          <cell r="U37">
            <v>75</v>
          </cell>
          <cell r="V37">
            <v>86</v>
          </cell>
          <cell r="W37">
            <v>94</v>
          </cell>
          <cell r="X37" t="str">
            <v>良好</v>
          </cell>
          <cell r="Y37">
            <v>96</v>
          </cell>
          <cell r="Z37" t="str">
            <v>良好</v>
          </cell>
          <cell r="AA37">
            <v>78</v>
          </cell>
          <cell r="AB37">
            <v>90</v>
          </cell>
          <cell r="AC37">
            <v>90</v>
          </cell>
          <cell r="AD37">
            <v>92</v>
          </cell>
          <cell r="AE37">
            <v>89</v>
          </cell>
          <cell r="AF37">
            <v>90</v>
          </cell>
          <cell r="AG37">
            <v>96</v>
          </cell>
          <cell r="AH37">
            <v>87</v>
          </cell>
          <cell r="AI37">
            <v>94</v>
          </cell>
          <cell r="AJ37">
            <v>88</v>
          </cell>
          <cell r="AK37" t="str">
            <v>良好</v>
          </cell>
          <cell r="AL37" t="str">
            <v>良好</v>
          </cell>
          <cell r="AM37">
            <v>85</v>
          </cell>
          <cell r="AN37">
            <v>98</v>
          </cell>
          <cell r="AO37">
            <v>89</v>
          </cell>
          <cell r="AP37">
            <v>0</v>
          </cell>
          <cell r="AQ37" t="str">
            <v/>
          </cell>
        </row>
        <row r="38">
          <cell r="A38">
            <v>20200318300</v>
          </cell>
          <cell r="B38" t="str">
            <v>吴宗蔚</v>
          </cell>
          <cell r="C38" t="str">
            <v>全日制2020软件与信息服务(UI设计方向)1班</v>
          </cell>
          <cell r="D38" t="str">
            <v>良好</v>
          </cell>
          <cell r="E38">
            <v>87</v>
          </cell>
          <cell r="F38">
            <v>93</v>
          </cell>
          <cell r="G38">
            <v>87</v>
          </cell>
          <cell r="H38">
            <v>80</v>
          </cell>
          <cell r="I38">
            <v>88</v>
          </cell>
          <cell r="J38">
            <v>70</v>
          </cell>
          <cell r="K38">
            <v>78</v>
          </cell>
          <cell r="L38">
            <v>86</v>
          </cell>
          <cell r="M38">
            <v>81</v>
          </cell>
          <cell r="N38">
            <v>73</v>
          </cell>
          <cell r="O38">
            <v>60</v>
          </cell>
          <cell r="P38">
            <v>92</v>
          </cell>
          <cell r="Q38">
            <v>81</v>
          </cell>
          <cell r="R38">
            <v>92</v>
          </cell>
          <cell r="S38" t="str">
            <v>良好</v>
          </cell>
          <cell r="T38" t="str">
            <v>良好</v>
          </cell>
          <cell r="U38">
            <v>75</v>
          </cell>
          <cell r="V38">
            <v>82</v>
          </cell>
          <cell r="W38">
            <v>79</v>
          </cell>
          <cell r="X38" t="str">
            <v>良好</v>
          </cell>
          <cell r="Y38">
            <v>60</v>
          </cell>
          <cell r="Z38" t="str">
            <v>良好</v>
          </cell>
          <cell r="AA38">
            <v>62</v>
          </cell>
          <cell r="AB38">
            <v>86</v>
          </cell>
          <cell r="AC38">
            <v>68</v>
          </cell>
          <cell r="AD38">
            <v>78</v>
          </cell>
          <cell r="AE38">
            <v>75</v>
          </cell>
          <cell r="AF38">
            <v>81</v>
          </cell>
          <cell r="AG38">
            <v>79</v>
          </cell>
          <cell r="AH38">
            <v>83</v>
          </cell>
          <cell r="AI38">
            <v>68</v>
          </cell>
          <cell r="AJ38">
            <v>88</v>
          </cell>
          <cell r="AK38" t="str">
            <v>良好</v>
          </cell>
          <cell r="AL38" t="str">
            <v>良好</v>
          </cell>
          <cell r="AM38">
            <v>84</v>
          </cell>
          <cell r="AN38">
            <v>82</v>
          </cell>
          <cell r="AO38">
            <v>87</v>
          </cell>
          <cell r="AP38">
            <v>0</v>
          </cell>
          <cell r="AQ38" t="str">
            <v/>
          </cell>
        </row>
        <row r="39">
          <cell r="A39">
            <v>20200318310</v>
          </cell>
          <cell r="B39" t="str">
            <v>叶春燕</v>
          </cell>
          <cell r="C39" t="str">
            <v>全日制2020软件与信息服务(UI设计方向)1班</v>
          </cell>
          <cell r="D39" t="str">
            <v>良好</v>
          </cell>
          <cell r="E39">
            <v>86</v>
          </cell>
          <cell r="F39">
            <v>92</v>
          </cell>
          <cell r="G39">
            <v>80</v>
          </cell>
          <cell r="H39">
            <v>81</v>
          </cell>
          <cell r="I39">
            <v>89</v>
          </cell>
          <cell r="J39">
            <v>66</v>
          </cell>
          <cell r="K39">
            <v>82</v>
          </cell>
          <cell r="L39">
            <v>66</v>
          </cell>
          <cell r="M39">
            <v>88</v>
          </cell>
          <cell r="N39">
            <v>85</v>
          </cell>
          <cell r="O39">
            <v>89</v>
          </cell>
          <cell r="P39">
            <v>92</v>
          </cell>
          <cell r="Q39">
            <v>86</v>
          </cell>
          <cell r="R39">
            <v>92</v>
          </cell>
          <cell r="S39" t="str">
            <v>良好</v>
          </cell>
          <cell r="T39" t="str">
            <v>良好</v>
          </cell>
          <cell r="U39">
            <v>75</v>
          </cell>
          <cell r="V39">
            <v>83</v>
          </cell>
          <cell r="W39">
            <v>66</v>
          </cell>
          <cell r="X39" t="str">
            <v>及格</v>
          </cell>
          <cell r="Y39">
            <v>62</v>
          </cell>
          <cell r="Z39" t="str">
            <v>良好</v>
          </cell>
          <cell r="AA39">
            <v>61</v>
          </cell>
          <cell r="AB39">
            <v>67</v>
          </cell>
          <cell r="AC39">
            <v>76</v>
          </cell>
          <cell r="AD39">
            <v>80</v>
          </cell>
          <cell r="AE39">
            <v>65</v>
          </cell>
          <cell r="AF39">
            <v>83</v>
          </cell>
          <cell r="AG39">
            <v>83</v>
          </cell>
          <cell r="AH39">
            <v>83</v>
          </cell>
          <cell r="AI39">
            <v>75</v>
          </cell>
          <cell r="AJ39">
            <v>90</v>
          </cell>
          <cell r="AK39" t="str">
            <v>良好</v>
          </cell>
          <cell r="AL39" t="str">
            <v>良好</v>
          </cell>
          <cell r="AM39">
            <v>75</v>
          </cell>
          <cell r="AN39">
            <v>98</v>
          </cell>
          <cell r="AO39">
            <v>85</v>
          </cell>
          <cell r="AP39">
            <v>0</v>
          </cell>
          <cell r="AQ39" t="str">
            <v/>
          </cell>
        </row>
        <row r="40">
          <cell r="A40">
            <v>20200318331</v>
          </cell>
          <cell r="B40" t="str">
            <v>乃吉米丁·合力力</v>
          </cell>
          <cell r="C40" t="str">
            <v>全日制2020软件与信息服务(UI设计方向)1班</v>
          </cell>
          <cell r="D40" t="str">
            <v>良好</v>
          </cell>
          <cell r="E40">
            <v>90</v>
          </cell>
          <cell r="F40">
            <v>94</v>
          </cell>
          <cell r="G40">
            <v>88</v>
          </cell>
          <cell r="H40">
            <v>72</v>
          </cell>
          <cell r="I40">
            <v>89</v>
          </cell>
          <cell r="J40">
            <v>84</v>
          </cell>
          <cell r="K40">
            <v>91</v>
          </cell>
          <cell r="L40">
            <v>93</v>
          </cell>
          <cell r="M40">
            <v>82</v>
          </cell>
          <cell r="N40">
            <v>78</v>
          </cell>
          <cell r="O40">
            <v>97</v>
          </cell>
          <cell r="P40">
            <v>94</v>
          </cell>
          <cell r="Q40">
            <v>90</v>
          </cell>
          <cell r="R40">
            <v>94</v>
          </cell>
          <cell r="S40" t="str">
            <v>良好</v>
          </cell>
          <cell r="T40" t="str">
            <v>良好</v>
          </cell>
          <cell r="U40">
            <v>75</v>
          </cell>
          <cell r="V40">
            <v>82</v>
          </cell>
          <cell r="W40">
            <v>84</v>
          </cell>
          <cell r="X40" t="str">
            <v>良好</v>
          </cell>
          <cell r="Y40">
            <v>89</v>
          </cell>
          <cell r="Z40" t="str">
            <v>良好</v>
          </cell>
          <cell r="AA40">
            <v>74</v>
          </cell>
          <cell r="AB40">
            <v>82</v>
          </cell>
          <cell r="AC40">
            <v>76</v>
          </cell>
          <cell r="AD40">
            <v>86</v>
          </cell>
          <cell r="AE40">
            <v>82</v>
          </cell>
          <cell r="AF40">
            <v>81</v>
          </cell>
          <cell r="AG40">
            <v>77</v>
          </cell>
          <cell r="AH40">
            <v>80</v>
          </cell>
          <cell r="AI40">
            <v>82</v>
          </cell>
          <cell r="AJ40">
            <v>88</v>
          </cell>
          <cell r="AK40" t="str">
            <v>良好</v>
          </cell>
          <cell r="AL40" t="str">
            <v>良好</v>
          </cell>
          <cell r="AM40">
            <v>85</v>
          </cell>
          <cell r="AN40">
            <v>96</v>
          </cell>
          <cell r="AO40">
            <v>75</v>
          </cell>
          <cell r="AP40">
            <v>0</v>
          </cell>
          <cell r="AQ40" t="str">
            <v/>
          </cell>
        </row>
        <row r="41">
          <cell r="A41">
            <v>20200406078</v>
          </cell>
          <cell r="B41" t="str">
            <v>文毅</v>
          </cell>
          <cell r="C41" t="str">
            <v>全日制2020软件与信息服务(UI设计方向)1班</v>
          </cell>
          <cell r="D41" t="str">
            <v>良好</v>
          </cell>
          <cell r="E41">
            <v>60</v>
          </cell>
          <cell r="F41">
            <v>63</v>
          </cell>
          <cell r="G41">
            <v>79</v>
          </cell>
          <cell r="H41">
            <v>78</v>
          </cell>
          <cell r="I41">
            <v>84</v>
          </cell>
          <cell r="J41">
            <v>64</v>
          </cell>
          <cell r="K41">
            <v>83</v>
          </cell>
          <cell r="L41">
            <v>77</v>
          </cell>
          <cell r="M41">
            <v>84</v>
          </cell>
          <cell r="N41">
            <v>81</v>
          </cell>
          <cell r="O41">
            <v>91</v>
          </cell>
          <cell r="P41">
            <v>94</v>
          </cell>
          <cell r="Q41">
            <v>80</v>
          </cell>
          <cell r="R41">
            <v>92</v>
          </cell>
          <cell r="S41" t="str">
            <v>良好</v>
          </cell>
          <cell r="T41" t="str">
            <v>良好</v>
          </cell>
          <cell r="U41">
            <v>75</v>
          </cell>
          <cell r="V41">
            <v>87</v>
          </cell>
          <cell r="W41">
            <v>95</v>
          </cell>
          <cell r="X41" t="str">
            <v>良好</v>
          </cell>
          <cell r="Y41">
            <v>93</v>
          </cell>
          <cell r="Z41" t="str">
            <v>良好</v>
          </cell>
          <cell r="AA41">
            <v>60</v>
          </cell>
          <cell r="AB41">
            <v>60</v>
          </cell>
          <cell r="AC41">
            <v>66</v>
          </cell>
          <cell r="AD41">
            <v>80</v>
          </cell>
          <cell r="AE41">
            <v>64</v>
          </cell>
          <cell r="AF41">
            <v>84</v>
          </cell>
          <cell r="AG41">
            <v>81</v>
          </cell>
          <cell r="AH41">
            <v>83</v>
          </cell>
          <cell r="AI41">
            <v>68</v>
          </cell>
          <cell r="AJ41">
            <v>60</v>
          </cell>
          <cell r="AK41" t="str">
            <v>良好</v>
          </cell>
          <cell r="AL41" t="str">
            <v>良好</v>
          </cell>
          <cell r="AM41">
            <v>77</v>
          </cell>
          <cell r="AN41">
            <v>80</v>
          </cell>
          <cell r="AO41">
            <v>88</v>
          </cell>
          <cell r="AP41">
            <v>0</v>
          </cell>
          <cell r="AQ41" t="str">
            <v/>
          </cell>
        </row>
        <row r="42">
          <cell r="A42">
            <v>20200102034</v>
          </cell>
          <cell r="B42" t="str">
            <v>陈绵玺</v>
          </cell>
          <cell r="C42" t="str">
            <v>全日制2020软件与信息服务(UI设计方向)2班</v>
          </cell>
          <cell r="D42" t="str">
            <v>良好</v>
          </cell>
          <cell r="E42">
            <v>61</v>
          </cell>
          <cell r="F42">
            <v>60</v>
          </cell>
          <cell r="G42">
            <v>85</v>
          </cell>
          <cell r="H42">
            <v>86</v>
          </cell>
          <cell r="I42">
            <v>89</v>
          </cell>
          <cell r="J42">
            <v>67</v>
          </cell>
          <cell r="K42">
            <v>87</v>
          </cell>
          <cell r="L42">
            <v>80</v>
          </cell>
          <cell r="M42">
            <v>87</v>
          </cell>
          <cell r="N42">
            <v>75</v>
          </cell>
          <cell r="O42">
            <v>94</v>
          </cell>
          <cell r="P42">
            <v>99</v>
          </cell>
          <cell r="Q42">
            <v>96</v>
          </cell>
          <cell r="R42">
            <v>97</v>
          </cell>
          <cell r="S42" t="str">
            <v>良好</v>
          </cell>
          <cell r="T42" t="str">
            <v>良好</v>
          </cell>
          <cell r="U42">
            <v>75</v>
          </cell>
          <cell r="V42">
            <v>74</v>
          </cell>
          <cell r="W42">
            <v>99</v>
          </cell>
          <cell r="X42" t="str">
            <v>及格</v>
          </cell>
          <cell r="Y42">
            <v>88</v>
          </cell>
          <cell r="Z42" t="str">
            <v>良好</v>
          </cell>
          <cell r="AA42">
            <v>81</v>
          </cell>
          <cell r="AB42">
            <v>79</v>
          </cell>
          <cell r="AC42">
            <v>90</v>
          </cell>
          <cell r="AD42">
            <v>90</v>
          </cell>
          <cell r="AE42">
            <v>81</v>
          </cell>
          <cell r="AF42">
            <v>81</v>
          </cell>
          <cell r="AG42">
            <v>88</v>
          </cell>
          <cell r="AH42">
            <v>80</v>
          </cell>
          <cell r="AI42">
            <v>79</v>
          </cell>
          <cell r="AJ42">
            <v>91</v>
          </cell>
          <cell r="AK42" t="str">
            <v>良好</v>
          </cell>
          <cell r="AL42">
            <v>90</v>
          </cell>
          <cell r="AM42">
            <v>85</v>
          </cell>
          <cell r="AN42">
            <v>96</v>
          </cell>
          <cell r="AO42">
            <v>71</v>
          </cell>
          <cell r="AP42">
            <v>0</v>
          </cell>
          <cell r="AQ42" t="str">
            <v/>
          </cell>
        </row>
        <row r="43">
          <cell r="A43">
            <v>20200105046</v>
          </cell>
          <cell r="B43" t="str">
            <v>韦康宁</v>
          </cell>
          <cell r="C43" t="str">
            <v>全日制2020软件与信息服务(UI设计方向)2班</v>
          </cell>
          <cell r="D43" t="str">
            <v>良好</v>
          </cell>
          <cell r="E43">
            <v>62</v>
          </cell>
          <cell r="F43">
            <v>60</v>
          </cell>
          <cell r="G43">
            <v>82</v>
          </cell>
          <cell r="H43">
            <v>74</v>
          </cell>
          <cell r="I43">
            <v>84</v>
          </cell>
          <cell r="J43">
            <v>66</v>
          </cell>
          <cell r="K43">
            <v>78</v>
          </cell>
          <cell r="L43">
            <v>87</v>
          </cell>
          <cell r="M43">
            <v>86</v>
          </cell>
          <cell r="N43">
            <v>75</v>
          </cell>
          <cell r="O43">
            <v>71</v>
          </cell>
          <cell r="P43">
            <v>100</v>
          </cell>
          <cell r="Q43">
            <v>100</v>
          </cell>
          <cell r="R43">
            <v>98</v>
          </cell>
          <cell r="S43" t="str">
            <v>良好</v>
          </cell>
          <cell r="T43" t="str">
            <v>良好</v>
          </cell>
          <cell r="U43">
            <v>75</v>
          </cell>
          <cell r="V43">
            <v>78</v>
          </cell>
          <cell r="W43">
            <v>95</v>
          </cell>
          <cell r="X43" t="str">
            <v>良好</v>
          </cell>
          <cell r="Y43">
            <v>87</v>
          </cell>
          <cell r="Z43" t="str">
            <v>良好</v>
          </cell>
          <cell r="AA43">
            <v>70</v>
          </cell>
          <cell r="AB43">
            <v>72</v>
          </cell>
          <cell r="AC43">
            <v>87</v>
          </cell>
          <cell r="AD43">
            <v>90</v>
          </cell>
          <cell r="AE43">
            <v>74</v>
          </cell>
          <cell r="AF43">
            <v>74</v>
          </cell>
          <cell r="AG43">
            <v>86</v>
          </cell>
          <cell r="AH43">
            <v>80</v>
          </cell>
          <cell r="AI43">
            <v>89</v>
          </cell>
          <cell r="AJ43">
            <v>81</v>
          </cell>
          <cell r="AK43" t="str">
            <v>良好</v>
          </cell>
          <cell r="AL43">
            <v>90</v>
          </cell>
          <cell r="AM43">
            <v>76</v>
          </cell>
          <cell r="AN43">
            <v>86</v>
          </cell>
          <cell r="AO43">
            <v>89</v>
          </cell>
          <cell r="AP43">
            <v>0</v>
          </cell>
          <cell r="AQ43" t="str">
            <v/>
          </cell>
        </row>
        <row r="44">
          <cell r="A44">
            <v>20200202051</v>
          </cell>
          <cell r="B44" t="str">
            <v>李湘灵</v>
          </cell>
          <cell r="C44" t="str">
            <v>全日制2020软件与信息服务(UI设计方向)2班</v>
          </cell>
          <cell r="D44" t="str">
            <v>良好</v>
          </cell>
          <cell r="E44">
            <v>62</v>
          </cell>
          <cell r="F44">
            <v>69</v>
          </cell>
          <cell r="G44">
            <v>82</v>
          </cell>
          <cell r="H44">
            <v>69</v>
          </cell>
          <cell r="I44">
            <v>89</v>
          </cell>
          <cell r="J44">
            <v>77</v>
          </cell>
          <cell r="K44">
            <v>89</v>
          </cell>
          <cell r="L44">
            <v>88</v>
          </cell>
          <cell r="M44">
            <v>84</v>
          </cell>
          <cell r="N44">
            <v>80</v>
          </cell>
          <cell r="O44">
            <v>98</v>
          </cell>
          <cell r="P44">
            <v>98</v>
          </cell>
          <cell r="Q44">
            <v>100</v>
          </cell>
          <cell r="R44">
            <v>97</v>
          </cell>
          <cell r="S44" t="str">
            <v>良好</v>
          </cell>
          <cell r="T44" t="str">
            <v>良好</v>
          </cell>
          <cell r="U44">
            <v>75</v>
          </cell>
          <cell r="V44">
            <v>85</v>
          </cell>
          <cell r="W44">
            <v>92</v>
          </cell>
          <cell r="X44" t="str">
            <v>优秀</v>
          </cell>
          <cell r="Y44">
            <v>96</v>
          </cell>
          <cell r="Z44" t="str">
            <v>良好</v>
          </cell>
          <cell r="AA44">
            <v>77</v>
          </cell>
          <cell r="AB44">
            <v>80</v>
          </cell>
          <cell r="AC44">
            <v>87</v>
          </cell>
          <cell r="AD44">
            <v>90</v>
          </cell>
          <cell r="AE44">
            <v>84</v>
          </cell>
          <cell r="AF44">
            <v>83</v>
          </cell>
          <cell r="AG44">
            <v>90</v>
          </cell>
          <cell r="AH44">
            <v>87</v>
          </cell>
          <cell r="AI44">
            <v>87</v>
          </cell>
          <cell r="AJ44">
            <v>90</v>
          </cell>
          <cell r="AK44" t="str">
            <v>良好</v>
          </cell>
          <cell r="AL44">
            <v>90</v>
          </cell>
          <cell r="AM44">
            <v>86</v>
          </cell>
          <cell r="AN44">
            <v>97</v>
          </cell>
          <cell r="AO44">
            <v>80</v>
          </cell>
          <cell r="AP44">
            <v>0</v>
          </cell>
          <cell r="AQ44" t="str">
            <v/>
          </cell>
        </row>
        <row r="45">
          <cell r="A45">
            <v>20200304062</v>
          </cell>
          <cell r="B45" t="str">
            <v>覃龙</v>
          </cell>
          <cell r="C45" t="str">
            <v>全日制2020软件与信息服务(UI设计方向)2班</v>
          </cell>
          <cell r="D45" t="str">
            <v>良好</v>
          </cell>
          <cell r="E45">
            <v>60</v>
          </cell>
          <cell r="F45">
            <v>63</v>
          </cell>
          <cell r="G45">
            <v>75</v>
          </cell>
          <cell r="H45">
            <v>65</v>
          </cell>
          <cell r="I45">
            <v>84</v>
          </cell>
          <cell r="J45">
            <v>72</v>
          </cell>
          <cell r="K45">
            <v>74</v>
          </cell>
          <cell r="L45">
            <v>70</v>
          </cell>
          <cell r="M45">
            <v>85</v>
          </cell>
          <cell r="N45">
            <v>65</v>
          </cell>
          <cell r="O45">
            <v>73</v>
          </cell>
          <cell r="P45">
            <v>96</v>
          </cell>
          <cell r="Q45">
            <v>99</v>
          </cell>
          <cell r="R45">
            <v>98</v>
          </cell>
          <cell r="S45" t="str">
            <v>良好</v>
          </cell>
          <cell r="T45" t="str">
            <v>良好</v>
          </cell>
          <cell r="U45">
            <v>75</v>
          </cell>
          <cell r="V45">
            <v>82</v>
          </cell>
          <cell r="W45">
            <v>96</v>
          </cell>
          <cell r="X45" t="str">
            <v>及格</v>
          </cell>
          <cell r="Y45">
            <v>96</v>
          </cell>
          <cell r="Z45" t="str">
            <v>良好</v>
          </cell>
          <cell r="AA45">
            <v>82</v>
          </cell>
          <cell r="AB45">
            <v>71</v>
          </cell>
          <cell r="AC45">
            <v>77</v>
          </cell>
          <cell r="AD45">
            <v>82</v>
          </cell>
          <cell r="AE45">
            <v>72</v>
          </cell>
          <cell r="AF45">
            <v>70</v>
          </cell>
          <cell r="AG45">
            <v>85</v>
          </cell>
          <cell r="AH45">
            <v>80</v>
          </cell>
          <cell r="AI45">
            <v>83</v>
          </cell>
          <cell r="AJ45">
            <v>86</v>
          </cell>
          <cell r="AK45" t="str">
            <v>良好</v>
          </cell>
          <cell r="AL45">
            <v>90</v>
          </cell>
          <cell r="AM45">
            <v>76</v>
          </cell>
          <cell r="AN45">
            <v>0</v>
          </cell>
          <cell r="AO45">
            <v>72</v>
          </cell>
          <cell r="AP45">
            <v>1</v>
          </cell>
          <cell r="AQ45" t="str">
            <v>预就业实习</v>
          </cell>
        </row>
        <row r="46">
          <cell r="A46">
            <v>20200308101</v>
          </cell>
          <cell r="B46" t="str">
            <v>梁伟英</v>
          </cell>
          <cell r="C46" t="str">
            <v>全日制2020软件与信息服务(UI设计方向)2班</v>
          </cell>
          <cell r="D46" t="str">
            <v>良好</v>
          </cell>
          <cell r="E46">
            <v>94</v>
          </cell>
          <cell r="F46">
            <v>92</v>
          </cell>
          <cell r="G46">
            <v>88</v>
          </cell>
          <cell r="H46">
            <v>81</v>
          </cell>
          <cell r="I46">
            <v>89</v>
          </cell>
          <cell r="J46">
            <v>85</v>
          </cell>
          <cell r="K46">
            <v>81</v>
          </cell>
          <cell r="L46">
            <v>88</v>
          </cell>
          <cell r="M46">
            <v>84</v>
          </cell>
          <cell r="N46">
            <v>80</v>
          </cell>
          <cell r="O46">
            <v>96</v>
          </cell>
          <cell r="P46">
            <v>98</v>
          </cell>
          <cell r="Q46">
            <v>95</v>
          </cell>
          <cell r="R46">
            <v>99</v>
          </cell>
          <cell r="S46" t="str">
            <v>良好</v>
          </cell>
          <cell r="T46" t="str">
            <v>良好</v>
          </cell>
          <cell r="U46">
            <v>75</v>
          </cell>
          <cell r="V46">
            <v>82</v>
          </cell>
          <cell r="W46">
            <v>92</v>
          </cell>
          <cell r="X46" t="str">
            <v>良好</v>
          </cell>
          <cell r="Y46">
            <v>95</v>
          </cell>
          <cell r="Z46" t="str">
            <v>良好</v>
          </cell>
          <cell r="AA46">
            <v>81</v>
          </cell>
          <cell r="AB46">
            <v>87</v>
          </cell>
          <cell r="AC46">
            <v>90</v>
          </cell>
          <cell r="AD46">
            <v>92</v>
          </cell>
          <cell r="AE46">
            <v>85</v>
          </cell>
          <cell r="AF46">
            <v>82</v>
          </cell>
          <cell r="AG46">
            <v>95</v>
          </cell>
          <cell r="AH46">
            <v>87</v>
          </cell>
          <cell r="AI46">
            <v>93</v>
          </cell>
          <cell r="AJ46">
            <v>90</v>
          </cell>
          <cell r="AK46" t="str">
            <v>良好</v>
          </cell>
          <cell r="AL46">
            <v>90</v>
          </cell>
          <cell r="AM46">
            <v>85</v>
          </cell>
          <cell r="AN46">
            <v>95</v>
          </cell>
          <cell r="AO46">
            <v>65</v>
          </cell>
          <cell r="AP46">
            <v>0</v>
          </cell>
          <cell r="AQ46" t="str">
            <v/>
          </cell>
        </row>
        <row r="47">
          <cell r="A47">
            <v>20200318001</v>
          </cell>
          <cell r="B47" t="str">
            <v>曾文庆</v>
          </cell>
          <cell r="C47" t="str">
            <v>全日制2020软件与信息服务(UI设计方向)2班</v>
          </cell>
          <cell r="D47" t="str">
            <v>良好</v>
          </cell>
          <cell r="E47">
            <v>81</v>
          </cell>
          <cell r="F47">
            <v>79</v>
          </cell>
          <cell r="G47">
            <v>88</v>
          </cell>
          <cell r="H47">
            <v>73</v>
          </cell>
          <cell r="I47">
            <v>90</v>
          </cell>
          <cell r="J47">
            <v>78</v>
          </cell>
          <cell r="K47">
            <v>87</v>
          </cell>
          <cell r="L47">
            <v>90</v>
          </cell>
          <cell r="M47">
            <v>87</v>
          </cell>
          <cell r="N47">
            <v>75</v>
          </cell>
          <cell r="O47">
            <v>87</v>
          </cell>
          <cell r="P47">
            <v>94</v>
          </cell>
          <cell r="Q47">
            <v>90</v>
          </cell>
          <cell r="R47">
            <v>97</v>
          </cell>
          <cell r="S47" t="str">
            <v>良好</v>
          </cell>
          <cell r="T47" t="str">
            <v>良好</v>
          </cell>
          <cell r="U47">
            <v>75</v>
          </cell>
          <cell r="V47">
            <v>82</v>
          </cell>
          <cell r="W47">
            <v>96</v>
          </cell>
          <cell r="X47" t="str">
            <v>良好</v>
          </cell>
          <cell r="Y47">
            <v>72</v>
          </cell>
          <cell r="Z47" t="str">
            <v>良好</v>
          </cell>
          <cell r="AA47">
            <v>70</v>
          </cell>
          <cell r="AB47">
            <v>78</v>
          </cell>
          <cell r="AC47">
            <v>90</v>
          </cell>
          <cell r="AD47">
            <v>90</v>
          </cell>
          <cell r="AE47">
            <v>84</v>
          </cell>
          <cell r="AF47">
            <v>85</v>
          </cell>
          <cell r="AG47">
            <v>90</v>
          </cell>
          <cell r="AH47">
            <v>79</v>
          </cell>
          <cell r="AI47">
            <v>79</v>
          </cell>
          <cell r="AJ47">
            <v>92</v>
          </cell>
          <cell r="AK47" t="str">
            <v>良好</v>
          </cell>
          <cell r="AL47">
            <v>95</v>
          </cell>
          <cell r="AM47">
            <v>74</v>
          </cell>
          <cell r="AN47">
            <v>93</v>
          </cell>
          <cell r="AO47">
            <v>85</v>
          </cell>
          <cell r="AP47">
            <v>0</v>
          </cell>
          <cell r="AQ47" t="str">
            <v/>
          </cell>
        </row>
        <row r="48">
          <cell r="A48">
            <v>20200318035</v>
          </cell>
          <cell r="B48" t="str">
            <v>连耿元</v>
          </cell>
          <cell r="C48" t="str">
            <v>全日制2020软件与信息服务(UI设计方向)2班</v>
          </cell>
          <cell r="D48" t="str">
            <v>良好</v>
          </cell>
          <cell r="E48">
            <v>90</v>
          </cell>
          <cell r="F48">
            <v>86</v>
          </cell>
          <cell r="G48">
            <v>70</v>
          </cell>
          <cell r="H48">
            <v>79</v>
          </cell>
          <cell r="I48">
            <v>89</v>
          </cell>
          <cell r="J48">
            <v>71</v>
          </cell>
          <cell r="K48">
            <v>75</v>
          </cell>
          <cell r="L48">
            <v>84</v>
          </cell>
          <cell r="M48">
            <v>88</v>
          </cell>
          <cell r="N48">
            <v>78</v>
          </cell>
          <cell r="O48">
            <v>93</v>
          </cell>
          <cell r="P48">
            <v>92</v>
          </cell>
          <cell r="Q48">
            <v>94</v>
          </cell>
          <cell r="R48">
            <v>92</v>
          </cell>
          <cell r="S48" t="str">
            <v>良好</v>
          </cell>
          <cell r="T48" t="str">
            <v>良好</v>
          </cell>
          <cell r="U48">
            <v>75</v>
          </cell>
          <cell r="V48">
            <v>84</v>
          </cell>
          <cell r="W48">
            <v>98</v>
          </cell>
          <cell r="X48" t="str">
            <v>及格</v>
          </cell>
          <cell r="Y48">
            <v>82</v>
          </cell>
          <cell r="Z48" t="str">
            <v>良好</v>
          </cell>
          <cell r="AA48">
            <v>61</v>
          </cell>
          <cell r="AB48">
            <v>75</v>
          </cell>
          <cell r="AC48">
            <v>80</v>
          </cell>
          <cell r="AD48">
            <v>90</v>
          </cell>
          <cell r="AE48">
            <v>75</v>
          </cell>
          <cell r="AF48">
            <v>81</v>
          </cell>
          <cell r="AG48">
            <v>83</v>
          </cell>
          <cell r="AH48">
            <v>75</v>
          </cell>
          <cell r="AI48">
            <v>89</v>
          </cell>
          <cell r="AJ48">
            <v>90</v>
          </cell>
          <cell r="AK48" t="str">
            <v>良好</v>
          </cell>
          <cell r="AL48">
            <v>90</v>
          </cell>
          <cell r="AM48">
            <v>70</v>
          </cell>
          <cell r="AN48">
            <v>92</v>
          </cell>
          <cell r="AO48">
            <v>80</v>
          </cell>
          <cell r="AP48">
            <v>0</v>
          </cell>
          <cell r="AQ48" t="str">
            <v/>
          </cell>
        </row>
        <row r="49">
          <cell r="A49">
            <v>20200318036</v>
          </cell>
          <cell r="B49" t="str">
            <v>梁东阳</v>
          </cell>
          <cell r="C49" t="str">
            <v>全日制2020软件与信息服务(UI设计方向)2班</v>
          </cell>
          <cell r="D49" t="str">
            <v>良好</v>
          </cell>
          <cell r="E49">
            <v>60</v>
          </cell>
          <cell r="F49">
            <v>60</v>
          </cell>
          <cell r="G49">
            <v>87</v>
          </cell>
          <cell r="H49">
            <v>78</v>
          </cell>
          <cell r="I49">
            <v>89</v>
          </cell>
          <cell r="J49">
            <v>65</v>
          </cell>
          <cell r="K49">
            <v>73</v>
          </cell>
          <cell r="L49">
            <v>81</v>
          </cell>
          <cell r="M49">
            <v>85</v>
          </cell>
          <cell r="N49">
            <v>78</v>
          </cell>
          <cell r="O49">
            <v>94</v>
          </cell>
          <cell r="P49">
            <v>92</v>
          </cell>
          <cell r="Q49">
            <v>97</v>
          </cell>
          <cell r="R49">
            <v>73</v>
          </cell>
          <cell r="S49" t="str">
            <v>良好</v>
          </cell>
          <cell r="T49" t="str">
            <v>良好</v>
          </cell>
          <cell r="U49">
            <v>75</v>
          </cell>
          <cell r="V49">
            <v>82</v>
          </cell>
          <cell r="W49">
            <v>96</v>
          </cell>
          <cell r="X49" t="str">
            <v>及格</v>
          </cell>
          <cell r="Y49">
            <v>90</v>
          </cell>
          <cell r="Z49" t="str">
            <v>良好</v>
          </cell>
          <cell r="AA49">
            <v>70</v>
          </cell>
          <cell r="AB49">
            <v>69</v>
          </cell>
          <cell r="AC49">
            <v>87</v>
          </cell>
          <cell r="AD49">
            <v>86</v>
          </cell>
          <cell r="AE49">
            <v>82</v>
          </cell>
          <cell r="AF49">
            <v>64</v>
          </cell>
          <cell r="AG49">
            <v>84</v>
          </cell>
          <cell r="AH49">
            <v>83</v>
          </cell>
          <cell r="AI49">
            <v>79</v>
          </cell>
          <cell r="AJ49">
            <v>90</v>
          </cell>
          <cell r="AK49" t="str">
            <v>良好</v>
          </cell>
          <cell r="AL49">
            <v>90</v>
          </cell>
          <cell r="AM49">
            <v>76</v>
          </cell>
          <cell r="AN49">
            <v>0</v>
          </cell>
          <cell r="AO49">
            <v>78</v>
          </cell>
          <cell r="AP49">
            <v>1</v>
          </cell>
          <cell r="AQ49" t="str">
            <v>预就业实习</v>
          </cell>
        </row>
        <row r="50">
          <cell r="A50">
            <v>20200318038</v>
          </cell>
          <cell r="B50" t="str">
            <v>廖明明</v>
          </cell>
          <cell r="C50" t="str">
            <v>全日制2020软件与信息服务(UI设计方向)2班</v>
          </cell>
          <cell r="D50" t="str">
            <v>良好</v>
          </cell>
          <cell r="E50">
            <v>62</v>
          </cell>
          <cell r="F50">
            <v>66</v>
          </cell>
          <cell r="G50">
            <v>85</v>
          </cell>
          <cell r="H50">
            <v>70</v>
          </cell>
          <cell r="I50">
            <v>89</v>
          </cell>
          <cell r="J50">
            <v>83</v>
          </cell>
          <cell r="K50">
            <v>83</v>
          </cell>
          <cell r="L50">
            <v>79</v>
          </cell>
          <cell r="M50">
            <v>88</v>
          </cell>
          <cell r="N50">
            <v>78</v>
          </cell>
          <cell r="O50">
            <v>90</v>
          </cell>
          <cell r="P50">
            <v>91</v>
          </cell>
          <cell r="Q50">
            <v>90</v>
          </cell>
          <cell r="R50">
            <v>91</v>
          </cell>
          <cell r="S50" t="str">
            <v>良好</v>
          </cell>
          <cell r="T50" t="str">
            <v>良好</v>
          </cell>
          <cell r="U50">
            <v>75</v>
          </cell>
          <cell r="V50">
            <v>84</v>
          </cell>
          <cell r="W50">
            <v>96</v>
          </cell>
          <cell r="X50" t="str">
            <v>及格</v>
          </cell>
          <cell r="Y50">
            <v>77</v>
          </cell>
          <cell r="Z50" t="str">
            <v>良好</v>
          </cell>
          <cell r="AA50">
            <v>60</v>
          </cell>
          <cell r="AB50">
            <v>70</v>
          </cell>
          <cell r="AC50">
            <v>80</v>
          </cell>
          <cell r="AD50">
            <v>84</v>
          </cell>
          <cell r="AE50">
            <v>70</v>
          </cell>
          <cell r="AF50">
            <v>68</v>
          </cell>
          <cell r="AG50">
            <v>80</v>
          </cell>
          <cell r="AH50">
            <v>83</v>
          </cell>
          <cell r="AI50">
            <v>81</v>
          </cell>
          <cell r="AJ50">
            <v>90</v>
          </cell>
          <cell r="AK50" t="str">
            <v>良好</v>
          </cell>
          <cell r="AL50">
            <v>90</v>
          </cell>
          <cell r="AM50">
            <v>72</v>
          </cell>
          <cell r="AN50">
            <v>89</v>
          </cell>
          <cell r="AO50">
            <v>70</v>
          </cell>
          <cell r="AP50">
            <v>0</v>
          </cell>
          <cell r="AQ50" t="str">
            <v/>
          </cell>
        </row>
        <row r="51">
          <cell r="A51">
            <v>20200318040</v>
          </cell>
          <cell r="B51" t="str">
            <v>廖珍敏</v>
          </cell>
          <cell r="C51" t="str">
            <v>全日制2020软件与信息服务(UI设计方向)2班</v>
          </cell>
          <cell r="D51" t="str">
            <v>良好</v>
          </cell>
          <cell r="E51">
            <v>68</v>
          </cell>
          <cell r="F51">
            <v>74</v>
          </cell>
          <cell r="G51">
            <v>81</v>
          </cell>
          <cell r="H51">
            <v>84</v>
          </cell>
          <cell r="I51">
            <v>89</v>
          </cell>
          <cell r="J51">
            <v>79</v>
          </cell>
          <cell r="K51">
            <v>85</v>
          </cell>
          <cell r="L51">
            <v>85</v>
          </cell>
          <cell r="M51">
            <v>85</v>
          </cell>
          <cell r="N51">
            <v>88</v>
          </cell>
          <cell r="O51">
            <v>92</v>
          </cell>
          <cell r="P51">
            <v>90</v>
          </cell>
          <cell r="Q51">
            <v>96</v>
          </cell>
          <cell r="R51">
            <v>97</v>
          </cell>
          <cell r="S51" t="str">
            <v>良好</v>
          </cell>
          <cell r="T51" t="str">
            <v>良好</v>
          </cell>
          <cell r="U51">
            <v>75</v>
          </cell>
          <cell r="V51">
            <v>79</v>
          </cell>
          <cell r="W51">
            <v>97</v>
          </cell>
          <cell r="X51" t="str">
            <v>良好</v>
          </cell>
          <cell r="Y51">
            <v>85</v>
          </cell>
          <cell r="Z51" t="str">
            <v>良好</v>
          </cell>
          <cell r="AA51">
            <v>81</v>
          </cell>
          <cell r="AB51">
            <v>70</v>
          </cell>
          <cell r="AC51">
            <v>80</v>
          </cell>
          <cell r="AD51">
            <v>90</v>
          </cell>
          <cell r="AE51">
            <v>86</v>
          </cell>
          <cell r="AF51">
            <v>85</v>
          </cell>
          <cell r="AG51">
            <v>92</v>
          </cell>
          <cell r="AH51">
            <v>87</v>
          </cell>
          <cell r="AI51">
            <v>87</v>
          </cell>
          <cell r="AJ51">
            <v>91</v>
          </cell>
          <cell r="AK51" t="str">
            <v>良好</v>
          </cell>
          <cell r="AL51">
            <v>90</v>
          </cell>
          <cell r="AM51">
            <v>77</v>
          </cell>
          <cell r="AN51">
            <v>93</v>
          </cell>
          <cell r="AO51">
            <v>74</v>
          </cell>
          <cell r="AP51">
            <v>0</v>
          </cell>
          <cell r="AQ51" t="str">
            <v/>
          </cell>
        </row>
        <row r="52">
          <cell r="A52">
            <v>20200318044</v>
          </cell>
          <cell r="B52" t="str">
            <v>陆合</v>
          </cell>
          <cell r="C52" t="str">
            <v>全日制2020软件与信息服务(UI设计方向)2班</v>
          </cell>
          <cell r="D52" t="str">
            <v>良好</v>
          </cell>
          <cell r="E52">
            <v>83</v>
          </cell>
          <cell r="F52">
            <v>83</v>
          </cell>
          <cell r="G52">
            <v>88</v>
          </cell>
          <cell r="H52">
            <v>85</v>
          </cell>
          <cell r="I52">
            <v>89</v>
          </cell>
          <cell r="J52">
            <v>82</v>
          </cell>
          <cell r="K52">
            <v>88</v>
          </cell>
          <cell r="L52">
            <v>90</v>
          </cell>
          <cell r="M52">
            <v>85</v>
          </cell>
          <cell r="N52">
            <v>80</v>
          </cell>
          <cell r="O52">
            <v>93</v>
          </cell>
          <cell r="P52">
            <v>93</v>
          </cell>
          <cell r="Q52">
            <v>91</v>
          </cell>
          <cell r="R52">
            <v>96</v>
          </cell>
          <cell r="S52" t="str">
            <v>良好</v>
          </cell>
          <cell r="T52" t="str">
            <v>良好</v>
          </cell>
          <cell r="U52">
            <v>75</v>
          </cell>
          <cell r="V52">
            <v>84</v>
          </cell>
          <cell r="W52">
            <v>98</v>
          </cell>
          <cell r="X52" t="str">
            <v>良好</v>
          </cell>
          <cell r="Y52">
            <v>88</v>
          </cell>
          <cell r="Z52" t="str">
            <v>良好</v>
          </cell>
          <cell r="AA52">
            <v>75</v>
          </cell>
          <cell r="AB52">
            <v>80</v>
          </cell>
          <cell r="AC52">
            <v>94</v>
          </cell>
          <cell r="AD52">
            <v>83</v>
          </cell>
          <cell r="AE52">
            <v>83</v>
          </cell>
          <cell r="AF52">
            <v>72</v>
          </cell>
          <cell r="AG52">
            <v>94</v>
          </cell>
          <cell r="AH52">
            <v>80</v>
          </cell>
          <cell r="AI52">
            <v>88</v>
          </cell>
          <cell r="AJ52">
            <v>91</v>
          </cell>
          <cell r="AK52" t="str">
            <v>良好</v>
          </cell>
          <cell r="AL52">
            <v>95</v>
          </cell>
          <cell r="AM52">
            <v>74</v>
          </cell>
          <cell r="AN52">
            <v>96</v>
          </cell>
          <cell r="AO52">
            <v>67</v>
          </cell>
          <cell r="AP52">
            <v>0</v>
          </cell>
          <cell r="AQ52" t="str">
            <v/>
          </cell>
        </row>
        <row r="53">
          <cell r="A53">
            <v>20200318048</v>
          </cell>
          <cell r="B53" t="str">
            <v>吕欣欣</v>
          </cell>
          <cell r="C53" t="str">
            <v>全日制2020软件与信息服务(UI设计方向)2班</v>
          </cell>
          <cell r="D53" t="str">
            <v>良好</v>
          </cell>
          <cell r="E53">
            <v>78</v>
          </cell>
          <cell r="F53">
            <v>83</v>
          </cell>
          <cell r="G53">
            <v>72</v>
          </cell>
          <cell r="H53">
            <v>79</v>
          </cell>
          <cell r="I53">
            <v>89</v>
          </cell>
          <cell r="J53">
            <v>83</v>
          </cell>
          <cell r="K53">
            <v>67</v>
          </cell>
          <cell r="L53">
            <v>84</v>
          </cell>
          <cell r="M53">
            <v>85</v>
          </cell>
          <cell r="N53">
            <v>88</v>
          </cell>
          <cell r="O53">
            <v>92</v>
          </cell>
          <cell r="P53">
            <v>96</v>
          </cell>
          <cell r="Q53">
            <v>95</v>
          </cell>
          <cell r="R53">
            <v>97</v>
          </cell>
          <cell r="S53" t="str">
            <v>良好</v>
          </cell>
          <cell r="T53" t="str">
            <v>良好</v>
          </cell>
          <cell r="U53">
            <v>75</v>
          </cell>
          <cell r="V53">
            <v>86</v>
          </cell>
          <cell r="W53">
            <v>98</v>
          </cell>
          <cell r="X53" t="str">
            <v>良好</v>
          </cell>
          <cell r="Y53">
            <v>87</v>
          </cell>
          <cell r="Z53" t="str">
            <v>良好</v>
          </cell>
          <cell r="AA53">
            <v>81</v>
          </cell>
          <cell r="AB53">
            <v>80</v>
          </cell>
          <cell r="AC53">
            <v>87</v>
          </cell>
          <cell r="AD53">
            <v>92</v>
          </cell>
          <cell r="AE53">
            <v>83</v>
          </cell>
          <cell r="AF53">
            <v>82</v>
          </cell>
          <cell r="AG53">
            <v>96</v>
          </cell>
          <cell r="AH53">
            <v>90</v>
          </cell>
          <cell r="AI53">
            <v>93</v>
          </cell>
          <cell r="AJ53">
            <v>91</v>
          </cell>
          <cell r="AK53" t="str">
            <v>良好</v>
          </cell>
          <cell r="AL53">
            <v>90</v>
          </cell>
          <cell r="AM53">
            <v>86</v>
          </cell>
          <cell r="AN53">
            <v>96</v>
          </cell>
          <cell r="AO53">
            <v>86</v>
          </cell>
          <cell r="AP53">
            <v>0</v>
          </cell>
          <cell r="AQ53" t="str">
            <v/>
          </cell>
        </row>
        <row r="54">
          <cell r="A54">
            <v>20200318050</v>
          </cell>
          <cell r="B54" t="str">
            <v>农海妃</v>
          </cell>
          <cell r="C54" t="str">
            <v>全日制2020软件与信息服务(UI设计方向)2班</v>
          </cell>
          <cell r="D54" t="str">
            <v>良好</v>
          </cell>
          <cell r="E54">
            <v>81</v>
          </cell>
          <cell r="F54">
            <v>82</v>
          </cell>
          <cell r="G54">
            <v>84</v>
          </cell>
          <cell r="H54">
            <v>76</v>
          </cell>
          <cell r="I54">
            <v>89</v>
          </cell>
          <cell r="J54">
            <v>70</v>
          </cell>
          <cell r="K54">
            <v>87</v>
          </cell>
          <cell r="L54">
            <v>70</v>
          </cell>
          <cell r="M54">
            <v>84</v>
          </cell>
          <cell r="N54">
            <v>80</v>
          </cell>
          <cell r="O54">
            <v>94</v>
          </cell>
          <cell r="P54">
            <v>92</v>
          </cell>
          <cell r="Q54">
            <v>92</v>
          </cell>
          <cell r="R54">
            <v>96</v>
          </cell>
          <cell r="S54" t="str">
            <v>良好</v>
          </cell>
          <cell r="T54" t="str">
            <v>良好</v>
          </cell>
          <cell r="U54">
            <v>75</v>
          </cell>
          <cell r="V54">
            <v>88</v>
          </cell>
          <cell r="W54">
            <v>93</v>
          </cell>
          <cell r="X54" t="str">
            <v>及格</v>
          </cell>
          <cell r="Y54">
            <v>62</v>
          </cell>
          <cell r="Z54" t="str">
            <v>良好</v>
          </cell>
          <cell r="AA54">
            <v>73</v>
          </cell>
          <cell r="AB54">
            <v>42</v>
          </cell>
          <cell r="AC54">
            <v>70</v>
          </cell>
          <cell r="AD54">
            <v>83</v>
          </cell>
          <cell r="AE54">
            <v>80</v>
          </cell>
          <cell r="AF54">
            <v>64</v>
          </cell>
          <cell r="AG54">
            <v>85</v>
          </cell>
          <cell r="AH54">
            <v>79</v>
          </cell>
          <cell r="AI54">
            <v>81</v>
          </cell>
          <cell r="AJ54">
            <v>91</v>
          </cell>
          <cell r="AK54" t="str">
            <v>良好</v>
          </cell>
          <cell r="AL54">
            <v>90</v>
          </cell>
          <cell r="AM54">
            <v>68</v>
          </cell>
          <cell r="AN54">
            <v>84</v>
          </cell>
          <cell r="AO54">
            <v>68</v>
          </cell>
          <cell r="AP54">
            <v>1</v>
          </cell>
          <cell r="AQ54" t="str">
            <v>数据库技术数据库技术</v>
          </cell>
        </row>
        <row r="55">
          <cell r="A55">
            <v>20200318069</v>
          </cell>
          <cell r="B55" t="str">
            <v>韦琪琦</v>
          </cell>
          <cell r="C55" t="str">
            <v>全日制2020软件与信息服务(UI设计方向)2班</v>
          </cell>
          <cell r="D55" t="str">
            <v>良好</v>
          </cell>
          <cell r="E55">
            <v>64</v>
          </cell>
          <cell r="F55">
            <v>76</v>
          </cell>
          <cell r="G55">
            <v>77</v>
          </cell>
          <cell r="H55">
            <v>74</v>
          </cell>
          <cell r="I55">
            <v>87</v>
          </cell>
          <cell r="J55">
            <v>76</v>
          </cell>
          <cell r="K55">
            <v>87</v>
          </cell>
          <cell r="L55">
            <v>78</v>
          </cell>
          <cell r="M55">
            <v>84</v>
          </cell>
          <cell r="N55">
            <v>83</v>
          </cell>
          <cell r="O55">
            <v>72</v>
          </cell>
          <cell r="P55">
            <v>91</v>
          </cell>
          <cell r="Q55">
            <v>90</v>
          </cell>
          <cell r="R55">
            <v>97</v>
          </cell>
          <cell r="S55" t="str">
            <v>良好</v>
          </cell>
          <cell r="T55" t="str">
            <v>良好</v>
          </cell>
          <cell r="U55">
            <v>75</v>
          </cell>
          <cell r="V55">
            <v>86</v>
          </cell>
          <cell r="W55">
            <v>99</v>
          </cell>
          <cell r="X55" t="str">
            <v>及格</v>
          </cell>
          <cell r="Y55">
            <v>65</v>
          </cell>
          <cell r="Z55" t="str">
            <v>良好</v>
          </cell>
          <cell r="AA55">
            <v>75</v>
          </cell>
          <cell r="AB55">
            <v>74</v>
          </cell>
          <cell r="AC55">
            <v>83</v>
          </cell>
          <cell r="AD55">
            <v>81</v>
          </cell>
          <cell r="AE55">
            <v>75</v>
          </cell>
          <cell r="AF55">
            <v>63</v>
          </cell>
          <cell r="AG55">
            <v>92</v>
          </cell>
          <cell r="AH55">
            <v>79</v>
          </cell>
          <cell r="AI55">
            <v>81</v>
          </cell>
          <cell r="AJ55">
            <v>91</v>
          </cell>
          <cell r="AK55" t="str">
            <v>良好</v>
          </cell>
          <cell r="AL55">
            <v>90</v>
          </cell>
          <cell r="AM55">
            <v>75</v>
          </cell>
          <cell r="AN55">
            <v>97</v>
          </cell>
          <cell r="AO55">
            <v>70</v>
          </cell>
          <cell r="AP55">
            <v>0</v>
          </cell>
          <cell r="AQ55" t="str">
            <v/>
          </cell>
        </row>
        <row r="56">
          <cell r="A56">
            <v>20200318071</v>
          </cell>
          <cell r="B56" t="str">
            <v>韦尚稳</v>
          </cell>
          <cell r="C56" t="str">
            <v>全日制2020软件与信息服务(UI设计方向)2班</v>
          </cell>
          <cell r="D56" t="str">
            <v>良好</v>
          </cell>
          <cell r="E56">
            <v>61</v>
          </cell>
          <cell r="F56">
            <v>64</v>
          </cell>
          <cell r="G56">
            <v>87</v>
          </cell>
          <cell r="H56">
            <v>77</v>
          </cell>
          <cell r="I56">
            <v>89</v>
          </cell>
          <cell r="J56">
            <v>70</v>
          </cell>
          <cell r="K56">
            <v>87</v>
          </cell>
          <cell r="L56">
            <v>86</v>
          </cell>
          <cell r="M56">
            <v>85</v>
          </cell>
          <cell r="N56">
            <v>65</v>
          </cell>
          <cell r="O56">
            <v>97</v>
          </cell>
          <cell r="P56">
            <v>91</v>
          </cell>
          <cell r="Q56">
            <v>95</v>
          </cell>
          <cell r="R56">
            <v>91</v>
          </cell>
          <cell r="S56" t="str">
            <v>良好</v>
          </cell>
          <cell r="T56" t="str">
            <v>良好</v>
          </cell>
          <cell r="U56">
            <v>75</v>
          </cell>
          <cell r="V56">
            <v>83</v>
          </cell>
          <cell r="W56">
            <v>99</v>
          </cell>
          <cell r="X56" t="str">
            <v>及格</v>
          </cell>
          <cell r="Y56">
            <v>87</v>
          </cell>
          <cell r="Z56" t="str">
            <v>良好</v>
          </cell>
          <cell r="AA56">
            <v>84</v>
          </cell>
          <cell r="AB56">
            <v>74</v>
          </cell>
          <cell r="AC56">
            <v>83</v>
          </cell>
          <cell r="AD56">
            <v>84</v>
          </cell>
          <cell r="AE56">
            <v>80</v>
          </cell>
          <cell r="AF56">
            <v>63</v>
          </cell>
          <cell r="AG56">
            <v>84</v>
          </cell>
          <cell r="AH56">
            <v>79</v>
          </cell>
          <cell r="AI56">
            <v>71</v>
          </cell>
          <cell r="AJ56">
            <v>90</v>
          </cell>
          <cell r="AK56" t="str">
            <v>良好</v>
          </cell>
          <cell r="AL56">
            <v>90</v>
          </cell>
          <cell r="AM56">
            <v>83</v>
          </cell>
          <cell r="AN56">
            <v>97</v>
          </cell>
          <cell r="AO56">
            <v>80</v>
          </cell>
          <cell r="AP56">
            <v>0</v>
          </cell>
          <cell r="AQ56" t="str">
            <v/>
          </cell>
        </row>
        <row r="57">
          <cell r="A57">
            <v>20200318085</v>
          </cell>
          <cell r="B57" t="str">
            <v>熊佳佳</v>
          </cell>
          <cell r="C57" t="str">
            <v>全日制2020软件与信息服务(UI设计方向)2班</v>
          </cell>
          <cell r="D57" t="str">
            <v>良好</v>
          </cell>
          <cell r="E57">
            <v>91</v>
          </cell>
          <cell r="F57">
            <v>75</v>
          </cell>
          <cell r="G57">
            <v>82</v>
          </cell>
          <cell r="H57">
            <v>79</v>
          </cell>
          <cell r="I57">
            <v>89</v>
          </cell>
          <cell r="J57">
            <v>78</v>
          </cell>
          <cell r="K57">
            <v>69</v>
          </cell>
          <cell r="L57">
            <v>92</v>
          </cell>
          <cell r="M57">
            <v>84</v>
          </cell>
          <cell r="N57">
            <v>95</v>
          </cell>
          <cell r="O57">
            <v>92</v>
          </cell>
          <cell r="P57">
            <v>92</v>
          </cell>
          <cell r="Q57">
            <v>98</v>
          </cell>
          <cell r="R57">
            <v>96</v>
          </cell>
          <cell r="S57" t="str">
            <v>良好</v>
          </cell>
          <cell r="T57" t="str">
            <v>良好</v>
          </cell>
          <cell r="U57">
            <v>75</v>
          </cell>
          <cell r="V57">
            <v>87</v>
          </cell>
          <cell r="W57">
            <v>99</v>
          </cell>
          <cell r="X57" t="str">
            <v>及格</v>
          </cell>
          <cell r="Y57">
            <v>89</v>
          </cell>
          <cell r="Z57" t="str">
            <v>良好</v>
          </cell>
          <cell r="AA57">
            <v>80</v>
          </cell>
          <cell r="AB57">
            <v>76</v>
          </cell>
          <cell r="AC57">
            <v>83</v>
          </cell>
          <cell r="AD57">
            <v>82</v>
          </cell>
          <cell r="AE57">
            <v>78</v>
          </cell>
          <cell r="AF57">
            <v>77</v>
          </cell>
          <cell r="AG57">
            <v>90</v>
          </cell>
          <cell r="AH57">
            <v>87</v>
          </cell>
          <cell r="AI57">
            <v>84</v>
          </cell>
          <cell r="AJ57">
            <v>92</v>
          </cell>
          <cell r="AK57" t="str">
            <v>良好</v>
          </cell>
          <cell r="AL57">
            <v>90</v>
          </cell>
          <cell r="AM57">
            <v>76</v>
          </cell>
          <cell r="AN57">
            <v>91</v>
          </cell>
          <cell r="AO57">
            <v>72</v>
          </cell>
          <cell r="AP57">
            <v>0</v>
          </cell>
          <cell r="AQ57" t="str">
            <v/>
          </cell>
        </row>
        <row r="58">
          <cell r="A58">
            <v>20200318093</v>
          </cell>
          <cell r="B58" t="str">
            <v>易凡超</v>
          </cell>
          <cell r="C58" t="str">
            <v>全日制2020软件与信息服务(UI设计方向)2班</v>
          </cell>
          <cell r="D58" t="str">
            <v>良好</v>
          </cell>
          <cell r="E58">
            <v>96</v>
          </cell>
          <cell r="F58">
            <v>93</v>
          </cell>
          <cell r="G58">
            <v>84</v>
          </cell>
          <cell r="H58">
            <v>62</v>
          </cell>
          <cell r="I58">
            <v>87</v>
          </cell>
          <cell r="J58">
            <v>74</v>
          </cell>
          <cell r="K58">
            <v>89</v>
          </cell>
          <cell r="L58">
            <v>78</v>
          </cell>
          <cell r="M58">
            <v>92</v>
          </cell>
          <cell r="N58">
            <v>75</v>
          </cell>
          <cell r="O58">
            <v>90</v>
          </cell>
          <cell r="P58">
            <v>94</v>
          </cell>
          <cell r="Q58">
            <v>93</v>
          </cell>
          <cell r="R58">
            <v>92</v>
          </cell>
          <cell r="S58" t="str">
            <v>良好</v>
          </cell>
          <cell r="T58" t="str">
            <v>良好</v>
          </cell>
          <cell r="U58">
            <v>75</v>
          </cell>
          <cell r="V58">
            <v>86</v>
          </cell>
          <cell r="W58">
            <v>97</v>
          </cell>
          <cell r="X58" t="str">
            <v>及格</v>
          </cell>
          <cell r="Y58">
            <v>77</v>
          </cell>
          <cell r="Z58" t="str">
            <v>良好</v>
          </cell>
          <cell r="AA58">
            <v>60</v>
          </cell>
          <cell r="AB58">
            <v>76</v>
          </cell>
          <cell r="AC58">
            <v>83</v>
          </cell>
          <cell r="AD58">
            <v>85</v>
          </cell>
          <cell r="AE58">
            <v>77</v>
          </cell>
          <cell r="AF58">
            <v>70</v>
          </cell>
          <cell r="AG58">
            <v>87</v>
          </cell>
          <cell r="AH58">
            <v>80</v>
          </cell>
          <cell r="AI58">
            <v>93</v>
          </cell>
          <cell r="AJ58">
            <v>92</v>
          </cell>
          <cell r="AK58" t="str">
            <v>良好</v>
          </cell>
          <cell r="AL58">
            <v>90</v>
          </cell>
          <cell r="AM58">
            <v>76</v>
          </cell>
          <cell r="AN58">
            <v>92</v>
          </cell>
          <cell r="AO58">
            <v>75</v>
          </cell>
          <cell r="AP58">
            <v>0</v>
          </cell>
          <cell r="AQ58" t="str">
            <v/>
          </cell>
        </row>
        <row r="59">
          <cell r="A59">
            <v>20200318107</v>
          </cell>
          <cell r="B59" t="str">
            <v>邓贵彬</v>
          </cell>
          <cell r="C59" t="str">
            <v>全日制2020软件与信息服务(UI设计方向)2班</v>
          </cell>
          <cell r="D59" t="str">
            <v>良好</v>
          </cell>
          <cell r="E59">
            <v>61</v>
          </cell>
          <cell r="F59">
            <v>65</v>
          </cell>
          <cell r="G59">
            <v>74</v>
          </cell>
          <cell r="H59">
            <v>80</v>
          </cell>
          <cell r="I59">
            <v>89</v>
          </cell>
          <cell r="J59">
            <v>66</v>
          </cell>
          <cell r="K59">
            <v>83</v>
          </cell>
          <cell r="L59">
            <v>88</v>
          </cell>
          <cell r="M59">
            <v>88</v>
          </cell>
          <cell r="N59">
            <v>78</v>
          </cell>
          <cell r="O59">
            <v>90</v>
          </cell>
          <cell r="P59">
            <v>95</v>
          </cell>
          <cell r="Q59">
            <v>94</v>
          </cell>
          <cell r="R59">
            <v>96</v>
          </cell>
          <cell r="S59" t="str">
            <v>良好</v>
          </cell>
          <cell r="T59" t="str">
            <v>良好</v>
          </cell>
          <cell r="U59">
            <v>75</v>
          </cell>
          <cell r="V59">
            <v>81</v>
          </cell>
          <cell r="W59">
            <v>97</v>
          </cell>
          <cell r="X59" t="str">
            <v>良好</v>
          </cell>
          <cell r="Y59">
            <v>87</v>
          </cell>
          <cell r="Z59" t="str">
            <v>良好</v>
          </cell>
          <cell r="AA59">
            <v>60</v>
          </cell>
          <cell r="AB59">
            <v>75</v>
          </cell>
          <cell r="AC59">
            <v>76</v>
          </cell>
          <cell r="AD59">
            <v>85</v>
          </cell>
          <cell r="AE59">
            <v>80</v>
          </cell>
          <cell r="AF59">
            <v>70</v>
          </cell>
          <cell r="AG59">
            <v>85</v>
          </cell>
          <cell r="AH59">
            <v>80</v>
          </cell>
          <cell r="AI59">
            <v>77</v>
          </cell>
          <cell r="AJ59">
            <v>90</v>
          </cell>
          <cell r="AK59" t="str">
            <v>良好</v>
          </cell>
          <cell r="AL59">
            <v>90</v>
          </cell>
          <cell r="AM59">
            <v>67</v>
          </cell>
          <cell r="AN59">
            <v>93</v>
          </cell>
          <cell r="AO59">
            <v>80</v>
          </cell>
          <cell r="AP59">
            <v>0</v>
          </cell>
          <cell r="AQ59" t="str">
            <v/>
          </cell>
        </row>
        <row r="60">
          <cell r="A60">
            <v>20200318116</v>
          </cell>
          <cell r="B60" t="str">
            <v>胡海峰</v>
          </cell>
          <cell r="C60" t="str">
            <v>全日制2020软件与信息服务(UI设计方向)2班</v>
          </cell>
          <cell r="D60" t="str">
            <v>良好</v>
          </cell>
          <cell r="E60">
            <v>63</v>
          </cell>
          <cell r="F60">
            <v>67</v>
          </cell>
          <cell r="G60">
            <v>86</v>
          </cell>
          <cell r="H60">
            <v>85</v>
          </cell>
          <cell r="I60">
            <v>89</v>
          </cell>
          <cell r="J60">
            <v>71</v>
          </cell>
          <cell r="K60">
            <v>77</v>
          </cell>
          <cell r="L60">
            <v>85</v>
          </cell>
          <cell r="M60">
            <v>88</v>
          </cell>
          <cell r="N60">
            <v>78</v>
          </cell>
          <cell r="O60">
            <v>91</v>
          </cell>
          <cell r="P60">
            <v>96</v>
          </cell>
          <cell r="Q60">
            <v>95</v>
          </cell>
          <cell r="R60">
            <v>96</v>
          </cell>
          <cell r="S60" t="str">
            <v>良好</v>
          </cell>
          <cell r="T60" t="str">
            <v>良好</v>
          </cell>
          <cell r="U60">
            <v>75</v>
          </cell>
          <cell r="V60">
            <v>84</v>
          </cell>
          <cell r="W60">
            <v>96</v>
          </cell>
          <cell r="X60" t="str">
            <v>及格</v>
          </cell>
          <cell r="Y60">
            <v>77</v>
          </cell>
          <cell r="Z60" t="str">
            <v>良好</v>
          </cell>
          <cell r="AA60">
            <v>92</v>
          </cell>
          <cell r="AB60">
            <v>93</v>
          </cell>
          <cell r="AC60">
            <v>90</v>
          </cell>
          <cell r="AD60">
            <v>90</v>
          </cell>
          <cell r="AE60">
            <v>91</v>
          </cell>
          <cell r="AF60">
            <v>92</v>
          </cell>
          <cell r="AG60">
            <v>96</v>
          </cell>
          <cell r="AH60">
            <v>79</v>
          </cell>
          <cell r="AI60">
            <v>89</v>
          </cell>
          <cell r="AJ60">
            <v>90</v>
          </cell>
          <cell r="AK60" t="str">
            <v>良好</v>
          </cell>
          <cell r="AL60">
            <v>90</v>
          </cell>
          <cell r="AM60">
            <v>77</v>
          </cell>
          <cell r="AN60">
            <v>96</v>
          </cell>
          <cell r="AO60">
            <v>80</v>
          </cell>
          <cell r="AP60">
            <v>0</v>
          </cell>
          <cell r="AQ60" t="str">
            <v/>
          </cell>
        </row>
        <row r="61">
          <cell r="A61">
            <v>20200318127</v>
          </cell>
          <cell r="B61" t="str">
            <v>劳永侨</v>
          </cell>
          <cell r="C61" t="str">
            <v>全日制2020软件与信息服务(UI设计方向)2班</v>
          </cell>
          <cell r="D61" t="str">
            <v>良好</v>
          </cell>
          <cell r="E61">
            <v>60</v>
          </cell>
          <cell r="F61">
            <v>60</v>
          </cell>
          <cell r="G61">
            <v>80</v>
          </cell>
          <cell r="H61">
            <v>79</v>
          </cell>
          <cell r="I61">
            <v>89</v>
          </cell>
          <cell r="J61">
            <v>80</v>
          </cell>
          <cell r="K61">
            <v>88</v>
          </cell>
          <cell r="L61">
            <v>78</v>
          </cell>
          <cell r="M61">
            <v>88</v>
          </cell>
          <cell r="N61">
            <v>80</v>
          </cell>
          <cell r="O61">
            <v>90</v>
          </cell>
          <cell r="P61">
            <v>92</v>
          </cell>
          <cell r="Q61">
            <v>99</v>
          </cell>
          <cell r="R61">
            <v>94</v>
          </cell>
          <cell r="S61" t="str">
            <v>良好</v>
          </cell>
          <cell r="T61" t="str">
            <v>良好</v>
          </cell>
          <cell r="U61">
            <v>75</v>
          </cell>
          <cell r="V61">
            <v>84</v>
          </cell>
          <cell r="W61">
            <v>99</v>
          </cell>
          <cell r="X61" t="str">
            <v>良好</v>
          </cell>
          <cell r="Y61">
            <v>90</v>
          </cell>
          <cell r="Z61" t="str">
            <v>良好</v>
          </cell>
          <cell r="AA61">
            <v>63</v>
          </cell>
          <cell r="AB61">
            <v>77</v>
          </cell>
          <cell r="AC61">
            <v>83</v>
          </cell>
          <cell r="AD61">
            <v>83</v>
          </cell>
          <cell r="AE61">
            <v>80</v>
          </cell>
          <cell r="AF61">
            <v>67</v>
          </cell>
          <cell r="AG61">
            <v>90</v>
          </cell>
          <cell r="AH61">
            <v>80</v>
          </cell>
          <cell r="AI61">
            <v>93</v>
          </cell>
          <cell r="AJ61">
            <v>90</v>
          </cell>
          <cell r="AK61" t="str">
            <v>良好</v>
          </cell>
          <cell r="AL61">
            <v>90</v>
          </cell>
          <cell r="AM61">
            <v>85</v>
          </cell>
          <cell r="AN61">
            <v>94</v>
          </cell>
          <cell r="AO61">
            <v>80</v>
          </cell>
          <cell r="AP61">
            <v>0</v>
          </cell>
          <cell r="AQ61" t="str">
            <v/>
          </cell>
        </row>
        <row r="62">
          <cell r="A62">
            <v>20200318135</v>
          </cell>
          <cell r="B62" t="str">
            <v>李俊伟</v>
          </cell>
          <cell r="C62" t="str">
            <v>全日制2020软件与信息服务(UI设计方向)2班</v>
          </cell>
          <cell r="D62" t="str">
            <v>良好</v>
          </cell>
          <cell r="E62">
            <v>60</v>
          </cell>
          <cell r="F62">
            <v>62</v>
          </cell>
          <cell r="G62">
            <v>75</v>
          </cell>
          <cell r="H62">
            <v>75</v>
          </cell>
          <cell r="I62">
            <v>89</v>
          </cell>
          <cell r="J62">
            <v>67</v>
          </cell>
          <cell r="K62">
            <v>84</v>
          </cell>
          <cell r="L62">
            <v>85</v>
          </cell>
          <cell r="M62">
            <v>88</v>
          </cell>
          <cell r="N62">
            <v>79</v>
          </cell>
          <cell r="O62">
            <v>91</v>
          </cell>
          <cell r="P62">
            <v>93</v>
          </cell>
          <cell r="Q62">
            <v>100</v>
          </cell>
          <cell r="R62">
            <v>74</v>
          </cell>
          <cell r="S62" t="str">
            <v>良好</v>
          </cell>
          <cell r="T62" t="str">
            <v>良好</v>
          </cell>
          <cell r="U62">
            <v>75</v>
          </cell>
          <cell r="V62">
            <v>82</v>
          </cell>
          <cell r="W62">
            <v>97</v>
          </cell>
          <cell r="X62" t="str">
            <v>及格</v>
          </cell>
          <cell r="Y62">
            <v>60</v>
          </cell>
          <cell r="Z62" t="str">
            <v>良好</v>
          </cell>
          <cell r="AA62">
            <v>60</v>
          </cell>
          <cell r="AB62">
            <v>74</v>
          </cell>
          <cell r="AC62">
            <v>85</v>
          </cell>
          <cell r="AD62">
            <v>82</v>
          </cell>
          <cell r="AE62">
            <v>76</v>
          </cell>
          <cell r="AF62">
            <v>74</v>
          </cell>
          <cell r="AG62">
            <v>91</v>
          </cell>
          <cell r="AH62">
            <v>80</v>
          </cell>
          <cell r="AI62">
            <v>71</v>
          </cell>
          <cell r="AJ62">
            <v>90</v>
          </cell>
          <cell r="AK62" t="str">
            <v>良好</v>
          </cell>
          <cell r="AL62">
            <v>90</v>
          </cell>
          <cell r="AM62">
            <v>69</v>
          </cell>
          <cell r="AN62">
            <v>90</v>
          </cell>
          <cell r="AO62">
            <v>80</v>
          </cell>
          <cell r="AP62">
            <v>0</v>
          </cell>
          <cell r="AQ62" t="str">
            <v/>
          </cell>
        </row>
        <row r="63">
          <cell r="A63">
            <v>20200318142</v>
          </cell>
          <cell r="B63" t="str">
            <v>廖德蒸</v>
          </cell>
          <cell r="C63" t="str">
            <v>全日制2020软件与信息服务(UI设计方向)2班</v>
          </cell>
          <cell r="D63" t="str">
            <v>良好</v>
          </cell>
          <cell r="E63">
            <v>62</v>
          </cell>
          <cell r="F63">
            <v>61</v>
          </cell>
          <cell r="G63">
            <v>82</v>
          </cell>
          <cell r="H63">
            <v>80</v>
          </cell>
          <cell r="I63">
            <v>89</v>
          </cell>
          <cell r="J63">
            <v>80</v>
          </cell>
          <cell r="K63">
            <v>81</v>
          </cell>
          <cell r="L63">
            <v>89</v>
          </cell>
          <cell r="M63">
            <v>90</v>
          </cell>
          <cell r="N63">
            <v>78</v>
          </cell>
          <cell r="O63">
            <v>92</v>
          </cell>
          <cell r="P63">
            <v>95</v>
          </cell>
          <cell r="Q63">
            <v>94</v>
          </cell>
          <cell r="R63">
            <v>92</v>
          </cell>
          <cell r="S63" t="str">
            <v>良好</v>
          </cell>
          <cell r="T63" t="str">
            <v>良好</v>
          </cell>
          <cell r="U63">
            <v>75</v>
          </cell>
          <cell r="V63">
            <v>80</v>
          </cell>
          <cell r="W63">
            <v>97</v>
          </cell>
          <cell r="X63" t="str">
            <v>良好</v>
          </cell>
          <cell r="Y63">
            <v>90</v>
          </cell>
          <cell r="Z63" t="str">
            <v>良好</v>
          </cell>
          <cell r="AA63">
            <v>60</v>
          </cell>
          <cell r="AB63">
            <v>81</v>
          </cell>
          <cell r="AC63">
            <v>80</v>
          </cell>
          <cell r="AD63">
            <v>83</v>
          </cell>
          <cell r="AE63">
            <v>75</v>
          </cell>
          <cell r="AF63">
            <v>66</v>
          </cell>
          <cell r="AG63">
            <v>84</v>
          </cell>
          <cell r="AH63">
            <v>80</v>
          </cell>
          <cell r="AI63">
            <v>81</v>
          </cell>
          <cell r="AJ63">
            <v>90</v>
          </cell>
          <cell r="AK63" t="str">
            <v>良好</v>
          </cell>
          <cell r="AL63">
            <v>95</v>
          </cell>
          <cell r="AM63">
            <v>71</v>
          </cell>
          <cell r="AN63">
            <v>95</v>
          </cell>
          <cell r="AO63">
            <v>86</v>
          </cell>
          <cell r="AP63">
            <v>0</v>
          </cell>
          <cell r="AQ63" t="str">
            <v/>
          </cell>
        </row>
        <row r="64">
          <cell r="A64">
            <v>20200318151</v>
          </cell>
          <cell r="B64" t="str">
            <v>龙文海</v>
          </cell>
          <cell r="C64" t="str">
            <v>全日制2020软件与信息服务(UI设计方向)2班</v>
          </cell>
          <cell r="D64" t="str">
            <v>良好</v>
          </cell>
          <cell r="E64">
            <v>61</v>
          </cell>
          <cell r="F64">
            <v>63</v>
          </cell>
          <cell r="G64">
            <v>80</v>
          </cell>
          <cell r="H64">
            <v>77</v>
          </cell>
          <cell r="I64">
            <v>89</v>
          </cell>
          <cell r="J64">
            <v>71</v>
          </cell>
          <cell r="K64">
            <v>75</v>
          </cell>
          <cell r="L64">
            <v>81</v>
          </cell>
          <cell r="M64">
            <v>85</v>
          </cell>
          <cell r="N64">
            <v>75</v>
          </cell>
          <cell r="O64">
            <v>97</v>
          </cell>
          <cell r="P64">
            <v>99</v>
          </cell>
          <cell r="Q64">
            <v>98</v>
          </cell>
          <cell r="R64">
            <v>97</v>
          </cell>
          <cell r="S64" t="str">
            <v>良好</v>
          </cell>
          <cell r="T64" t="str">
            <v>良好</v>
          </cell>
          <cell r="U64">
            <v>75</v>
          </cell>
          <cell r="V64">
            <v>82</v>
          </cell>
          <cell r="W64">
            <v>97</v>
          </cell>
          <cell r="X64" t="str">
            <v>良好</v>
          </cell>
          <cell r="Y64">
            <v>60</v>
          </cell>
          <cell r="Z64" t="str">
            <v>良好</v>
          </cell>
          <cell r="AA64">
            <v>82</v>
          </cell>
          <cell r="AB64">
            <v>75</v>
          </cell>
          <cell r="AC64">
            <v>83</v>
          </cell>
          <cell r="AD64">
            <v>84</v>
          </cell>
          <cell r="AE64">
            <v>85</v>
          </cell>
          <cell r="AF64">
            <v>68</v>
          </cell>
          <cell r="AG64">
            <v>85</v>
          </cell>
          <cell r="AH64">
            <v>76</v>
          </cell>
          <cell r="AI64">
            <v>79</v>
          </cell>
          <cell r="AJ64">
            <v>90</v>
          </cell>
          <cell r="AK64" t="str">
            <v>良好</v>
          </cell>
          <cell r="AL64">
            <v>95</v>
          </cell>
          <cell r="AM64">
            <v>84</v>
          </cell>
          <cell r="AN64">
            <v>96</v>
          </cell>
          <cell r="AO64">
            <v>79</v>
          </cell>
          <cell r="AP64">
            <v>0</v>
          </cell>
          <cell r="AQ64" t="str">
            <v/>
          </cell>
        </row>
        <row r="65">
          <cell r="A65">
            <v>20200318155</v>
          </cell>
          <cell r="B65" t="str">
            <v>罗浩</v>
          </cell>
          <cell r="C65" t="str">
            <v>全日制2020软件与信息服务(UI设计方向)2班</v>
          </cell>
          <cell r="D65" t="str">
            <v>良好</v>
          </cell>
          <cell r="E65">
            <v>67</v>
          </cell>
          <cell r="F65">
            <v>63</v>
          </cell>
          <cell r="G65">
            <v>81</v>
          </cell>
          <cell r="H65">
            <v>67</v>
          </cell>
          <cell r="I65">
            <v>85</v>
          </cell>
          <cell r="J65">
            <v>60</v>
          </cell>
          <cell r="K65">
            <v>93</v>
          </cell>
          <cell r="L65">
            <v>80</v>
          </cell>
          <cell r="M65">
            <v>89</v>
          </cell>
          <cell r="N65">
            <v>78</v>
          </cell>
          <cell r="O65">
            <v>73</v>
          </cell>
          <cell r="P65">
            <v>90</v>
          </cell>
          <cell r="Q65">
            <v>94</v>
          </cell>
          <cell r="R65">
            <v>90</v>
          </cell>
          <cell r="S65" t="str">
            <v>良好</v>
          </cell>
          <cell r="T65" t="str">
            <v>良好</v>
          </cell>
          <cell r="U65">
            <v>75</v>
          </cell>
          <cell r="V65">
            <v>81</v>
          </cell>
          <cell r="W65">
            <v>99</v>
          </cell>
          <cell r="X65" t="str">
            <v>及格</v>
          </cell>
          <cell r="Y65">
            <v>84</v>
          </cell>
          <cell r="Z65" t="str">
            <v>良好</v>
          </cell>
          <cell r="AA65">
            <v>73</v>
          </cell>
          <cell r="AB65">
            <v>75</v>
          </cell>
          <cell r="AC65">
            <v>82</v>
          </cell>
          <cell r="AD65">
            <v>84</v>
          </cell>
          <cell r="AE65">
            <v>80</v>
          </cell>
          <cell r="AF65">
            <v>75</v>
          </cell>
          <cell r="AG65">
            <v>86</v>
          </cell>
          <cell r="AH65">
            <v>83</v>
          </cell>
          <cell r="AI65">
            <v>86</v>
          </cell>
          <cell r="AJ65">
            <v>90</v>
          </cell>
          <cell r="AK65" t="str">
            <v>良好</v>
          </cell>
          <cell r="AL65">
            <v>95</v>
          </cell>
          <cell r="AM65">
            <v>68</v>
          </cell>
          <cell r="AN65">
            <v>88</v>
          </cell>
          <cell r="AO65">
            <v>89</v>
          </cell>
          <cell r="AP65">
            <v>0</v>
          </cell>
          <cell r="AQ65" t="str">
            <v/>
          </cell>
        </row>
        <row r="66">
          <cell r="A66">
            <v>20200318161</v>
          </cell>
          <cell r="B66" t="str">
            <v>庞丽乡</v>
          </cell>
          <cell r="C66" t="str">
            <v>全日制2020软件与信息服务(UI设计方向)2班</v>
          </cell>
          <cell r="D66" t="str">
            <v>良好</v>
          </cell>
          <cell r="E66">
            <v>90</v>
          </cell>
          <cell r="F66">
            <v>81</v>
          </cell>
          <cell r="G66">
            <v>82</v>
          </cell>
          <cell r="H66">
            <v>81</v>
          </cell>
          <cell r="I66">
            <v>89</v>
          </cell>
          <cell r="J66">
            <v>85</v>
          </cell>
          <cell r="K66">
            <v>88</v>
          </cell>
          <cell r="L66">
            <v>90</v>
          </cell>
          <cell r="M66">
            <v>85</v>
          </cell>
          <cell r="N66">
            <v>92</v>
          </cell>
          <cell r="O66">
            <v>96</v>
          </cell>
          <cell r="P66">
            <v>97</v>
          </cell>
          <cell r="Q66">
            <v>97</v>
          </cell>
          <cell r="R66">
            <v>98</v>
          </cell>
          <cell r="S66" t="str">
            <v>良好</v>
          </cell>
          <cell r="T66" t="str">
            <v>良好</v>
          </cell>
          <cell r="U66">
            <v>75</v>
          </cell>
          <cell r="V66">
            <v>83</v>
          </cell>
          <cell r="W66">
            <v>93</v>
          </cell>
          <cell r="X66" t="str">
            <v>良好</v>
          </cell>
          <cell r="Y66">
            <v>95</v>
          </cell>
          <cell r="Z66" t="str">
            <v>良好</v>
          </cell>
          <cell r="AA66">
            <v>80</v>
          </cell>
          <cell r="AB66">
            <v>74</v>
          </cell>
          <cell r="AC66">
            <v>76</v>
          </cell>
          <cell r="AD66">
            <v>90</v>
          </cell>
          <cell r="AE66">
            <v>82</v>
          </cell>
          <cell r="AF66">
            <v>80</v>
          </cell>
          <cell r="AG66">
            <v>91</v>
          </cell>
          <cell r="AH66">
            <v>83</v>
          </cell>
          <cell r="AI66">
            <v>95</v>
          </cell>
          <cell r="AJ66">
            <v>91</v>
          </cell>
          <cell r="AK66" t="str">
            <v>良好</v>
          </cell>
          <cell r="AL66">
            <v>90</v>
          </cell>
          <cell r="AM66">
            <v>83</v>
          </cell>
          <cell r="AN66">
            <v>98</v>
          </cell>
          <cell r="AO66">
            <v>60</v>
          </cell>
          <cell r="AP66">
            <v>0</v>
          </cell>
          <cell r="AQ66" t="str">
            <v/>
          </cell>
        </row>
        <row r="67">
          <cell r="A67">
            <v>20200318170</v>
          </cell>
          <cell r="B67" t="str">
            <v>苏家顺</v>
          </cell>
          <cell r="C67" t="str">
            <v>全日制2020软件与信息服务(UI设计方向)2班</v>
          </cell>
          <cell r="D67" t="str">
            <v>良好</v>
          </cell>
          <cell r="E67">
            <v>66</v>
          </cell>
          <cell r="F67">
            <v>64</v>
          </cell>
          <cell r="G67">
            <v>75</v>
          </cell>
          <cell r="H67">
            <v>90</v>
          </cell>
          <cell r="I67">
            <v>90</v>
          </cell>
          <cell r="J67">
            <v>72</v>
          </cell>
          <cell r="K67">
            <v>88</v>
          </cell>
          <cell r="L67">
            <v>91</v>
          </cell>
          <cell r="M67">
            <v>84</v>
          </cell>
          <cell r="N67">
            <v>80</v>
          </cell>
          <cell r="O67">
            <v>90</v>
          </cell>
          <cell r="P67">
            <v>91</v>
          </cell>
          <cell r="Q67">
            <v>90</v>
          </cell>
          <cell r="R67">
            <v>92</v>
          </cell>
          <cell r="S67" t="str">
            <v>良好</v>
          </cell>
          <cell r="T67" t="str">
            <v>良好</v>
          </cell>
          <cell r="U67">
            <v>75</v>
          </cell>
          <cell r="V67">
            <v>85</v>
          </cell>
          <cell r="W67">
            <v>98</v>
          </cell>
          <cell r="X67" t="str">
            <v>良好</v>
          </cell>
          <cell r="Y67">
            <v>90</v>
          </cell>
          <cell r="Z67" t="str">
            <v>良好</v>
          </cell>
          <cell r="AA67">
            <v>78</v>
          </cell>
          <cell r="AB67">
            <v>82</v>
          </cell>
          <cell r="AC67">
            <v>67</v>
          </cell>
          <cell r="AD67">
            <v>80</v>
          </cell>
          <cell r="AE67">
            <v>84</v>
          </cell>
          <cell r="AF67">
            <v>75</v>
          </cell>
          <cell r="AG67">
            <v>77</v>
          </cell>
          <cell r="AH67">
            <v>80</v>
          </cell>
          <cell r="AI67">
            <v>98</v>
          </cell>
          <cell r="AJ67">
            <v>90</v>
          </cell>
          <cell r="AK67" t="str">
            <v>良好</v>
          </cell>
          <cell r="AL67">
            <v>90</v>
          </cell>
          <cell r="AM67">
            <v>72</v>
          </cell>
          <cell r="AN67">
            <v>69</v>
          </cell>
          <cell r="AO67">
            <v>78</v>
          </cell>
          <cell r="AP67">
            <v>0</v>
          </cell>
          <cell r="AQ67" t="str">
            <v/>
          </cell>
        </row>
        <row r="68">
          <cell r="A68">
            <v>20200318184</v>
          </cell>
          <cell r="B68" t="str">
            <v>韦炳航</v>
          </cell>
          <cell r="C68" t="str">
            <v>全日制2020软件与信息服务(UI设计方向)2班</v>
          </cell>
          <cell r="D68" t="str">
            <v>良好</v>
          </cell>
          <cell r="E68">
            <v>79</v>
          </cell>
          <cell r="F68">
            <v>67</v>
          </cell>
          <cell r="G68">
            <v>84</v>
          </cell>
          <cell r="H68">
            <v>81</v>
          </cell>
          <cell r="I68">
            <v>93</v>
          </cell>
          <cell r="J68">
            <v>79</v>
          </cell>
          <cell r="K68">
            <v>89</v>
          </cell>
          <cell r="L68">
            <v>90</v>
          </cell>
          <cell r="M68">
            <v>91</v>
          </cell>
          <cell r="N68">
            <v>86</v>
          </cell>
          <cell r="O68">
            <v>92</v>
          </cell>
          <cell r="P68">
            <v>97</v>
          </cell>
          <cell r="Q68">
            <v>99</v>
          </cell>
          <cell r="R68">
            <v>96</v>
          </cell>
          <cell r="S68" t="str">
            <v>良好</v>
          </cell>
          <cell r="T68" t="str">
            <v>良好</v>
          </cell>
          <cell r="U68">
            <v>75</v>
          </cell>
          <cell r="V68">
            <v>83</v>
          </cell>
          <cell r="W68">
            <v>98</v>
          </cell>
          <cell r="X68" t="str">
            <v>良好</v>
          </cell>
          <cell r="Y68">
            <v>86</v>
          </cell>
          <cell r="Z68" t="str">
            <v>良好</v>
          </cell>
          <cell r="AA68">
            <v>80</v>
          </cell>
          <cell r="AB68">
            <v>78</v>
          </cell>
          <cell r="AC68">
            <v>80</v>
          </cell>
          <cell r="AD68">
            <v>84</v>
          </cell>
          <cell r="AE68">
            <v>82</v>
          </cell>
          <cell r="AF68">
            <v>82</v>
          </cell>
          <cell r="AG68">
            <v>96</v>
          </cell>
          <cell r="AH68">
            <v>83</v>
          </cell>
          <cell r="AI68">
            <v>97</v>
          </cell>
          <cell r="AJ68">
            <v>90</v>
          </cell>
          <cell r="AK68" t="str">
            <v>良好</v>
          </cell>
          <cell r="AL68">
            <v>90</v>
          </cell>
          <cell r="AM68">
            <v>83</v>
          </cell>
          <cell r="AN68">
            <v>80</v>
          </cell>
          <cell r="AO68">
            <v>75</v>
          </cell>
          <cell r="AP68">
            <v>0</v>
          </cell>
          <cell r="AQ68" t="str">
            <v/>
          </cell>
        </row>
        <row r="69">
          <cell r="A69">
            <v>20200318205</v>
          </cell>
          <cell r="B69" t="str">
            <v>银海根</v>
          </cell>
          <cell r="C69" t="str">
            <v>全日制2020软件与信息服务(UI设计方向)2班</v>
          </cell>
          <cell r="D69" t="str">
            <v>良好</v>
          </cell>
          <cell r="E69">
            <v>81</v>
          </cell>
          <cell r="F69">
            <v>70</v>
          </cell>
          <cell r="G69">
            <v>86</v>
          </cell>
          <cell r="H69">
            <v>71</v>
          </cell>
          <cell r="I69">
            <v>93</v>
          </cell>
          <cell r="J69">
            <v>70</v>
          </cell>
          <cell r="K69">
            <v>76</v>
          </cell>
          <cell r="L69">
            <v>87</v>
          </cell>
          <cell r="M69">
            <v>85</v>
          </cell>
          <cell r="N69">
            <v>70</v>
          </cell>
          <cell r="O69">
            <v>91</v>
          </cell>
          <cell r="P69">
            <v>98</v>
          </cell>
          <cell r="Q69">
            <v>89</v>
          </cell>
          <cell r="R69">
            <v>95</v>
          </cell>
          <cell r="S69" t="str">
            <v>良好</v>
          </cell>
          <cell r="T69" t="str">
            <v>良好</v>
          </cell>
          <cell r="U69">
            <v>75</v>
          </cell>
          <cell r="V69">
            <v>83</v>
          </cell>
          <cell r="W69">
            <v>97</v>
          </cell>
          <cell r="X69" t="str">
            <v>及格</v>
          </cell>
          <cell r="Y69">
            <v>86</v>
          </cell>
          <cell r="Z69" t="str">
            <v>良好</v>
          </cell>
          <cell r="AA69">
            <v>81</v>
          </cell>
          <cell r="AB69">
            <v>80</v>
          </cell>
          <cell r="AC69">
            <v>80</v>
          </cell>
          <cell r="AD69">
            <v>84</v>
          </cell>
          <cell r="AE69">
            <v>90</v>
          </cell>
          <cell r="AF69">
            <v>81</v>
          </cell>
          <cell r="AG69">
            <v>88</v>
          </cell>
          <cell r="AH69">
            <v>83</v>
          </cell>
          <cell r="AI69">
            <v>78</v>
          </cell>
          <cell r="AJ69">
            <v>90</v>
          </cell>
          <cell r="AK69" t="str">
            <v>良好</v>
          </cell>
          <cell r="AL69">
            <v>90</v>
          </cell>
          <cell r="AM69">
            <v>85</v>
          </cell>
          <cell r="AN69">
            <v>95</v>
          </cell>
          <cell r="AO69">
            <v>85</v>
          </cell>
          <cell r="AP69">
            <v>0</v>
          </cell>
          <cell r="AQ69" t="str">
            <v/>
          </cell>
        </row>
        <row r="70">
          <cell r="A70">
            <v>20200318206</v>
          </cell>
          <cell r="B70" t="str">
            <v>詹天娇</v>
          </cell>
          <cell r="C70" t="str">
            <v>全日制2020软件与信息服务(UI设计方向)2班</v>
          </cell>
          <cell r="D70" t="str">
            <v>良好</v>
          </cell>
          <cell r="E70">
            <v>84</v>
          </cell>
          <cell r="F70">
            <v>76</v>
          </cell>
          <cell r="G70">
            <v>87</v>
          </cell>
          <cell r="H70">
            <v>70</v>
          </cell>
          <cell r="I70">
            <v>93</v>
          </cell>
          <cell r="J70">
            <v>77</v>
          </cell>
          <cell r="K70">
            <v>88</v>
          </cell>
          <cell r="L70">
            <v>90</v>
          </cell>
          <cell r="M70">
            <v>85</v>
          </cell>
          <cell r="N70">
            <v>94</v>
          </cell>
          <cell r="O70">
            <v>91</v>
          </cell>
          <cell r="P70">
            <v>94</v>
          </cell>
          <cell r="Q70">
            <v>98</v>
          </cell>
          <cell r="R70">
            <v>74</v>
          </cell>
          <cell r="S70" t="str">
            <v>良好</v>
          </cell>
          <cell r="T70" t="str">
            <v>良好</v>
          </cell>
          <cell r="U70">
            <v>75</v>
          </cell>
          <cell r="V70">
            <v>77</v>
          </cell>
          <cell r="W70">
            <v>98</v>
          </cell>
          <cell r="X70" t="str">
            <v>及格</v>
          </cell>
          <cell r="Y70">
            <v>92</v>
          </cell>
          <cell r="Z70" t="str">
            <v>良好</v>
          </cell>
          <cell r="AA70">
            <v>74</v>
          </cell>
          <cell r="AB70">
            <v>73</v>
          </cell>
          <cell r="AC70">
            <v>80</v>
          </cell>
          <cell r="AD70">
            <v>82</v>
          </cell>
          <cell r="AE70">
            <v>74</v>
          </cell>
          <cell r="AF70">
            <v>64</v>
          </cell>
          <cell r="AG70">
            <v>97</v>
          </cell>
          <cell r="AH70">
            <v>90</v>
          </cell>
          <cell r="AI70">
            <v>84</v>
          </cell>
          <cell r="AJ70">
            <v>93</v>
          </cell>
          <cell r="AK70" t="str">
            <v>良好</v>
          </cell>
          <cell r="AL70">
            <v>95</v>
          </cell>
          <cell r="AM70">
            <v>90</v>
          </cell>
          <cell r="AN70">
            <v>97</v>
          </cell>
          <cell r="AO70">
            <v>89</v>
          </cell>
          <cell r="AP70">
            <v>0</v>
          </cell>
          <cell r="AQ70" t="str">
            <v/>
          </cell>
        </row>
        <row r="71">
          <cell r="A71">
            <v>20200318208</v>
          </cell>
          <cell r="B71" t="str">
            <v>张梅燕</v>
          </cell>
          <cell r="C71" t="str">
            <v>全日制2020软件与信息服务(UI设计方向)2班</v>
          </cell>
          <cell r="D71" t="str">
            <v>良好</v>
          </cell>
          <cell r="E71">
            <v>78</v>
          </cell>
          <cell r="F71">
            <v>85</v>
          </cell>
          <cell r="G71">
            <v>80</v>
          </cell>
          <cell r="H71">
            <v>84</v>
          </cell>
          <cell r="I71">
            <v>93</v>
          </cell>
          <cell r="J71">
            <v>90</v>
          </cell>
          <cell r="K71">
            <v>89</v>
          </cell>
          <cell r="L71">
            <v>89</v>
          </cell>
          <cell r="M71">
            <v>85</v>
          </cell>
          <cell r="N71">
            <v>88</v>
          </cell>
          <cell r="O71">
            <v>94</v>
          </cell>
          <cell r="P71">
            <v>98</v>
          </cell>
          <cell r="Q71">
            <v>97</v>
          </cell>
          <cell r="R71">
            <v>100</v>
          </cell>
          <cell r="S71" t="str">
            <v>良好</v>
          </cell>
          <cell r="T71" t="str">
            <v>良好</v>
          </cell>
          <cell r="U71">
            <v>75</v>
          </cell>
          <cell r="V71">
            <v>85</v>
          </cell>
          <cell r="W71">
            <v>99</v>
          </cell>
          <cell r="X71" t="str">
            <v>优秀</v>
          </cell>
          <cell r="Y71">
            <v>93</v>
          </cell>
          <cell r="Z71" t="str">
            <v>良好</v>
          </cell>
          <cell r="AA71">
            <v>80</v>
          </cell>
          <cell r="AB71">
            <v>80</v>
          </cell>
          <cell r="AC71">
            <v>87</v>
          </cell>
          <cell r="AD71">
            <v>90</v>
          </cell>
          <cell r="AE71">
            <v>83</v>
          </cell>
          <cell r="AF71">
            <v>82</v>
          </cell>
          <cell r="AG71">
            <v>95</v>
          </cell>
          <cell r="AH71">
            <v>90</v>
          </cell>
          <cell r="AI71">
            <v>94</v>
          </cell>
          <cell r="AJ71">
            <v>91</v>
          </cell>
          <cell r="AK71" t="str">
            <v>良好</v>
          </cell>
          <cell r="AL71">
            <v>90</v>
          </cell>
          <cell r="AM71">
            <v>84</v>
          </cell>
          <cell r="AN71">
            <v>97</v>
          </cell>
          <cell r="AO71">
            <v>80</v>
          </cell>
          <cell r="AP71">
            <v>0</v>
          </cell>
          <cell r="AQ71" t="str">
            <v/>
          </cell>
        </row>
        <row r="72">
          <cell r="A72">
            <v>20200318219</v>
          </cell>
          <cell r="B72" t="str">
            <v>陈思巧</v>
          </cell>
          <cell r="C72" t="str">
            <v>全日制2020软件与信息服务(UI设计方向)2班</v>
          </cell>
          <cell r="D72" t="str">
            <v>良好</v>
          </cell>
          <cell r="E72">
            <v>73</v>
          </cell>
          <cell r="F72">
            <v>76</v>
          </cell>
          <cell r="G72">
            <v>85</v>
          </cell>
          <cell r="H72">
            <v>81</v>
          </cell>
          <cell r="I72">
            <v>93</v>
          </cell>
          <cell r="J72">
            <v>76</v>
          </cell>
          <cell r="K72">
            <v>88</v>
          </cell>
          <cell r="L72">
            <v>65</v>
          </cell>
          <cell r="M72">
            <v>86</v>
          </cell>
          <cell r="N72">
            <v>78</v>
          </cell>
          <cell r="O72">
            <v>94</v>
          </cell>
          <cell r="P72">
            <v>93</v>
          </cell>
          <cell r="Q72">
            <v>96</v>
          </cell>
          <cell r="R72">
            <v>91</v>
          </cell>
          <cell r="S72" t="str">
            <v>良好</v>
          </cell>
          <cell r="T72" t="str">
            <v>良好</v>
          </cell>
          <cell r="U72">
            <v>75</v>
          </cell>
          <cell r="V72">
            <v>86</v>
          </cell>
          <cell r="W72">
            <v>99</v>
          </cell>
          <cell r="X72" t="str">
            <v>良好</v>
          </cell>
          <cell r="Y72">
            <v>80</v>
          </cell>
          <cell r="Z72" t="str">
            <v>良好</v>
          </cell>
          <cell r="AA72">
            <v>76</v>
          </cell>
          <cell r="AB72">
            <v>74</v>
          </cell>
          <cell r="AC72">
            <v>78</v>
          </cell>
          <cell r="AD72">
            <v>87</v>
          </cell>
          <cell r="AE72">
            <v>83</v>
          </cell>
          <cell r="AF72">
            <v>64</v>
          </cell>
          <cell r="AG72">
            <v>94</v>
          </cell>
          <cell r="AH72">
            <v>83</v>
          </cell>
          <cell r="AI72">
            <v>86</v>
          </cell>
          <cell r="AJ72">
            <v>92</v>
          </cell>
          <cell r="AK72" t="str">
            <v>良好</v>
          </cell>
          <cell r="AL72">
            <v>90</v>
          </cell>
          <cell r="AM72">
            <v>73</v>
          </cell>
          <cell r="AN72">
            <v>95</v>
          </cell>
          <cell r="AO72">
            <v>72</v>
          </cell>
          <cell r="AP72">
            <v>0</v>
          </cell>
          <cell r="AQ72" t="str">
            <v/>
          </cell>
        </row>
        <row r="73">
          <cell r="A73">
            <v>20200318221</v>
          </cell>
          <cell r="B73" t="str">
            <v>陈英平</v>
          </cell>
          <cell r="C73" t="str">
            <v>全日制2020软件与信息服务(UI设计方向)2班</v>
          </cell>
          <cell r="D73" t="str">
            <v>良好</v>
          </cell>
          <cell r="E73">
            <v>93</v>
          </cell>
          <cell r="F73">
            <v>85</v>
          </cell>
          <cell r="G73">
            <v>85</v>
          </cell>
          <cell r="H73">
            <v>67</v>
          </cell>
          <cell r="I73">
            <v>93</v>
          </cell>
          <cell r="J73">
            <v>83</v>
          </cell>
          <cell r="K73">
            <v>84</v>
          </cell>
          <cell r="L73">
            <v>86</v>
          </cell>
          <cell r="M73">
            <v>86</v>
          </cell>
          <cell r="N73">
            <v>78</v>
          </cell>
          <cell r="O73">
            <v>92</v>
          </cell>
          <cell r="P73">
            <v>94</v>
          </cell>
          <cell r="Q73">
            <v>97</v>
          </cell>
          <cell r="R73">
            <v>99</v>
          </cell>
          <cell r="S73" t="str">
            <v>良好</v>
          </cell>
          <cell r="T73" t="str">
            <v>良好</v>
          </cell>
          <cell r="U73">
            <v>75</v>
          </cell>
          <cell r="V73">
            <v>84</v>
          </cell>
          <cell r="W73">
            <v>70</v>
          </cell>
          <cell r="X73" t="str">
            <v>良好</v>
          </cell>
          <cell r="Y73">
            <v>89</v>
          </cell>
          <cell r="Z73" t="str">
            <v>良好</v>
          </cell>
          <cell r="AA73">
            <v>78</v>
          </cell>
          <cell r="AB73">
            <v>72</v>
          </cell>
          <cell r="AC73">
            <v>75</v>
          </cell>
          <cell r="AD73">
            <v>83</v>
          </cell>
          <cell r="AE73">
            <v>73</v>
          </cell>
          <cell r="AF73">
            <v>72</v>
          </cell>
          <cell r="AG73">
            <v>90</v>
          </cell>
          <cell r="AH73">
            <v>83</v>
          </cell>
          <cell r="AI73">
            <v>86</v>
          </cell>
          <cell r="AJ73">
            <v>92</v>
          </cell>
          <cell r="AK73" t="str">
            <v>良好</v>
          </cell>
          <cell r="AL73">
            <v>90</v>
          </cell>
          <cell r="AM73">
            <v>83</v>
          </cell>
          <cell r="AN73">
            <v>95</v>
          </cell>
          <cell r="AO73">
            <v>70</v>
          </cell>
          <cell r="AP73">
            <v>0</v>
          </cell>
          <cell r="AQ73" t="str">
            <v/>
          </cell>
        </row>
        <row r="74">
          <cell r="A74">
            <v>20200318258</v>
          </cell>
          <cell r="B74" t="str">
            <v>刘孔荣</v>
          </cell>
          <cell r="C74" t="str">
            <v>全日制2020软件与信息服务(UI设计方向)2班</v>
          </cell>
          <cell r="D74" t="str">
            <v>良好</v>
          </cell>
          <cell r="E74">
            <v>74</v>
          </cell>
          <cell r="F74">
            <v>67</v>
          </cell>
          <cell r="G74">
            <v>77</v>
          </cell>
          <cell r="H74">
            <v>72</v>
          </cell>
          <cell r="I74">
            <v>88</v>
          </cell>
          <cell r="J74">
            <v>64</v>
          </cell>
          <cell r="K74">
            <v>84</v>
          </cell>
          <cell r="L74">
            <v>78</v>
          </cell>
          <cell r="M74">
            <v>84</v>
          </cell>
          <cell r="N74">
            <v>72</v>
          </cell>
          <cell r="O74">
            <v>92</v>
          </cell>
          <cell r="P74">
            <v>90</v>
          </cell>
          <cell r="Q74">
            <v>92</v>
          </cell>
          <cell r="R74">
            <v>90</v>
          </cell>
          <cell r="S74" t="str">
            <v>良好</v>
          </cell>
          <cell r="T74" t="str">
            <v>良好</v>
          </cell>
          <cell r="U74">
            <v>75</v>
          </cell>
          <cell r="V74">
            <v>80</v>
          </cell>
          <cell r="W74">
            <v>98</v>
          </cell>
          <cell r="X74" t="str">
            <v>及格</v>
          </cell>
          <cell r="Y74">
            <v>75</v>
          </cell>
          <cell r="Z74" t="str">
            <v>良好</v>
          </cell>
          <cell r="AA74">
            <v>80</v>
          </cell>
          <cell r="AB74">
            <v>56</v>
          </cell>
          <cell r="AC74">
            <v>70</v>
          </cell>
          <cell r="AD74">
            <v>84</v>
          </cell>
          <cell r="AE74">
            <v>74</v>
          </cell>
          <cell r="AF74">
            <v>80</v>
          </cell>
          <cell r="AG74">
            <v>86</v>
          </cell>
          <cell r="AH74">
            <v>83</v>
          </cell>
          <cell r="AI74">
            <v>84</v>
          </cell>
          <cell r="AJ74">
            <v>90</v>
          </cell>
          <cell r="AK74" t="str">
            <v>良好</v>
          </cell>
          <cell r="AL74">
            <v>90</v>
          </cell>
          <cell r="AM74">
            <v>68</v>
          </cell>
          <cell r="AN74">
            <v>93</v>
          </cell>
          <cell r="AO74">
            <v>72</v>
          </cell>
          <cell r="AP74">
            <v>1</v>
          </cell>
          <cell r="AQ74" t="str">
            <v>数据库技术数据库技术</v>
          </cell>
        </row>
        <row r="75">
          <cell r="A75">
            <v>20200318272</v>
          </cell>
          <cell r="B75" t="str">
            <v>潘春艳</v>
          </cell>
          <cell r="C75" t="str">
            <v>全日制2020软件与信息服务(UI设计方向)2班</v>
          </cell>
          <cell r="D75" t="str">
            <v>良好</v>
          </cell>
          <cell r="E75">
            <v>64</v>
          </cell>
          <cell r="F75">
            <v>70</v>
          </cell>
          <cell r="G75">
            <v>82</v>
          </cell>
          <cell r="H75">
            <v>72</v>
          </cell>
          <cell r="I75">
            <v>93</v>
          </cell>
          <cell r="J75">
            <v>74</v>
          </cell>
          <cell r="K75">
            <v>90</v>
          </cell>
          <cell r="L75">
            <v>78</v>
          </cell>
          <cell r="M75">
            <v>85</v>
          </cell>
          <cell r="N75">
            <v>75</v>
          </cell>
          <cell r="O75">
            <v>73</v>
          </cell>
          <cell r="P75">
            <v>100</v>
          </cell>
          <cell r="Q75">
            <v>94</v>
          </cell>
          <cell r="R75">
            <v>99</v>
          </cell>
          <cell r="S75" t="str">
            <v>良好</v>
          </cell>
          <cell r="T75" t="str">
            <v>良好</v>
          </cell>
          <cell r="U75">
            <v>75</v>
          </cell>
          <cell r="V75">
            <v>82</v>
          </cell>
          <cell r="W75" t="str">
            <v>及格</v>
          </cell>
          <cell r="X75" t="str">
            <v>及格</v>
          </cell>
          <cell r="Y75">
            <v>86</v>
          </cell>
          <cell r="Z75" t="str">
            <v>良好</v>
          </cell>
          <cell r="AA75">
            <v>73</v>
          </cell>
          <cell r="AB75">
            <v>60</v>
          </cell>
          <cell r="AC75">
            <v>83</v>
          </cell>
          <cell r="AD75">
            <v>82</v>
          </cell>
          <cell r="AE75">
            <v>84</v>
          </cell>
          <cell r="AF75">
            <v>66</v>
          </cell>
          <cell r="AG75">
            <v>93</v>
          </cell>
          <cell r="AH75">
            <v>87</v>
          </cell>
          <cell r="AI75">
            <v>73</v>
          </cell>
          <cell r="AJ75">
            <v>92</v>
          </cell>
          <cell r="AK75" t="str">
            <v>良好</v>
          </cell>
          <cell r="AL75">
            <v>95</v>
          </cell>
          <cell r="AM75">
            <v>90</v>
          </cell>
          <cell r="AN75">
            <v>95</v>
          </cell>
          <cell r="AO75">
            <v>79</v>
          </cell>
          <cell r="AP75">
            <v>0</v>
          </cell>
          <cell r="AQ75" t="str">
            <v/>
          </cell>
        </row>
        <row r="76">
          <cell r="A76">
            <v>20200318278</v>
          </cell>
          <cell r="B76" t="str">
            <v>覃倩梅</v>
          </cell>
          <cell r="C76" t="str">
            <v>全日制2020软件与信息服务(UI设计方向)2班</v>
          </cell>
          <cell r="D76" t="str">
            <v>良好</v>
          </cell>
          <cell r="E76">
            <v>94</v>
          </cell>
          <cell r="F76">
            <v>84</v>
          </cell>
          <cell r="G76">
            <v>87</v>
          </cell>
          <cell r="H76">
            <v>81</v>
          </cell>
          <cell r="I76">
            <v>91</v>
          </cell>
          <cell r="J76">
            <v>76</v>
          </cell>
          <cell r="K76">
            <v>88</v>
          </cell>
          <cell r="L76">
            <v>70</v>
          </cell>
          <cell r="M76">
            <v>86</v>
          </cell>
          <cell r="N76">
            <v>78</v>
          </cell>
          <cell r="O76">
            <v>91</v>
          </cell>
          <cell r="P76">
            <v>97</v>
          </cell>
          <cell r="Q76">
            <v>97</v>
          </cell>
          <cell r="R76">
            <v>99</v>
          </cell>
          <cell r="S76" t="str">
            <v>良好</v>
          </cell>
          <cell r="T76" t="str">
            <v>良好</v>
          </cell>
          <cell r="U76">
            <v>75</v>
          </cell>
          <cell r="V76">
            <v>86</v>
          </cell>
          <cell r="W76">
            <v>86</v>
          </cell>
          <cell r="X76" t="str">
            <v>良好</v>
          </cell>
          <cell r="Y76">
            <v>95</v>
          </cell>
          <cell r="Z76" t="str">
            <v>良好</v>
          </cell>
          <cell r="AA76">
            <v>66</v>
          </cell>
          <cell r="AB76">
            <v>70</v>
          </cell>
          <cell r="AC76">
            <v>87</v>
          </cell>
          <cell r="AD76">
            <v>91</v>
          </cell>
          <cell r="AE76">
            <v>76</v>
          </cell>
          <cell r="AF76">
            <v>60</v>
          </cell>
          <cell r="AG76">
            <v>86</v>
          </cell>
          <cell r="AH76">
            <v>83</v>
          </cell>
          <cell r="AI76">
            <v>87</v>
          </cell>
          <cell r="AJ76">
            <v>92</v>
          </cell>
          <cell r="AK76" t="str">
            <v>良好</v>
          </cell>
          <cell r="AL76">
            <v>90</v>
          </cell>
          <cell r="AM76">
            <v>85</v>
          </cell>
          <cell r="AN76">
            <v>84</v>
          </cell>
          <cell r="AO76">
            <v>88</v>
          </cell>
          <cell r="AP76">
            <v>0</v>
          </cell>
          <cell r="AQ76" t="str">
            <v/>
          </cell>
        </row>
        <row r="77">
          <cell r="A77">
            <v>20200318280</v>
          </cell>
          <cell r="B77" t="str">
            <v>谭楷凡</v>
          </cell>
          <cell r="C77" t="str">
            <v>全日制2020软件与信息服务(UI设计方向)2班</v>
          </cell>
          <cell r="D77" t="str">
            <v>良好</v>
          </cell>
          <cell r="E77">
            <v>90</v>
          </cell>
          <cell r="F77">
            <v>90</v>
          </cell>
          <cell r="G77">
            <v>83</v>
          </cell>
          <cell r="H77">
            <v>80</v>
          </cell>
          <cell r="I77">
            <v>89</v>
          </cell>
          <cell r="J77">
            <v>78</v>
          </cell>
          <cell r="K77">
            <v>86</v>
          </cell>
          <cell r="L77">
            <v>65</v>
          </cell>
          <cell r="M77">
            <v>87</v>
          </cell>
          <cell r="N77">
            <v>95</v>
          </cell>
          <cell r="O77">
            <v>93</v>
          </cell>
          <cell r="P77">
            <v>95</v>
          </cell>
          <cell r="Q77">
            <v>99</v>
          </cell>
          <cell r="R77">
            <v>97</v>
          </cell>
          <cell r="S77" t="str">
            <v>良好</v>
          </cell>
          <cell r="T77" t="str">
            <v>良好</v>
          </cell>
          <cell r="U77">
            <v>75</v>
          </cell>
          <cell r="V77">
            <v>83</v>
          </cell>
          <cell r="W77">
            <v>99</v>
          </cell>
          <cell r="X77" t="str">
            <v>及格</v>
          </cell>
          <cell r="Y77">
            <v>89</v>
          </cell>
          <cell r="Z77" t="str">
            <v>良好</v>
          </cell>
          <cell r="AA77">
            <v>76</v>
          </cell>
          <cell r="AB77">
            <v>85</v>
          </cell>
          <cell r="AC77">
            <v>89</v>
          </cell>
          <cell r="AD77">
            <v>90</v>
          </cell>
          <cell r="AE77">
            <v>86</v>
          </cell>
          <cell r="AF77">
            <v>69</v>
          </cell>
          <cell r="AG77">
            <v>91</v>
          </cell>
          <cell r="AH77">
            <v>83</v>
          </cell>
          <cell r="AI77">
            <v>91</v>
          </cell>
          <cell r="AJ77">
            <v>91</v>
          </cell>
          <cell r="AK77" t="str">
            <v>良好</v>
          </cell>
          <cell r="AL77">
            <v>90</v>
          </cell>
          <cell r="AM77">
            <v>85</v>
          </cell>
          <cell r="AN77">
            <v>91</v>
          </cell>
          <cell r="AO77">
            <v>82</v>
          </cell>
          <cell r="AP77">
            <v>0</v>
          </cell>
          <cell r="AQ77" t="str">
            <v/>
          </cell>
        </row>
        <row r="78">
          <cell r="A78">
            <v>20200318282</v>
          </cell>
          <cell r="B78" t="str">
            <v>谭美丽</v>
          </cell>
          <cell r="C78" t="str">
            <v>全日制2020软件与信息服务(UI设计方向)2班</v>
          </cell>
          <cell r="D78" t="str">
            <v>良好</v>
          </cell>
          <cell r="E78">
            <v>91</v>
          </cell>
          <cell r="F78">
            <v>84</v>
          </cell>
          <cell r="G78">
            <v>89</v>
          </cell>
          <cell r="H78">
            <v>62</v>
          </cell>
          <cell r="I78">
            <v>89</v>
          </cell>
          <cell r="J78">
            <v>65</v>
          </cell>
          <cell r="K78">
            <v>75</v>
          </cell>
          <cell r="L78">
            <v>78</v>
          </cell>
          <cell r="M78">
            <v>84</v>
          </cell>
          <cell r="N78">
            <v>95</v>
          </cell>
          <cell r="O78">
            <v>73</v>
          </cell>
          <cell r="P78">
            <v>96</v>
          </cell>
          <cell r="Q78">
            <v>96</v>
          </cell>
          <cell r="R78">
            <v>97</v>
          </cell>
          <cell r="S78" t="str">
            <v>良好</v>
          </cell>
          <cell r="T78" t="str">
            <v>良好</v>
          </cell>
          <cell r="U78">
            <v>75</v>
          </cell>
          <cell r="V78">
            <v>81</v>
          </cell>
          <cell r="W78">
            <v>91</v>
          </cell>
          <cell r="X78" t="str">
            <v>及格</v>
          </cell>
          <cell r="Y78">
            <v>97</v>
          </cell>
          <cell r="Z78" t="str">
            <v>良好</v>
          </cell>
          <cell r="AA78">
            <v>71</v>
          </cell>
          <cell r="AB78">
            <v>77</v>
          </cell>
          <cell r="AC78">
            <v>87</v>
          </cell>
          <cell r="AD78">
            <v>85</v>
          </cell>
          <cell r="AE78">
            <v>80</v>
          </cell>
          <cell r="AF78">
            <v>80</v>
          </cell>
          <cell r="AG78">
            <v>95</v>
          </cell>
          <cell r="AH78">
            <v>87</v>
          </cell>
          <cell r="AI78">
            <v>98</v>
          </cell>
          <cell r="AJ78">
            <v>90</v>
          </cell>
          <cell r="AK78" t="str">
            <v>良好</v>
          </cell>
          <cell r="AL78">
            <v>95</v>
          </cell>
          <cell r="AM78">
            <v>85</v>
          </cell>
          <cell r="AN78">
            <v>96</v>
          </cell>
          <cell r="AO78">
            <v>70</v>
          </cell>
          <cell r="AP78">
            <v>0</v>
          </cell>
          <cell r="AQ78" t="str">
            <v/>
          </cell>
        </row>
        <row r="79">
          <cell r="A79">
            <v>20200318286</v>
          </cell>
          <cell r="B79" t="str">
            <v>王日欢</v>
          </cell>
          <cell r="C79" t="str">
            <v>全日制2020软件与信息服务(UI设计方向)2班</v>
          </cell>
          <cell r="D79" t="str">
            <v>良好</v>
          </cell>
          <cell r="E79">
            <v>91</v>
          </cell>
          <cell r="F79">
            <v>86</v>
          </cell>
          <cell r="G79">
            <v>75</v>
          </cell>
          <cell r="H79">
            <v>71</v>
          </cell>
          <cell r="I79">
            <v>89</v>
          </cell>
          <cell r="J79">
            <v>67</v>
          </cell>
          <cell r="K79">
            <v>85</v>
          </cell>
          <cell r="L79">
            <v>66</v>
          </cell>
          <cell r="M79">
            <v>87</v>
          </cell>
          <cell r="N79">
            <v>93</v>
          </cell>
          <cell r="O79">
            <v>90</v>
          </cell>
          <cell r="P79">
            <v>90</v>
          </cell>
          <cell r="Q79">
            <v>99</v>
          </cell>
          <cell r="R79">
            <v>98</v>
          </cell>
          <cell r="S79" t="str">
            <v>良好</v>
          </cell>
          <cell r="T79" t="str">
            <v>良好</v>
          </cell>
          <cell r="U79">
            <v>75</v>
          </cell>
          <cell r="V79">
            <v>87</v>
          </cell>
          <cell r="W79">
            <v>96</v>
          </cell>
          <cell r="X79" t="str">
            <v>及格</v>
          </cell>
          <cell r="Y79">
            <v>88</v>
          </cell>
          <cell r="Z79" t="str">
            <v>良好</v>
          </cell>
          <cell r="AA79">
            <v>64</v>
          </cell>
          <cell r="AB79">
            <v>76</v>
          </cell>
          <cell r="AC79">
            <v>87</v>
          </cell>
          <cell r="AD79">
            <v>85</v>
          </cell>
          <cell r="AE79">
            <v>76</v>
          </cell>
          <cell r="AF79">
            <v>63</v>
          </cell>
          <cell r="AG79">
            <v>92</v>
          </cell>
          <cell r="AH79">
            <v>79</v>
          </cell>
          <cell r="AI79">
            <v>84</v>
          </cell>
          <cell r="AJ79">
            <v>91</v>
          </cell>
          <cell r="AK79" t="str">
            <v>良好</v>
          </cell>
          <cell r="AL79">
            <v>90</v>
          </cell>
          <cell r="AM79">
            <v>85</v>
          </cell>
          <cell r="AN79">
            <v>96</v>
          </cell>
          <cell r="AO79">
            <v>89</v>
          </cell>
          <cell r="AP79">
            <v>0</v>
          </cell>
          <cell r="AQ79" t="str">
            <v/>
          </cell>
        </row>
        <row r="80">
          <cell r="A80">
            <v>20200318295</v>
          </cell>
          <cell r="B80" t="str">
            <v>韦宇源</v>
          </cell>
          <cell r="C80" t="str">
            <v>全日制2020软件与信息服务(UI设计方向)2班</v>
          </cell>
          <cell r="D80" t="str">
            <v>良好</v>
          </cell>
          <cell r="E80">
            <v>69</v>
          </cell>
          <cell r="F80">
            <v>67</v>
          </cell>
          <cell r="G80">
            <v>83</v>
          </cell>
          <cell r="H80">
            <v>82</v>
          </cell>
          <cell r="I80">
            <v>88</v>
          </cell>
          <cell r="J80">
            <v>80</v>
          </cell>
          <cell r="K80">
            <v>85</v>
          </cell>
          <cell r="L80">
            <v>82</v>
          </cell>
          <cell r="M80">
            <v>86</v>
          </cell>
          <cell r="N80">
            <v>75</v>
          </cell>
          <cell r="O80">
            <v>96</v>
          </cell>
          <cell r="P80">
            <v>97</v>
          </cell>
          <cell r="Q80">
            <v>96</v>
          </cell>
          <cell r="R80">
            <v>96</v>
          </cell>
          <cell r="S80" t="str">
            <v>良好</v>
          </cell>
          <cell r="T80" t="str">
            <v>良好</v>
          </cell>
          <cell r="U80">
            <v>75</v>
          </cell>
          <cell r="V80">
            <v>83</v>
          </cell>
          <cell r="W80">
            <v>97</v>
          </cell>
          <cell r="X80" t="str">
            <v>良好</v>
          </cell>
          <cell r="Y80">
            <v>86</v>
          </cell>
          <cell r="Z80" t="str">
            <v>良好</v>
          </cell>
          <cell r="AA80">
            <v>93</v>
          </cell>
          <cell r="AB80">
            <v>90</v>
          </cell>
          <cell r="AC80">
            <v>82</v>
          </cell>
          <cell r="AD80">
            <v>85</v>
          </cell>
          <cell r="AE80">
            <v>88</v>
          </cell>
          <cell r="AF80">
            <v>92</v>
          </cell>
          <cell r="AG80">
            <v>92</v>
          </cell>
          <cell r="AH80">
            <v>79</v>
          </cell>
          <cell r="AI80">
            <v>81</v>
          </cell>
          <cell r="AJ80">
            <v>90</v>
          </cell>
          <cell r="AK80" t="str">
            <v>良好</v>
          </cell>
          <cell r="AL80">
            <v>90</v>
          </cell>
          <cell r="AM80">
            <v>70</v>
          </cell>
          <cell r="AN80">
            <v>97</v>
          </cell>
          <cell r="AO80">
            <v>88</v>
          </cell>
          <cell r="AP80">
            <v>0</v>
          </cell>
          <cell r="AQ80" t="str">
            <v/>
          </cell>
        </row>
        <row r="81">
          <cell r="A81">
            <v>20200318302</v>
          </cell>
          <cell r="B81" t="str">
            <v>谢荣兴</v>
          </cell>
          <cell r="C81" t="str">
            <v>全日制2020软件与信息服务(UI设计方向)2班</v>
          </cell>
          <cell r="D81" t="str">
            <v>良好</v>
          </cell>
          <cell r="E81">
            <v>67</v>
          </cell>
          <cell r="F81">
            <v>67</v>
          </cell>
          <cell r="G81">
            <v>89</v>
          </cell>
          <cell r="H81">
            <v>69</v>
          </cell>
          <cell r="I81">
            <v>89</v>
          </cell>
          <cell r="J81">
            <v>82</v>
          </cell>
          <cell r="K81">
            <v>77</v>
          </cell>
          <cell r="L81">
            <v>80</v>
          </cell>
          <cell r="M81">
            <v>85</v>
          </cell>
          <cell r="N81">
            <v>80</v>
          </cell>
          <cell r="O81">
            <v>97</v>
          </cell>
          <cell r="P81">
            <v>96</v>
          </cell>
          <cell r="Q81">
            <v>96</v>
          </cell>
          <cell r="R81">
            <v>97</v>
          </cell>
          <cell r="S81" t="str">
            <v>良好</v>
          </cell>
          <cell r="T81" t="str">
            <v>良好</v>
          </cell>
          <cell r="U81">
            <v>75</v>
          </cell>
          <cell r="V81">
            <v>83</v>
          </cell>
          <cell r="W81">
            <v>98</v>
          </cell>
          <cell r="X81" t="str">
            <v>良好</v>
          </cell>
          <cell r="Y81">
            <v>87</v>
          </cell>
          <cell r="Z81" t="str">
            <v>良好</v>
          </cell>
          <cell r="AA81">
            <v>83</v>
          </cell>
          <cell r="AB81">
            <v>85</v>
          </cell>
          <cell r="AC81">
            <v>73</v>
          </cell>
          <cell r="AD81">
            <v>90</v>
          </cell>
          <cell r="AE81">
            <v>87</v>
          </cell>
          <cell r="AF81">
            <v>81</v>
          </cell>
          <cell r="AG81">
            <v>72</v>
          </cell>
          <cell r="AH81">
            <v>83</v>
          </cell>
          <cell r="AI81">
            <v>87</v>
          </cell>
          <cell r="AJ81">
            <v>90</v>
          </cell>
          <cell r="AK81" t="str">
            <v>良好</v>
          </cell>
          <cell r="AL81">
            <v>90</v>
          </cell>
          <cell r="AM81">
            <v>77</v>
          </cell>
          <cell r="AN81">
            <v>92</v>
          </cell>
          <cell r="AO81">
            <v>65</v>
          </cell>
          <cell r="AP81">
            <v>0</v>
          </cell>
          <cell r="AQ81" t="str">
            <v/>
          </cell>
        </row>
        <row r="82">
          <cell r="A82">
            <v>20200318322</v>
          </cell>
          <cell r="B82" t="str">
            <v>朱小媛</v>
          </cell>
          <cell r="C82" t="str">
            <v>全日制2020软件与信息服务(UI设计方向)2班</v>
          </cell>
          <cell r="D82" t="str">
            <v>良好</v>
          </cell>
          <cell r="E82">
            <v>94</v>
          </cell>
          <cell r="F82">
            <v>95</v>
          </cell>
          <cell r="G82">
            <v>81</v>
          </cell>
          <cell r="H82">
            <v>81</v>
          </cell>
          <cell r="I82">
            <v>90</v>
          </cell>
          <cell r="J82">
            <v>88</v>
          </cell>
          <cell r="K82">
            <v>84</v>
          </cell>
          <cell r="L82">
            <v>81</v>
          </cell>
          <cell r="M82">
            <v>85</v>
          </cell>
          <cell r="N82">
            <v>78</v>
          </cell>
          <cell r="O82">
            <v>94</v>
          </cell>
          <cell r="P82">
            <v>95</v>
          </cell>
          <cell r="Q82">
            <v>92</v>
          </cell>
          <cell r="R82">
            <v>100</v>
          </cell>
          <cell r="S82" t="str">
            <v>良好</v>
          </cell>
          <cell r="T82" t="str">
            <v>良好</v>
          </cell>
          <cell r="U82">
            <v>75</v>
          </cell>
          <cell r="V82">
            <v>92</v>
          </cell>
          <cell r="W82">
            <v>96</v>
          </cell>
          <cell r="X82" t="str">
            <v>良好</v>
          </cell>
          <cell r="Y82">
            <v>90</v>
          </cell>
          <cell r="Z82" t="str">
            <v>良好</v>
          </cell>
          <cell r="AA82">
            <v>82</v>
          </cell>
          <cell r="AB82">
            <v>80</v>
          </cell>
          <cell r="AC82">
            <v>76</v>
          </cell>
          <cell r="AD82">
            <v>91</v>
          </cell>
          <cell r="AE82">
            <v>80</v>
          </cell>
          <cell r="AF82">
            <v>77</v>
          </cell>
          <cell r="AG82">
            <v>91</v>
          </cell>
          <cell r="AH82">
            <v>75</v>
          </cell>
          <cell r="AI82">
            <v>95</v>
          </cell>
          <cell r="AJ82">
            <v>91</v>
          </cell>
          <cell r="AK82" t="str">
            <v>良好</v>
          </cell>
          <cell r="AL82">
            <v>90</v>
          </cell>
          <cell r="AM82">
            <v>85</v>
          </cell>
          <cell r="AN82">
            <v>88</v>
          </cell>
          <cell r="AO82">
            <v>78</v>
          </cell>
          <cell r="AP82">
            <v>0</v>
          </cell>
          <cell r="AQ82" t="str">
            <v/>
          </cell>
        </row>
        <row r="83">
          <cell r="A83">
            <v>20200318326</v>
          </cell>
          <cell r="B83" t="str">
            <v>瓦热斯江·玉山</v>
          </cell>
          <cell r="C83" t="str">
            <v>全日制2020软件与信息服务(UI设计方向)2班</v>
          </cell>
          <cell r="D83" t="str">
            <v>良好</v>
          </cell>
          <cell r="E83">
            <v>95</v>
          </cell>
          <cell r="F83">
            <v>93</v>
          </cell>
          <cell r="G83">
            <v>69</v>
          </cell>
          <cell r="H83">
            <v>77</v>
          </cell>
          <cell r="I83">
            <v>85</v>
          </cell>
          <cell r="J83">
            <v>81</v>
          </cell>
          <cell r="K83">
            <v>87</v>
          </cell>
          <cell r="L83">
            <v>82</v>
          </cell>
          <cell r="M83">
            <v>86</v>
          </cell>
          <cell r="N83">
            <v>80</v>
          </cell>
          <cell r="O83">
            <v>60</v>
          </cell>
          <cell r="P83">
            <v>98</v>
          </cell>
          <cell r="Q83">
            <v>98</v>
          </cell>
          <cell r="R83">
            <v>97</v>
          </cell>
          <cell r="S83" t="str">
            <v>良好</v>
          </cell>
          <cell r="T83" t="str">
            <v>良好</v>
          </cell>
          <cell r="U83">
            <v>75</v>
          </cell>
          <cell r="V83">
            <v>83</v>
          </cell>
          <cell r="W83">
            <v>96</v>
          </cell>
          <cell r="X83" t="str">
            <v>良好</v>
          </cell>
          <cell r="Y83">
            <v>96</v>
          </cell>
          <cell r="Z83" t="str">
            <v>良好</v>
          </cell>
          <cell r="AA83">
            <v>75</v>
          </cell>
          <cell r="AB83">
            <v>69</v>
          </cell>
          <cell r="AC83">
            <v>87</v>
          </cell>
          <cell r="AD83">
            <v>84</v>
          </cell>
          <cell r="AE83">
            <v>70</v>
          </cell>
          <cell r="AF83">
            <v>67</v>
          </cell>
          <cell r="AG83">
            <v>82</v>
          </cell>
          <cell r="AH83">
            <v>80</v>
          </cell>
          <cell r="AI83">
            <v>92</v>
          </cell>
          <cell r="AJ83">
            <v>72</v>
          </cell>
          <cell r="AK83" t="str">
            <v>良好</v>
          </cell>
          <cell r="AL83">
            <v>90</v>
          </cell>
          <cell r="AM83">
            <v>80</v>
          </cell>
          <cell r="AN83">
            <v>85</v>
          </cell>
          <cell r="AO83">
            <v>75</v>
          </cell>
          <cell r="AP83">
            <v>0</v>
          </cell>
          <cell r="AQ83" t="str">
            <v/>
          </cell>
        </row>
        <row r="84">
          <cell r="A84">
            <v>20200609009</v>
          </cell>
          <cell r="B84" t="str">
            <v>欧龙</v>
          </cell>
          <cell r="C84" t="str">
            <v>全日制2020软件与信息服务(UI设计方向)2班</v>
          </cell>
          <cell r="D84" t="str">
            <v>良好</v>
          </cell>
          <cell r="E84">
            <v>91</v>
          </cell>
          <cell r="F84">
            <v>80</v>
          </cell>
          <cell r="G84">
            <v>85</v>
          </cell>
          <cell r="H84">
            <v>61</v>
          </cell>
          <cell r="I84">
            <v>85</v>
          </cell>
          <cell r="J84">
            <v>73</v>
          </cell>
          <cell r="K84">
            <v>87</v>
          </cell>
          <cell r="L84">
            <v>87</v>
          </cell>
          <cell r="M84">
            <v>90</v>
          </cell>
          <cell r="N84">
            <v>70</v>
          </cell>
          <cell r="O84">
            <v>72</v>
          </cell>
          <cell r="P84">
            <v>93</v>
          </cell>
          <cell r="Q84">
            <v>86</v>
          </cell>
          <cell r="R84">
            <v>99</v>
          </cell>
          <cell r="S84" t="str">
            <v>及格</v>
          </cell>
          <cell r="T84" t="str">
            <v>良好</v>
          </cell>
          <cell r="U84">
            <v>75</v>
          </cell>
          <cell r="V84">
            <v>78</v>
          </cell>
          <cell r="W84">
            <v>98</v>
          </cell>
          <cell r="X84" t="str">
            <v>及格</v>
          </cell>
          <cell r="Y84">
            <v>80</v>
          </cell>
          <cell r="Z84" t="str">
            <v>良好</v>
          </cell>
          <cell r="AA84">
            <v>70</v>
          </cell>
          <cell r="AB84">
            <v>71</v>
          </cell>
          <cell r="AC84">
            <v>85</v>
          </cell>
          <cell r="AD84">
            <v>81</v>
          </cell>
          <cell r="AE84">
            <v>80</v>
          </cell>
          <cell r="AF84">
            <v>87</v>
          </cell>
          <cell r="AG84">
            <v>95</v>
          </cell>
          <cell r="AH84">
            <v>83</v>
          </cell>
          <cell r="AI84">
            <v>97</v>
          </cell>
          <cell r="AJ84">
            <v>92</v>
          </cell>
          <cell r="AK84" t="str">
            <v>良好</v>
          </cell>
          <cell r="AL84">
            <v>90</v>
          </cell>
          <cell r="AM84">
            <v>74</v>
          </cell>
          <cell r="AN84">
            <v>97</v>
          </cell>
          <cell r="AO84">
            <v>72</v>
          </cell>
          <cell r="AP84">
            <v>0</v>
          </cell>
          <cell r="AQ84" t="str">
            <v/>
          </cell>
        </row>
        <row r="85">
          <cell r="A85">
            <v>20200104067</v>
          </cell>
          <cell r="B85" t="str">
            <v>李俊</v>
          </cell>
          <cell r="C85" t="str">
            <v>全日制2020软件与信息服务(UI设计方向)3班</v>
          </cell>
          <cell r="D85" t="str">
            <v>良好</v>
          </cell>
          <cell r="E85">
            <v>83</v>
          </cell>
          <cell r="F85">
            <v>73</v>
          </cell>
          <cell r="G85">
            <v>81</v>
          </cell>
          <cell r="H85">
            <v>75</v>
          </cell>
          <cell r="I85">
            <v>84</v>
          </cell>
          <cell r="J85">
            <v>77</v>
          </cell>
          <cell r="K85">
            <v>85</v>
          </cell>
          <cell r="L85">
            <v>90</v>
          </cell>
          <cell r="M85">
            <v>82</v>
          </cell>
          <cell r="N85">
            <v>83</v>
          </cell>
          <cell r="O85">
            <v>88</v>
          </cell>
          <cell r="P85">
            <v>90</v>
          </cell>
          <cell r="Q85">
            <v>94</v>
          </cell>
          <cell r="R85">
            <v>98</v>
          </cell>
          <cell r="S85" t="str">
            <v>良好</v>
          </cell>
          <cell r="T85" t="str">
            <v>良好</v>
          </cell>
          <cell r="U85">
            <v>75</v>
          </cell>
          <cell r="V85">
            <v>82</v>
          </cell>
          <cell r="W85">
            <v>83</v>
          </cell>
          <cell r="X85" t="str">
            <v>及格</v>
          </cell>
          <cell r="Y85">
            <v>85</v>
          </cell>
          <cell r="Z85" t="str">
            <v>良好</v>
          </cell>
          <cell r="AA85">
            <v>62</v>
          </cell>
          <cell r="AB85">
            <v>77</v>
          </cell>
          <cell r="AC85">
            <v>88</v>
          </cell>
          <cell r="AD85">
            <v>90</v>
          </cell>
          <cell r="AE85">
            <v>74</v>
          </cell>
          <cell r="AF85">
            <v>83</v>
          </cell>
          <cell r="AG85">
            <v>90</v>
          </cell>
          <cell r="AH85">
            <v>83</v>
          </cell>
          <cell r="AI85">
            <v>91</v>
          </cell>
          <cell r="AJ85">
            <v>90</v>
          </cell>
          <cell r="AK85" t="str">
            <v>良好</v>
          </cell>
          <cell r="AL85">
            <v>90</v>
          </cell>
          <cell r="AM85">
            <v>70</v>
          </cell>
          <cell r="AN85">
            <v>96</v>
          </cell>
          <cell r="AO85">
            <v>85</v>
          </cell>
          <cell r="AP85">
            <v>0</v>
          </cell>
          <cell r="AQ85" t="str">
            <v/>
          </cell>
        </row>
        <row r="86">
          <cell r="A86">
            <v>20200112031</v>
          </cell>
          <cell r="B86" t="str">
            <v>宾怀超</v>
          </cell>
          <cell r="C86" t="str">
            <v>全日制2020软件与信息服务(UI设计方向)3班</v>
          </cell>
          <cell r="D86" t="str">
            <v>良好</v>
          </cell>
          <cell r="E86">
            <v>68</v>
          </cell>
          <cell r="F86">
            <v>63</v>
          </cell>
          <cell r="G86">
            <v>75</v>
          </cell>
          <cell r="H86">
            <v>70</v>
          </cell>
          <cell r="I86">
            <v>65</v>
          </cell>
          <cell r="J86">
            <v>61</v>
          </cell>
          <cell r="K86">
            <v>88</v>
          </cell>
          <cell r="L86">
            <v>78</v>
          </cell>
          <cell r="M86">
            <v>75</v>
          </cell>
          <cell r="N86">
            <v>80</v>
          </cell>
          <cell r="O86">
            <v>60</v>
          </cell>
          <cell r="P86">
            <v>97</v>
          </cell>
          <cell r="Q86">
            <v>74</v>
          </cell>
          <cell r="R86">
            <v>69</v>
          </cell>
          <cell r="S86" t="str">
            <v>良好</v>
          </cell>
          <cell r="T86" t="str">
            <v>良好</v>
          </cell>
          <cell r="U86">
            <v>75</v>
          </cell>
          <cell r="V86">
            <v>84</v>
          </cell>
          <cell r="W86">
            <v>90</v>
          </cell>
          <cell r="X86" t="str">
            <v>良好</v>
          </cell>
          <cell r="Y86">
            <v>90</v>
          </cell>
          <cell r="Z86" t="str">
            <v>良好</v>
          </cell>
          <cell r="AA86">
            <v>60</v>
          </cell>
          <cell r="AB86">
            <v>60</v>
          </cell>
          <cell r="AC86">
            <v>79</v>
          </cell>
          <cell r="AD86">
            <v>77</v>
          </cell>
          <cell r="AE86">
            <v>65</v>
          </cell>
          <cell r="AF86">
            <v>73</v>
          </cell>
          <cell r="AG86">
            <v>60</v>
          </cell>
          <cell r="AH86">
            <v>80</v>
          </cell>
          <cell r="AI86">
            <v>66</v>
          </cell>
          <cell r="AJ86">
            <v>90</v>
          </cell>
          <cell r="AK86" t="str">
            <v>良好</v>
          </cell>
          <cell r="AL86">
            <v>90</v>
          </cell>
          <cell r="AM86">
            <v>60</v>
          </cell>
          <cell r="AN86">
            <v>80</v>
          </cell>
          <cell r="AO86">
            <v>89</v>
          </cell>
          <cell r="AP86">
            <v>0</v>
          </cell>
          <cell r="AQ86" t="str">
            <v/>
          </cell>
        </row>
        <row r="87">
          <cell r="A87">
            <v>20200306060</v>
          </cell>
          <cell r="B87" t="str">
            <v>徐丽香</v>
          </cell>
          <cell r="C87" t="str">
            <v>全日制2020软件与信息服务(UI设计方向)3班</v>
          </cell>
          <cell r="D87" t="str">
            <v>良好</v>
          </cell>
          <cell r="E87">
            <v>89</v>
          </cell>
          <cell r="F87">
            <v>70</v>
          </cell>
          <cell r="G87">
            <v>87</v>
          </cell>
          <cell r="H87">
            <v>81</v>
          </cell>
          <cell r="I87">
            <v>86</v>
          </cell>
          <cell r="J87">
            <v>82</v>
          </cell>
          <cell r="K87">
            <v>83</v>
          </cell>
          <cell r="L87">
            <v>80</v>
          </cell>
          <cell r="M87">
            <v>86</v>
          </cell>
          <cell r="N87">
            <v>89</v>
          </cell>
          <cell r="O87">
            <v>97</v>
          </cell>
          <cell r="P87">
            <v>94</v>
          </cell>
          <cell r="Q87">
            <v>97</v>
          </cell>
          <cell r="R87">
            <v>99</v>
          </cell>
          <cell r="S87" t="str">
            <v>良好</v>
          </cell>
          <cell r="T87" t="str">
            <v>良好</v>
          </cell>
          <cell r="U87">
            <v>75</v>
          </cell>
          <cell r="V87">
            <v>83</v>
          </cell>
          <cell r="W87">
            <v>91</v>
          </cell>
          <cell r="X87" t="str">
            <v>良好</v>
          </cell>
          <cell r="Y87">
            <v>97</v>
          </cell>
          <cell r="Z87" t="str">
            <v>良好</v>
          </cell>
          <cell r="AA87">
            <v>77</v>
          </cell>
          <cell r="AB87">
            <v>88</v>
          </cell>
          <cell r="AC87">
            <v>89</v>
          </cell>
          <cell r="AD87">
            <v>95</v>
          </cell>
          <cell r="AE87">
            <v>87</v>
          </cell>
          <cell r="AF87">
            <v>90</v>
          </cell>
          <cell r="AG87">
            <v>95</v>
          </cell>
          <cell r="AH87">
            <v>80</v>
          </cell>
          <cell r="AI87">
            <v>90</v>
          </cell>
          <cell r="AJ87">
            <v>93</v>
          </cell>
          <cell r="AK87" t="str">
            <v>良好</v>
          </cell>
          <cell r="AL87">
            <v>90</v>
          </cell>
          <cell r="AM87">
            <v>80</v>
          </cell>
          <cell r="AN87">
            <v>99</v>
          </cell>
          <cell r="AO87">
            <v>85</v>
          </cell>
          <cell r="AP87">
            <v>0</v>
          </cell>
          <cell r="AQ87" t="str">
            <v/>
          </cell>
        </row>
        <row r="88">
          <cell r="A88">
            <v>20200318025</v>
          </cell>
          <cell r="B88" t="str">
            <v>黎建东</v>
          </cell>
          <cell r="C88" t="str">
            <v>全日制2020软件与信息服务(UI设计方向)3班</v>
          </cell>
          <cell r="D88" t="str">
            <v>良好</v>
          </cell>
          <cell r="E88">
            <v>70</v>
          </cell>
          <cell r="F88">
            <v>67</v>
          </cell>
          <cell r="G88">
            <v>75</v>
          </cell>
          <cell r="H88">
            <v>77</v>
          </cell>
          <cell r="I88">
            <v>81</v>
          </cell>
          <cell r="J88">
            <v>71</v>
          </cell>
          <cell r="K88">
            <v>83</v>
          </cell>
          <cell r="L88">
            <v>83</v>
          </cell>
          <cell r="M88">
            <v>80</v>
          </cell>
          <cell r="N88">
            <v>83</v>
          </cell>
          <cell r="O88">
            <v>91</v>
          </cell>
          <cell r="P88">
            <v>94</v>
          </cell>
          <cell r="Q88">
            <v>98</v>
          </cell>
          <cell r="R88">
            <v>100</v>
          </cell>
          <cell r="S88" t="str">
            <v>良好</v>
          </cell>
          <cell r="T88" t="str">
            <v>良好</v>
          </cell>
          <cell r="U88">
            <v>75</v>
          </cell>
          <cell r="V88">
            <v>76</v>
          </cell>
          <cell r="W88">
            <v>91</v>
          </cell>
          <cell r="X88" t="str">
            <v>及格</v>
          </cell>
          <cell r="Y88">
            <v>93</v>
          </cell>
          <cell r="Z88" t="str">
            <v>良好</v>
          </cell>
          <cell r="AA88">
            <v>61</v>
          </cell>
          <cell r="AB88">
            <v>74</v>
          </cell>
          <cell r="AC88">
            <v>85</v>
          </cell>
          <cell r="AD88">
            <v>96</v>
          </cell>
          <cell r="AE88">
            <v>83</v>
          </cell>
          <cell r="AF88">
            <v>88</v>
          </cell>
          <cell r="AG88">
            <v>79</v>
          </cell>
          <cell r="AH88">
            <v>83</v>
          </cell>
          <cell r="AI88">
            <v>88</v>
          </cell>
          <cell r="AJ88">
            <v>90</v>
          </cell>
          <cell r="AK88" t="str">
            <v>良好</v>
          </cell>
          <cell r="AL88">
            <v>90</v>
          </cell>
          <cell r="AM88">
            <v>84</v>
          </cell>
          <cell r="AN88">
            <v>94</v>
          </cell>
          <cell r="AO88">
            <v>60</v>
          </cell>
          <cell r="AP88">
            <v>0</v>
          </cell>
          <cell r="AQ88" t="str">
            <v/>
          </cell>
        </row>
        <row r="89">
          <cell r="A89">
            <v>20200318039</v>
          </cell>
          <cell r="B89" t="str">
            <v>廖宇兰</v>
          </cell>
          <cell r="C89" t="str">
            <v>全日制2020软件与信息服务(UI设计方向)3班</v>
          </cell>
          <cell r="D89" t="str">
            <v>良好</v>
          </cell>
          <cell r="E89">
            <v>72</v>
          </cell>
          <cell r="F89">
            <v>72</v>
          </cell>
          <cell r="G89">
            <v>81</v>
          </cell>
          <cell r="H89">
            <v>75</v>
          </cell>
          <cell r="I89">
            <v>86</v>
          </cell>
          <cell r="J89">
            <v>67</v>
          </cell>
          <cell r="K89">
            <v>88</v>
          </cell>
          <cell r="L89">
            <v>84</v>
          </cell>
          <cell r="M89">
            <v>86</v>
          </cell>
          <cell r="N89">
            <v>87</v>
          </cell>
          <cell r="O89">
            <v>71</v>
          </cell>
          <cell r="P89">
            <v>97</v>
          </cell>
          <cell r="Q89">
            <v>99</v>
          </cell>
          <cell r="R89">
            <v>97</v>
          </cell>
          <cell r="S89" t="str">
            <v>良好</v>
          </cell>
          <cell r="T89" t="str">
            <v>良好</v>
          </cell>
          <cell r="U89">
            <v>75</v>
          </cell>
          <cell r="V89">
            <v>81</v>
          </cell>
          <cell r="W89">
            <v>86</v>
          </cell>
          <cell r="X89" t="str">
            <v>优秀</v>
          </cell>
          <cell r="Y89">
            <v>93</v>
          </cell>
          <cell r="Z89" t="str">
            <v>良好</v>
          </cell>
          <cell r="AA89">
            <v>60</v>
          </cell>
          <cell r="AB89">
            <v>64</v>
          </cell>
          <cell r="AC89">
            <v>87</v>
          </cell>
          <cell r="AD89">
            <v>88</v>
          </cell>
          <cell r="AE89">
            <v>72</v>
          </cell>
          <cell r="AF89">
            <v>80</v>
          </cell>
          <cell r="AG89">
            <v>87</v>
          </cell>
          <cell r="AH89">
            <v>87</v>
          </cell>
          <cell r="AI89">
            <v>91</v>
          </cell>
          <cell r="AJ89">
            <v>90</v>
          </cell>
          <cell r="AK89" t="str">
            <v>良好</v>
          </cell>
          <cell r="AL89">
            <v>90</v>
          </cell>
          <cell r="AM89">
            <v>84</v>
          </cell>
          <cell r="AN89">
            <v>96</v>
          </cell>
          <cell r="AO89">
            <v>85</v>
          </cell>
          <cell r="AP89">
            <v>0</v>
          </cell>
          <cell r="AQ89" t="str">
            <v/>
          </cell>
        </row>
        <row r="90">
          <cell r="A90">
            <v>20200318043</v>
          </cell>
          <cell r="B90" t="str">
            <v>林玉丹</v>
          </cell>
          <cell r="C90" t="str">
            <v>全日制2020软件与信息服务(UI设计方向)3班</v>
          </cell>
          <cell r="D90" t="str">
            <v>良好</v>
          </cell>
          <cell r="E90">
            <v>73</v>
          </cell>
          <cell r="F90">
            <v>85</v>
          </cell>
          <cell r="G90">
            <v>79</v>
          </cell>
          <cell r="H90">
            <v>71</v>
          </cell>
          <cell r="I90">
            <v>86</v>
          </cell>
          <cell r="J90">
            <v>74</v>
          </cell>
          <cell r="K90">
            <v>91</v>
          </cell>
          <cell r="L90">
            <v>85</v>
          </cell>
          <cell r="M90">
            <v>87</v>
          </cell>
          <cell r="N90">
            <v>88</v>
          </cell>
          <cell r="O90">
            <v>72</v>
          </cell>
          <cell r="P90">
            <v>98</v>
          </cell>
          <cell r="Q90">
            <v>99</v>
          </cell>
          <cell r="R90">
            <v>100</v>
          </cell>
          <cell r="S90" t="str">
            <v>良好</v>
          </cell>
          <cell r="T90" t="str">
            <v>良好</v>
          </cell>
          <cell r="U90">
            <v>75</v>
          </cell>
          <cell r="V90">
            <v>85</v>
          </cell>
          <cell r="W90">
            <v>82</v>
          </cell>
          <cell r="X90" t="str">
            <v>优秀</v>
          </cell>
          <cell r="Y90">
            <v>90</v>
          </cell>
          <cell r="Z90" t="str">
            <v>良好</v>
          </cell>
          <cell r="AA90">
            <v>63</v>
          </cell>
          <cell r="AB90">
            <v>78</v>
          </cell>
          <cell r="AC90">
            <v>85</v>
          </cell>
          <cell r="AD90">
            <v>91</v>
          </cell>
          <cell r="AE90">
            <v>76</v>
          </cell>
          <cell r="AF90">
            <v>80</v>
          </cell>
          <cell r="AG90">
            <v>93</v>
          </cell>
          <cell r="AH90">
            <v>87</v>
          </cell>
          <cell r="AI90">
            <v>96</v>
          </cell>
          <cell r="AJ90">
            <v>90</v>
          </cell>
          <cell r="AK90" t="str">
            <v>良好</v>
          </cell>
          <cell r="AL90">
            <v>90</v>
          </cell>
          <cell r="AM90">
            <v>78</v>
          </cell>
          <cell r="AN90">
            <v>97</v>
          </cell>
          <cell r="AO90">
            <v>89</v>
          </cell>
          <cell r="AP90">
            <v>0</v>
          </cell>
          <cell r="AQ90" t="str">
            <v/>
          </cell>
        </row>
        <row r="91">
          <cell r="A91">
            <v>20200318056</v>
          </cell>
          <cell r="B91" t="str">
            <v>邱志兰</v>
          </cell>
          <cell r="C91" t="str">
            <v>全日制2020软件与信息服务(UI设计方向)3班</v>
          </cell>
          <cell r="D91" t="str">
            <v>良好</v>
          </cell>
          <cell r="E91">
            <v>92</v>
          </cell>
          <cell r="F91">
            <v>91</v>
          </cell>
          <cell r="G91">
            <v>76</v>
          </cell>
          <cell r="H91">
            <v>75</v>
          </cell>
          <cell r="I91">
            <v>87</v>
          </cell>
          <cell r="J91">
            <v>90</v>
          </cell>
          <cell r="K91">
            <v>90</v>
          </cell>
          <cell r="L91">
            <v>90</v>
          </cell>
          <cell r="M91">
            <v>83</v>
          </cell>
          <cell r="N91">
            <v>84</v>
          </cell>
          <cell r="O91">
            <v>73</v>
          </cell>
          <cell r="P91">
            <v>95</v>
          </cell>
          <cell r="Q91">
            <v>97</v>
          </cell>
          <cell r="R91">
            <v>98</v>
          </cell>
          <cell r="S91" t="str">
            <v>良好</v>
          </cell>
          <cell r="T91" t="str">
            <v>良好</v>
          </cell>
          <cell r="U91">
            <v>75</v>
          </cell>
          <cell r="V91">
            <v>82</v>
          </cell>
          <cell r="W91">
            <v>87</v>
          </cell>
          <cell r="X91" t="str">
            <v>良好</v>
          </cell>
          <cell r="Y91">
            <v>98</v>
          </cell>
          <cell r="Z91" t="str">
            <v>良好</v>
          </cell>
          <cell r="AA91">
            <v>69</v>
          </cell>
          <cell r="AB91">
            <v>81</v>
          </cell>
          <cell r="AC91">
            <v>83</v>
          </cell>
          <cell r="AD91">
            <v>94</v>
          </cell>
          <cell r="AE91">
            <v>72</v>
          </cell>
          <cell r="AF91">
            <v>86</v>
          </cell>
          <cell r="AG91">
            <v>92</v>
          </cell>
          <cell r="AH91">
            <v>83</v>
          </cell>
          <cell r="AI91">
            <v>92</v>
          </cell>
          <cell r="AJ91">
            <v>92</v>
          </cell>
          <cell r="AK91" t="str">
            <v>良好</v>
          </cell>
          <cell r="AL91">
            <v>90</v>
          </cell>
          <cell r="AM91">
            <v>87</v>
          </cell>
          <cell r="AN91">
            <v>92</v>
          </cell>
          <cell r="AO91">
            <v>67</v>
          </cell>
          <cell r="AP91">
            <v>0</v>
          </cell>
          <cell r="AQ91" t="str">
            <v/>
          </cell>
        </row>
        <row r="92">
          <cell r="A92">
            <v>20200318063</v>
          </cell>
          <cell r="B92" t="str">
            <v>谭佳金</v>
          </cell>
          <cell r="C92" t="str">
            <v>全日制2020软件与信息服务(UI设计方向)3班</v>
          </cell>
          <cell r="D92" t="str">
            <v>良好</v>
          </cell>
          <cell r="E92">
            <v>94</v>
          </cell>
          <cell r="F92">
            <v>90</v>
          </cell>
          <cell r="G92">
            <v>80</v>
          </cell>
          <cell r="H92">
            <v>67</v>
          </cell>
          <cell r="I92">
            <v>89</v>
          </cell>
          <cell r="J92">
            <v>71</v>
          </cell>
          <cell r="K92">
            <v>78</v>
          </cell>
          <cell r="L92">
            <v>65</v>
          </cell>
          <cell r="M92">
            <v>87</v>
          </cell>
          <cell r="N92">
            <v>80</v>
          </cell>
          <cell r="O92">
            <v>92</v>
          </cell>
          <cell r="P92">
            <v>92</v>
          </cell>
          <cell r="Q92">
            <v>92</v>
          </cell>
          <cell r="R92">
            <v>97</v>
          </cell>
          <cell r="S92" t="str">
            <v>良好</v>
          </cell>
          <cell r="T92" t="str">
            <v>良好</v>
          </cell>
          <cell r="U92">
            <v>75</v>
          </cell>
          <cell r="V92">
            <v>79</v>
          </cell>
          <cell r="W92">
            <v>91</v>
          </cell>
          <cell r="X92" t="str">
            <v>及格</v>
          </cell>
          <cell r="Y92">
            <v>70</v>
          </cell>
          <cell r="Z92" t="str">
            <v>良好</v>
          </cell>
          <cell r="AA92">
            <v>62</v>
          </cell>
          <cell r="AB92">
            <v>60</v>
          </cell>
          <cell r="AC92">
            <v>83</v>
          </cell>
          <cell r="AD92">
            <v>75</v>
          </cell>
          <cell r="AE92">
            <v>69</v>
          </cell>
          <cell r="AF92">
            <v>73</v>
          </cell>
          <cell r="AG92">
            <v>61</v>
          </cell>
          <cell r="AH92">
            <v>83</v>
          </cell>
          <cell r="AI92">
            <v>94</v>
          </cell>
          <cell r="AJ92">
            <v>90</v>
          </cell>
          <cell r="AK92" t="str">
            <v>良好</v>
          </cell>
          <cell r="AL92">
            <v>89</v>
          </cell>
          <cell r="AM92">
            <v>75</v>
          </cell>
          <cell r="AN92">
            <v>84</v>
          </cell>
          <cell r="AO92">
            <v>80</v>
          </cell>
          <cell r="AP92">
            <v>0</v>
          </cell>
          <cell r="AQ92" t="str">
            <v/>
          </cell>
        </row>
        <row r="93">
          <cell r="A93">
            <v>20200318066</v>
          </cell>
          <cell r="B93" t="str">
            <v>韦安蕊</v>
          </cell>
          <cell r="C93" t="str">
            <v>全日制2020软件与信息服务(UI设计方向)3班</v>
          </cell>
          <cell r="D93" t="str">
            <v>良好</v>
          </cell>
          <cell r="E93">
            <v>70</v>
          </cell>
          <cell r="F93">
            <v>84</v>
          </cell>
          <cell r="G93">
            <v>78</v>
          </cell>
          <cell r="H93">
            <v>76</v>
          </cell>
          <cell r="I93">
            <v>85</v>
          </cell>
          <cell r="J93">
            <v>69</v>
          </cell>
          <cell r="K93">
            <v>82</v>
          </cell>
          <cell r="L93">
            <v>78</v>
          </cell>
          <cell r="M93">
            <v>82</v>
          </cell>
          <cell r="N93">
            <v>84</v>
          </cell>
          <cell r="O93">
            <v>60</v>
          </cell>
          <cell r="P93">
            <v>93</v>
          </cell>
          <cell r="Q93">
            <v>92</v>
          </cell>
          <cell r="R93">
            <v>93</v>
          </cell>
          <cell r="S93" t="str">
            <v>良好</v>
          </cell>
          <cell r="T93" t="str">
            <v>良好</v>
          </cell>
          <cell r="U93">
            <v>75</v>
          </cell>
          <cell r="V93">
            <v>84</v>
          </cell>
          <cell r="W93">
            <v>86</v>
          </cell>
          <cell r="X93" t="str">
            <v>及格</v>
          </cell>
          <cell r="Y93">
            <v>92</v>
          </cell>
          <cell r="Z93" t="str">
            <v>良好</v>
          </cell>
          <cell r="AA93">
            <v>61</v>
          </cell>
          <cell r="AB93">
            <v>61</v>
          </cell>
          <cell r="AC93">
            <v>85</v>
          </cell>
          <cell r="AD93">
            <v>85</v>
          </cell>
          <cell r="AE93">
            <v>75</v>
          </cell>
          <cell r="AF93">
            <v>78</v>
          </cell>
          <cell r="AG93">
            <v>75</v>
          </cell>
          <cell r="AH93">
            <v>80</v>
          </cell>
          <cell r="AI93">
            <v>77</v>
          </cell>
          <cell r="AJ93">
            <v>90</v>
          </cell>
          <cell r="AK93" t="str">
            <v>良好</v>
          </cell>
          <cell r="AL93">
            <v>95</v>
          </cell>
          <cell r="AM93">
            <v>75</v>
          </cell>
          <cell r="AN93">
            <v>77</v>
          </cell>
          <cell r="AO93">
            <v>89</v>
          </cell>
          <cell r="AP93">
            <v>0</v>
          </cell>
          <cell r="AQ93" t="str">
            <v/>
          </cell>
        </row>
        <row r="94">
          <cell r="A94">
            <v>20200318073</v>
          </cell>
          <cell r="B94" t="str">
            <v>韦文双</v>
          </cell>
          <cell r="C94" t="str">
            <v>全日制2020软件与信息服务(UI设计方向)3班</v>
          </cell>
          <cell r="D94" t="str">
            <v>良好</v>
          </cell>
          <cell r="E94">
            <v>80</v>
          </cell>
          <cell r="F94">
            <v>95</v>
          </cell>
          <cell r="G94">
            <v>85</v>
          </cell>
          <cell r="H94">
            <v>81</v>
          </cell>
          <cell r="I94">
            <v>85</v>
          </cell>
          <cell r="J94">
            <v>83</v>
          </cell>
          <cell r="K94">
            <v>92</v>
          </cell>
          <cell r="L94">
            <v>95</v>
          </cell>
          <cell r="M94">
            <v>87</v>
          </cell>
          <cell r="N94">
            <v>92</v>
          </cell>
          <cell r="O94">
            <v>73</v>
          </cell>
          <cell r="P94">
            <v>99</v>
          </cell>
          <cell r="Q94">
            <v>100</v>
          </cell>
          <cell r="R94">
            <v>100</v>
          </cell>
          <cell r="S94" t="str">
            <v>良好</v>
          </cell>
          <cell r="T94" t="str">
            <v>良好</v>
          </cell>
          <cell r="U94">
            <v>75</v>
          </cell>
          <cell r="V94">
            <v>80</v>
          </cell>
          <cell r="W94">
            <v>94</v>
          </cell>
          <cell r="X94" t="str">
            <v>优秀</v>
          </cell>
          <cell r="Y94">
            <v>99</v>
          </cell>
          <cell r="Z94" t="str">
            <v>良好</v>
          </cell>
          <cell r="AA94">
            <v>75</v>
          </cell>
          <cell r="AB94">
            <v>76</v>
          </cell>
          <cell r="AC94">
            <v>88</v>
          </cell>
          <cell r="AD94">
            <v>90</v>
          </cell>
          <cell r="AE94">
            <v>80</v>
          </cell>
          <cell r="AF94">
            <v>80</v>
          </cell>
          <cell r="AG94">
            <v>90</v>
          </cell>
          <cell r="AH94">
            <v>80</v>
          </cell>
          <cell r="AI94">
            <v>98</v>
          </cell>
          <cell r="AJ94">
            <v>90</v>
          </cell>
          <cell r="AK94" t="str">
            <v>良好</v>
          </cell>
          <cell r="AL94">
            <v>95</v>
          </cell>
          <cell r="AM94">
            <v>81</v>
          </cell>
          <cell r="AN94">
            <v>98</v>
          </cell>
          <cell r="AO94">
            <v>81</v>
          </cell>
          <cell r="AP94">
            <v>0</v>
          </cell>
          <cell r="AQ94" t="str">
            <v/>
          </cell>
        </row>
        <row r="95">
          <cell r="A95">
            <v>20200318080</v>
          </cell>
          <cell r="B95" t="str">
            <v>吴田阳</v>
          </cell>
          <cell r="C95" t="str">
            <v>全日制2020软件与信息服务(UI设计方向)3班</v>
          </cell>
          <cell r="D95" t="str">
            <v>良好</v>
          </cell>
          <cell r="E95">
            <v>90</v>
          </cell>
          <cell r="F95">
            <v>96</v>
          </cell>
          <cell r="G95">
            <v>88</v>
          </cell>
          <cell r="H95">
            <v>90</v>
          </cell>
          <cell r="I95">
            <v>79</v>
          </cell>
          <cell r="J95">
            <v>78</v>
          </cell>
          <cell r="K95">
            <v>79</v>
          </cell>
          <cell r="L95">
            <v>70</v>
          </cell>
          <cell r="M95">
            <v>87</v>
          </cell>
          <cell r="N95">
            <v>86</v>
          </cell>
          <cell r="O95">
            <v>60</v>
          </cell>
          <cell r="P95">
            <v>94</v>
          </cell>
          <cell r="Q95">
            <v>100</v>
          </cell>
          <cell r="R95">
            <v>99</v>
          </cell>
          <cell r="S95" t="str">
            <v>良好</v>
          </cell>
          <cell r="T95" t="str">
            <v>良好</v>
          </cell>
          <cell r="U95">
            <v>75</v>
          </cell>
          <cell r="V95">
            <v>87</v>
          </cell>
          <cell r="W95">
            <v>90</v>
          </cell>
          <cell r="X95" t="str">
            <v>优秀</v>
          </cell>
          <cell r="Y95">
            <v>96</v>
          </cell>
          <cell r="Z95" t="str">
            <v>良好</v>
          </cell>
          <cell r="AA95">
            <v>90</v>
          </cell>
          <cell r="AB95">
            <v>70</v>
          </cell>
          <cell r="AC95">
            <v>96</v>
          </cell>
          <cell r="AD95">
            <v>99</v>
          </cell>
          <cell r="AE95">
            <v>91</v>
          </cell>
          <cell r="AF95">
            <v>97</v>
          </cell>
          <cell r="AG95">
            <v>99</v>
          </cell>
          <cell r="AH95">
            <v>83</v>
          </cell>
          <cell r="AI95">
            <v>100</v>
          </cell>
          <cell r="AJ95">
            <v>92</v>
          </cell>
          <cell r="AK95" t="str">
            <v>良好</v>
          </cell>
          <cell r="AL95">
            <v>95</v>
          </cell>
          <cell r="AM95">
            <v>76</v>
          </cell>
          <cell r="AN95">
            <v>98</v>
          </cell>
          <cell r="AO95">
            <v>88</v>
          </cell>
          <cell r="AP95">
            <v>0</v>
          </cell>
          <cell r="AQ95" t="str">
            <v/>
          </cell>
        </row>
        <row r="96">
          <cell r="A96">
            <v>20200318087</v>
          </cell>
          <cell r="B96" t="str">
            <v>杨德顺</v>
          </cell>
          <cell r="C96" t="str">
            <v>全日制2020软件与信息服务(UI设计方向)3班</v>
          </cell>
          <cell r="D96" t="str">
            <v>良好</v>
          </cell>
          <cell r="E96">
            <v>60</v>
          </cell>
          <cell r="F96">
            <v>76</v>
          </cell>
          <cell r="G96">
            <v>89</v>
          </cell>
          <cell r="H96">
            <v>79</v>
          </cell>
          <cell r="I96">
            <v>83</v>
          </cell>
          <cell r="J96">
            <v>76</v>
          </cell>
          <cell r="K96">
            <v>79</v>
          </cell>
          <cell r="L96">
            <v>81</v>
          </cell>
          <cell r="M96">
            <v>80</v>
          </cell>
          <cell r="N96">
            <v>85</v>
          </cell>
          <cell r="O96">
            <v>95</v>
          </cell>
          <cell r="P96">
            <v>98</v>
          </cell>
          <cell r="Q96">
            <v>99</v>
          </cell>
          <cell r="R96">
            <v>98</v>
          </cell>
          <cell r="S96" t="str">
            <v>良好</v>
          </cell>
          <cell r="T96" t="str">
            <v>良好</v>
          </cell>
          <cell r="U96">
            <v>75</v>
          </cell>
          <cell r="V96">
            <v>85</v>
          </cell>
          <cell r="W96">
            <v>87</v>
          </cell>
          <cell r="X96" t="str">
            <v>优秀</v>
          </cell>
          <cell r="Y96">
            <v>95</v>
          </cell>
          <cell r="Z96" t="str">
            <v>良好</v>
          </cell>
          <cell r="AA96">
            <v>78</v>
          </cell>
          <cell r="AB96">
            <v>68</v>
          </cell>
          <cell r="AC96">
            <v>86</v>
          </cell>
          <cell r="AD96">
            <v>90</v>
          </cell>
          <cell r="AE96">
            <v>85</v>
          </cell>
          <cell r="AF96">
            <v>93</v>
          </cell>
          <cell r="AG96">
            <v>84</v>
          </cell>
          <cell r="AH96">
            <v>83</v>
          </cell>
          <cell r="AI96">
            <v>100</v>
          </cell>
          <cell r="AJ96">
            <v>90</v>
          </cell>
          <cell r="AK96" t="str">
            <v>良好</v>
          </cell>
          <cell r="AL96">
            <v>90</v>
          </cell>
          <cell r="AM96">
            <v>88</v>
          </cell>
          <cell r="AN96">
            <v>96</v>
          </cell>
          <cell r="AO96">
            <v>68</v>
          </cell>
          <cell r="AP96">
            <v>0</v>
          </cell>
          <cell r="AQ96" t="str">
            <v/>
          </cell>
        </row>
        <row r="97">
          <cell r="A97">
            <v>20200318091</v>
          </cell>
          <cell r="B97" t="str">
            <v>杨梓艺</v>
          </cell>
          <cell r="C97" t="str">
            <v>全日制2020软件与信息服务(UI设计方向)3班</v>
          </cell>
          <cell r="D97" t="str">
            <v>良好</v>
          </cell>
          <cell r="E97">
            <v>89</v>
          </cell>
          <cell r="F97">
            <v>93</v>
          </cell>
          <cell r="G97">
            <v>81</v>
          </cell>
          <cell r="H97">
            <v>80</v>
          </cell>
          <cell r="I97">
            <v>87</v>
          </cell>
          <cell r="J97">
            <v>71</v>
          </cell>
          <cell r="K97">
            <v>93</v>
          </cell>
          <cell r="L97">
            <v>84</v>
          </cell>
          <cell r="M97">
            <v>84</v>
          </cell>
          <cell r="N97">
            <v>87</v>
          </cell>
          <cell r="O97">
            <v>91</v>
          </cell>
          <cell r="P97">
            <v>93</v>
          </cell>
          <cell r="Q97">
            <v>93</v>
          </cell>
          <cell r="R97">
            <v>97</v>
          </cell>
          <cell r="S97" t="str">
            <v>良好</v>
          </cell>
          <cell r="T97" t="str">
            <v>良好</v>
          </cell>
          <cell r="U97">
            <v>75</v>
          </cell>
          <cell r="V97">
            <v>84</v>
          </cell>
          <cell r="W97">
            <v>89</v>
          </cell>
          <cell r="X97" t="str">
            <v>良好</v>
          </cell>
          <cell r="Y97">
            <v>92</v>
          </cell>
          <cell r="Z97" t="str">
            <v>良好</v>
          </cell>
          <cell r="AA97">
            <v>73</v>
          </cell>
          <cell r="AB97">
            <v>67</v>
          </cell>
          <cell r="AC97">
            <v>86</v>
          </cell>
          <cell r="AD97">
            <v>88</v>
          </cell>
          <cell r="AE97">
            <v>73</v>
          </cell>
          <cell r="AF97">
            <v>84</v>
          </cell>
          <cell r="AG97">
            <v>83</v>
          </cell>
          <cell r="AH97">
            <v>83</v>
          </cell>
          <cell r="AI97">
            <v>87</v>
          </cell>
          <cell r="AJ97">
            <v>90</v>
          </cell>
          <cell r="AK97" t="str">
            <v>良好</v>
          </cell>
          <cell r="AL97">
            <v>90</v>
          </cell>
          <cell r="AM97">
            <v>72</v>
          </cell>
          <cell r="AN97">
            <v>97</v>
          </cell>
          <cell r="AO97">
            <v>88</v>
          </cell>
          <cell r="AP97">
            <v>0</v>
          </cell>
          <cell r="AQ97" t="str">
            <v/>
          </cell>
        </row>
        <row r="98">
          <cell r="A98">
            <v>20200318092</v>
          </cell>
          <cell r="B98" t="str">
            <v>叶瑞汉</v>
          </cell>
          <cell r="C98" t="str">
            <v>全日制2020软件与信息服务(UI设计方向)3班</v>
          </cell>
          <cell r="D98" t="str">
            <v>良好</v>
          </cell>
          <cell r="E98">
            <v>73</v>
          </cell>
          <cell r="F98">
            <v>83</v>
          </cell>
          <cell r="G98">
            <v>84</v>
          </cell>
          <cell r="H98">
            <v>78</v>
          </cell>
          <cell r="I98">
            <v>81</v>
          </cell>
          <cell r="J98">
            <v>76</v>
          </cell>
          <cell r="K98">
            <v>83</v>
          </cell>
          <cell r="L98">
            <v>85</v>
          </cell>
          <cell r="M98">
            <v>81</v>
          </cell>
          <cell r="N98">
            <v>86</v>
          </cell>
          <cell r="O98">
            <v>94</v>
          </cell>
          <cell r="P98">
            <v>97</v>
          </cell>
          <cell r="Q98">
            <v>98</v>
          </cell>
          <cell r="R98">
            <v>100</v>
          </cell>
          <cell r="S98" t="str">
            <v>良好</v>
          </cell>
          <cell r="T98" t="str">
            <v>良好</v>
          </cell>
          <cell r="U98">
            <v>75</v>
          </cell>
          <cell r="V98">
            <v>83</v>
          </cell>
          <cell r="W98">
            <v>91</v>
          </cell>
          <cell r="X98" t="str">
            <v>及格</v>
          </cell>
          <cell r="Y98">
            <v>94</v>
          </cell>
          <cell r="Z98" t="str">
            <v>良好</v>
          </cell>
          <cell r="AA98">
            <v>60</v>
          </cell>
          <cell r="AB98">
            <v>60</v>
          </cell>
          <cell r="AC98">
            <v>84</v>
          </cell>
          <cell r="AD98">
            <v>95</v>
          </cell>
          <cell r="AE98">
            <v>75</v>
          </cell>
          <cell r="AF98">
            <v>85</v>
          </cell>
          <cell r="AG98">
            <v>92</v>
          </cell>
          <cell r="AH98">
            <v>83</v>
          </cell>
          <cell r="AI98">
            <v>93</v>
          </cell>
          <cell r="AJ98">
            <v>90</v>
          </cell>
          <cell r="AK98" t="str">
            <v>良好</v>
          </cell>
          <cell r="AL98">
            <v>90</v>
          </cell>
          <cell r="AM98">
            <v>83</v>
          </cell>
          <cell r="AN98">
            <v>96</v>
          </cell>
          <cell r="AO98">
            <v>70</v>
          </cell>
          <cell r="AP98">
            <v>0</v>
          </cell>
          <cell r="AQ98" t="str">
            <v/>
          </cell>
        </row>
        <row r="99">
          <cell r="A99">
            <v>20200318101</v>
          </cell>
          <cell r="B99" t="str">
            <v>岑李华</v>
          </cell>
          <cell r="C99" t="str">
            <v>全日制2020软件与信息服务(UI设计方向)3班</v>
          </cell>
          <cell r="D99" t="str">
            <v>良好</v>
          </cell>
          <cell r="E99">
            <v>73</v>
          </cell>
          <cell r="F99">
            <v>77</v>
          </cell>
          <cell r="G99">
            <v>87</v>
          </cell>
          <cell r="H99">
            <v>84</v>
          </cell>
          <cell r="I99">
            <v>86</v>
          </cell>
          <cell r="J99">
            <v>90</v>
          </cell>
          <cell r="K99">
            <v>92</v>
          </cell>
          <cell r="L99">
            <v>94</v>
          </cell>
          <cell r="M99">
            <v>88</v>
          </cell>
          <cell r="N99">
            <v>87</v>
          </cell>
          <cell r="O99">
            <v>73</v>
          </cell>
          <cell r="P99">
            <v>97</v>
          </cell>
          <cell r="Q99">
            <v>99</v>
          </cell>
          <cell r="R99">
            <v>100</v>
          </cell>
          <cell r="S99" t="str">
            <v>良好</v>
          </cell>
          <cell r="T99" t="str">
            <v>良好</v>
          </cell>
          <cell r="U99">
            <v>75</v>
          </cell>
          <cell r="V99">
            <v>84</v>
          </cell>
          <cell r="W99">
            <v>92</v>
          </cell>
          <cell r="X99" t="str">
            <v>优秀</v>
          </cell>
          <cell r="Y99">
            <v>99</v>
          </cell>
          <cell r="Z99" t="str">
            <v>良好</v>
          </cell>
          <cell r="AA99">
            <v>76</v>
          </cell>
          <cell r="AB99">
            <v>68</v>
          </cell>
          <cell r="AC99">
            <v>92</v>
          </cell>
          <cell r="AD99">
            <v>90</v>
          </cell>
          <cell r="AE99">
            <v>83</v>
          </cell>
          <cell r="AF99">
            <v>86</v>
          </cell>
          <cell r="AG99">
            <v>96</v>
          </cell>
          <cell r="AH99">
            <v>83</v>
          </cell>
          <cell r="AI99">
            <v>91</v>
          </cell>
          <cell r="AJ99">
            <v>90</v>
          </cell>
          <cell r="AK99" t="str">
            <v>良好</v>
          </cell>
          <cell r="AL99">
            <v>90</v>
          </cell>
          <cell r="AM99">
            <v>79</v>
          </cell>
          <cell r="AN99">
            <v>92</v>
          </cell>
          <cell r="AO99">
            <v>86</v>
          </cell>
          <cell r="AP99">
            <v>0</v>
          </cell>
          <cell r="AQ99" t="str">
            <v/>
          </cell>
        </row>
        <row r="100">
          <cell r="A100">
            <v>20200318110</v>
          </cell>
          <cell r="B100" t="str">
            <v>冯兰春</v>
          </cell>
          <cell r="C100" t="str">
            <v>全日制2020软件与信息服务(UI设计方向)3班</v>
          </cell>
          <cell r="D100" t="str">
            <v>良好</v>
          </cell>
          <cell r="E100">
            <v>69</v>
          </cell>
          <cell r="F100">
            <v>76</v>
          </cell>
          <cell r="G100">
            <v>88</v>
          </cell>
          <cell r="H100">
            <v>81</v>
          </cell>
          <cell r="I100">
            <v>84</v>
          </cell>
          <cell r="J100">
            <v>81</v>
          </cell>
          <cell r="K100">
            <v>92</v>
          </cell>
          <cell r="L100">
            <v>86</v>
          </cell>
          <cell r="M100">
            <v>84</v>
          </cell>
          <cell r="N100">
            <v>87</v>
          </cell>
          <cell r="O100">
            <v>73</v>
          </cell>
          <cell r="P100">
            <v>100</v>
          </cell>
          <cell r="Q100">
            <v>99</v>
          </cell>
          <cell r="R100">
            <v>100</v>
          </cell>
          <cell r="S100" t="str">
            <v>良好</v>
          </cell>
          <cell r="T100" t="str">
            <v>良好</v>
          </cell>
          <cell r="U100">
            <v>75</v>
          </cell>
          <cell r="V100">
            <v>83</v>
          </cell>
          <cell r="W100">
            <v>96</v>
          </cell>
          <cell r="X100" t="str">
            <v>优秀</v>
          </cell>
          <cell r="Y100">
            <v>95</v>
          </cell>
          <cell r="Z100" t="str">
            <v>良好</v>
          </cell>
          <cell r="AA100">
            <v>73</v>
          </cell>
          <cell r="AB100">
            <v>79</v>
          </cell>
          <cell r="AC100">
            <v>85</v>
          </cell>
          <cell r="AD100">
            <v>88</v>
          </cell>
          <cell r="AE100">
            <v>82</v>
          </cell>
          <cell r="AF100">
            <v>84</v>
          </cell>
          <cell r="AG100">
            <v>90</v>
          </cell>
          <cell r="AH100">
            <v>87</v>
          </cell>
          <cell r="AI100">
            <v>95</v>
          </cell>
          <cell r="AJ100">
            <v>90</v>
          </cell>
          <cell r="AK100" t="str">
            <v>良好</v>
          </cell>
          <cell r="AL100">
            <v>90</v>
          </cell>
          <cell r="AM100">
            <v>84</v>
          </cell>
          <cell r="AN100">
            <v>98</v>
          </cell>
          <cell r="AO100">
            <v>89</v>
          </cell>
          <cell r="AP100">
            <v>0</v>
          </cell>
          <cell r="AQ100" t="str">
            <v/>
          </cell>
        </row>
        <row r="101">
          <cell r="A101">
            <v>20200318112</v>
          </cell>
          <cell r="B101" t="str">
            <v>何充</v>
          </cell>
          <cell r="C101" t="str">
            <v>全日制2020软件与信息服务(UI设计方向)3班</v>
          </cell>
          <cell r="D101" t="str">
            <v>良好</v>
          </cell>
          <cell r="E101">
            <v>61</v>
          </cell>
          <cell r="F101">
            <v>86</v>
          </cell>
          <cell r="G101">
            <v>85</v>
          </cell>
          <cell r="H101">
            <v>81</v>
          </cell>
          <cell r="I101">
            <v>86</v>
          </cell>
          <cell r="J101">
            <v>79</v>
          </cell>
          <cell r="K101">
            <v>77</v>
          </cell>
          <cell r="L101">
            <v>84</v>
          </cell>
          <cell r="M101">
            <v>83</v>
          </cell>
          <cell r="N101">
            <v>86</v>
          </cell>
          <cell r="O101">
            <v>93</v>
          </cell>
          <cell r="P101">
            <v>94</v>
          </cell>
          <cell r="Q101">
            <v>96</v>
          </cell>
          <cell r="R101">
            <v>96</v>
          </cell>
          <cell r="S101" t="str">
            <v>良好</v>
          </cell>
          <cell r="T101" t="str">
            <v>良好</v>
          </cell>
          <cell r="U101">
            <v>75</v>
          </cell>
          <cell r="V101">
            <v>78</v>
          </cell>
          <cell r="W101">
            <v>96</v>
          </cell>
          <cell r="X101" t="str">
            <v>及格</v>
          </cell>
          <cell r="Y101">
            <v>81</v>
          </cell>
          <cell r="Z101" t="str">
            <v>良好</v>
          </cell>
          <cell r="AA101">
            <v>85</v>
          </cell>
          <cell r="AB101">
            <v>86</v>
          </cell>
          <cell r="AC101">
            <v>88</v>
          </cell>
          <cell r="AD101">
            <v>90</v>
          </cell>
          <cell r="AE101">
            <v>87</v>
          </cell>
          <cell r="AF101">
            <v>90</v>
          </cell>
          <cell r="AG101">
            <v>91</v>
          </cell>
          <cell r="AH101">
            <v>80</v>
          </cell>
          <cell r="AI101">
            <v>77</v>
          </cell>
          <cell r="AJ101">
            <v>90</v>
          </cell>
          <cell r="AK101" t="str">
            <v>良好</v>
          </cell>
          <cell r="AL101">
            <v>91</v>
          </cell>
          <cell r="AM101">
            <v>78</v>
          </cell>
          <cell r="AN101">
            <v>92</v>
          </cell>
          <cell r="AO101">
            <v>87</v>
          </cell>
          <cell r="AP101">
            <v>0</v>
          </cell>
          <cell r="AQ101" t="str">
            <v/>
          </cell>
        </row>
        <row r="102">
          <cell r="A102">
            <v>20200318121</v>
          </cell>
          <cell r="B102" t="str">
            <v>黄柳荣</v>
          </cell>
          <cell r="C102" t="str">
            <v>全日制2020软件与信息服务(UI设计方向)3班</v>
          </cell>
          <cell r="D102" t="str">
            <v>良好</v>
          </cell>
          <cell r="E102">
            <v>80</v>
          </cell>
          <cell r="F102">
            <v>90</v>
          </cell>
          <cell r="G102">
            <v>82</v>
          </cell>
          <cell r="H102">
            <v>73</v>
          </cell>
          <cell r="I102">
            <v>83</v>
          </cell>
          <cell r="J102">
            <v>82</v>
          </cell>
          <cell r="K102">
            <v>93</v>
          </cell>
          <cell r="L102">
            <v>89</v>
          </cell>
          <cell r="M102">
            <v>85</v>
          </cell>
          <cell r="N102">
            <v>88</v>
          </cell>
          <cell r="O102">
            <v>91</v>
          </cell>
          <cell r="P102">
            <v>96</v>
          </cell>
          <cell r="Q102">
            <v>98</v>
          </cell>
          <cell r="R102">
            <v>97</v>
          </cell>
          <cell r="S102" t="str">
            <v>良好</v>
          </cell>
          <cell r="T102" t="str">
            <v>良好</v>
          </cell>
          <cell r="U102">
            <v>75</v>
          </cell>
          <cell r="V102">
            <v>90</v>
          </cell>
          <cell r="W102">
            <v>91</v>
          </cell>
          <cell r="X102" t="str">
            <v>良好</v>
          </cell>
          <cell r="Y102">
            <v>91</v>
          </cell>
          <cell r="Z102" t="str">
            <v>良好</v>
          </cell>
          <cell r="AA102">
            <v>63</v>
          </cell>
          <cell r="AB102">
            <v>74</v>
          </cell>
          <cell r="AC102">
            <v>85</v>
          </cell>
          <cell r="AD102">
            <v>87</v>
          </cell>
          <cell r="AE102">
            <v>77</v>
          </cell>
          <cell r="AF102">
            <v>80</v>
          </cell>
          <cell r="AG102">
            <v>77</v>
          </cell>
          <cell r="AH102">
            <v>87</v>
          </cell>
          <cell r="AI102">
            <v>80</v>
          </cell>
          <cell r="AJ102">
            <v>90</v>
          </cell>
          <cell r="AK102" t="str">
            <v>良好</v>
          </cell>
          <cell r="AL102">
            <v>90</v>
          </cell>
          <cell r="AM102">
            <v>84</v>
          </cell>
          <cell r="AN102">
            <v>96</v>
          </cell>
          <cell r="AO102">
            <v>75</v>
          </cell>
          <cell r="AP102">
            <v>0</v>
          </cell>
          <cell r="AQ102" t="str">
            <v/>
          </cell>
        </row>
        <row r="103">
          <cell r="A103">
            <v>20200318122</v>
          </cell>
          <cell r="B103" t="str">
            <v>黄石德</v>
          </cell>
          <cell r="C103" t="str">
            <v>全日制2020软件与信息服务(UI设计方向)3班</v>
          </cell>
          <cell r="D103" t="str">
            <v>良好</v>
          </cell>
          <cell r="E103">
            <v>85</v>
          </cell>
          <cell r="F103">
            <v>79</v>
          </cell>
          <cell r="G103">
            <v>75</v>
          </cell>
          <cell r="H103">
            <v>78</v>
          </cell>
          <cell r="I103">
            <v>83</v>
          </cell>
          <cell r="J103">
            <v>80</v>
          </cell>
          <cell r="K103">
            <v>83</v>
          </cell>
          <cell r="L103">
            <v>81</v>
          </cell>
          <cell r="M103">
            <v>67</v>
          </cell>
          <cell r="N103">
            <v>84</v>
          </cell>
          <cell r="O103">
            <v>97</v>
          </cell>
          <cell r="P103">
            <v>98</v>
          </cell>
          <cell r="Q103">
            <v>98</v>
          </cell>
          <cell r="R103">
            <v>100</v>
          </cell>
          <cell r="S103" t="str">
            <v>良好</v>
          </cell>
          <cell r="T103" t="str">
            <v>良好</v>
          </cell>
          <cell r="U103">
            <v>75</v>
          </cell>
          <cell r="V103">
            <v>73</v>
          </cell>
          <cell r="W103">
            <v>84</v>
          </cell>
          <cell r="X103" t="str">
            <v>优秀</v>
          </cell>
          <cell r="Y103">
            <v>94</v>
          </cell>
          <cell r="Z103" t="str">
            <v>良好</v>
          </cell>
          <cell r="AA103">
            <v>67</v>
          </cell>
          <cell r="AB103">
            <v>70</v>
          </cell>
          <cell r="AC103">
            <v>85</v>
          </cell>
          <cell r="AD103">
            <v>85</v>
          </cell>
          <cell r="AE103">
            <v>75</v>
          </cell>
          <cell r="AF103">
            <v>86</v>
          </cell>
          <cell r="AG103">
            <v>82</v>
          </cell>
          <cell r="AH103">
            <v>83</v>
          </cell>
          <cell r="AI103">
            <v>94</v>
          </cell>
          <cell r="AJ103">
            <v>90</v>
          </cell>
          <cell r="AK103" t="str">
            <v>良好</v>
          </cell>
          <cell r="AL103">
            <v>90</v>
          </cell>
          <cell r="AM103">
            <v>88</v>
          </cell>
          <cell r="AN103">
            <v>91</v>
          </cell>
          <cell r="AO103">
            <v>71</v>
          </cell>
          <cell r="AP103">
            <v>0</v>
          </cell>
          <cell r="AQ103" t="str">
            <v/>
          </cell>
        </row>
        <row r="104">
          <cell r="A104">
            <v>20200318132</v>
          </cell>
          <cell r="B104" t="str">
            <v>李佶津</v>
          </cell>
          <cell r="C104" t="str">
            <v>全日制2020软件与信息服务(UI设计方向)3班</v>
          </cell>
          <cell r="D104" t="str">
            <v>良好</v>
          </cell>
          <cell r="E104">
            <v>61</v>
          </cell>
          <cell r="F104">
            <v>66</v>
          </cell>
          <cell r="G104">
            <v>71</v>
          </cell>
          <cell r="H104">
            <v>77</v>
          </cell>
          <cell r="I104">
            <v>64</v>
          </cell>
          <cell r="J104">
            <v>75</v>
          </cell>
          <cell r="K104">
            <v>87</v>
          </cell>
          <cell r="L104">
            <v>89</v>
          </cell>
          <cell r="M104">
            <v>80</v>
          </cell>
          <cell r="N104">
            <v>84</v>
          </cell>
          <cell r="O104">
            <v>92</v>
          </cell>
          <cell r="P104">
            <v>94</v>
          </cell>
          <cell r="Q104">
            <v>88</v>
          </cell>
          <cell r="R104">
            <v>99</v>
          </cell>
          <cell r="S104" t="str">
            <v>良好</v>
          </cell>
          <cell r="T104" t="str">
            <v>良好</v>
          </cell>
          <cell r="U104">
            <v>75</v>
          </cell>
          <cell r="V104">
            <v>79</v>
          </cell>
          <cell r="W104">
            <v>95</v>
          </cell>
          <cell r="X104" t="str">
            <v>优秀</v>
          </cell>
          <cell r="Y104">
            <v>91</v>
          </cell>
          <cell r="Z104" t="str">
            <v>良好</v>
          </cell>
          <cell r="AA104">
            <v>69</v>
          </cell>
          <cell r="AB104">
            <v>66</v>
          </cell>
          <cell r="AC104">
            <v>87</v>
          </cell>
          <cell r="AD104">
            <v>85</v>
          </cell>
          <cell r="AE104">
            <v>83</v>
          </cell>
          <cell r="AF104">
            <v>90</v>
          </cell>
          <cell r="AG104">
            <v>93</v>
          </cell>
          <cell r="AH104">
            <v>80</v>
          </cell>
          <cell r="AI104">
            <v>95</v>
          </cell>
          <cell r="AJ104">
            <v>90</v>
          </cell>
          <cell r="AK104" t="str">
            <v>良好</v>
          </cell>
          <cell r="AL104">
            <v>90</v>
          </cell>
          <cell r="AM104">
            <v>75</v>
          </cell>
          <cell r="AN104">
            <v>81</v>
          </cell>
          <cell r="AO104">
            <v>70</v>
          </cell>
          <cell r="AP104">
            <v>0</v>
          </cell>
          <cell r="AQ104" t="str">
            <v/>
          </cell>
        </row>
        <row r="105">
          <cell r="A105">
            <v>20200318140</v>
          </cell>
          <cell r="B105" t="str">
            <v>李兆媚</v>
          </cell>
          <cell r="C105" t="str">
            <v>全日制2020软件与信息服务(UI设计方向)3班</v>
          </cell>
          <cell r="D105" t="str">
            <v>良好</v>
          </cell>
          <cell r="E105">
            <v>90</v>
          </cell>
          <cell r="F105">
            <v>91</v>
          </cell>
          <cell r="G105">
            <v>88</v>
          </cell>
          <cell r="H105">
            <v>77</v>
          </cell>
          <cell r="I105">
            <v>87</v>
          </cell>
          <cell r="J105">
            <v>83</v>
          </cell>
          <cell r="K105">
            <v>93</v>
          </cell>
          <cell r="L105">
            <v>87</v>
          </cell>
          <cell r="M105">
            <v>85</v>
          </cell>
          <cell r="N105">
            <v>92</v>
          </cell>
          <cell r="O105">
            <v>97</v>
          </cell>
          <cell r="P105">
            <v>99</v>
          </cell>
          <cell r="Q105">
            <v>99</v>
          </cell>
          <cell r="R105">
            <v>100</v>
          </cell>
          <cell r="S105" t="str">
            <v>良好</v>
          </cell>
          <cell r="T105" t="str">
            <v>良好</v>
          </cell>
          <cell r="U105">
            <v>75</v>
          </cell>
          <cell r="V105">
            <v>88</v>
          </cell>
          <cell r="W105">
            <v>77</v>
          </cell>
          <cell r="X105" t="str">
            <v>良好</v>
          </cell>
          <cell r="Y105">
            <v>98</v>
          </cell>
          <cell r="Z105" t="str">
            <v>良好</v>
          </cell>
          <cell r="AA105">
            <v>76</v>
          </cell>
          <cell r="AB105">
            <v>89</v>
          </cell>
          <cell r="AC105">
            <v>88</v>
          </cell>
          <cell r="AD105">
            <v>98</v>
          </cell>
          <cell r="AE105">
            <v>87</v>
          </cell>
          <cell r="AF105">
            <v>90</v>
          </cell>
          <cell r="AG105">
            <v>86</v>
          </cell>
          <cell r="AH105">
            <v>90</v>
          </cell>
          <cell r="AI105">
            <v>88</v>
          </cell>
          <cell r="AJ105">
            <v>90</v>
          </cell>
          <cell r="AK105" t="str">
            <v>良好</v>
          </cell>
          <cell r="AL105">
            <v>90</v>
          </cell>
          <cell r="AM105">
            <v>82</v>
          </cell>
          <cell r="AN105">
            <v>98</v>
          </cell>
          <cell r="AO105">
            <v>88</v>
          </cell>
          <cell r="AP105">
            <v>0</v>
          </cell>
          <cell r="AQ105" t="str">
            <v/>
          </cell>
        </row>
        <row r="106">
          <cell r="A106">
            <v>20200318141</v>
          </cell>
          <cell r="B106" t="str">
            <v>梁诚</v>
          </cell>
          <cell r="C106" t="str">
            <v>全日制2020软件与信息服务(UI设计方向)3班</v>
          </cell>
          <cell r="D106" t="str">
            <v>良好</v>
          </cell>
          <cell r="E106">
            <v>61</v>
          </cell>
          <cell r="F106">
            <v>75</v>
          </cell>
          <cell r="G106">
            <v>81</v>
          </cell>
          <cell r="H106">
            <v>70</v>
          </cell>
          <cell r="I106">
            <v>81</v>
          </cell>
          <cell r="J106">
            <v>73</v>
          </cell>
          <cell r="K106">
            <v>88</v>
          </cell>
          <cell r="L106">
            <v>90</v>
          </cell>
          <cell r="M106">
            <v>83</v>
          </cell>
          <cell r="N106">
            <v>85</v>
          </cell>
          <cell r="O106">
            <v>94</v>
          </cell>
          <cell r="P106">
            <v>93</v>
          </cell>
          <cell r="Q106">
            <v>93</v>
          </cell>
          <cell r="R106">
            <v>92</v>
          </cell>
          <cell r="S106" t="str">
            <v>良好</v>
          </cell>
          <cell r="T106" t="str">
            <v>良好</v>
          </cell>
          <cell r="U106">
            <v>75</v>
          </cell>
          <cell r="V106">
            <v>76</v>
          </cell>
          <cell r="W106">
            <v>90</v>
          </cell>
          <cell r="X106" t="str">
            <v>及格</v>
          </cell>
          <cell r="Y106">
            <v>77</v>
          </cell>
          <cell r="Z106" t="str">
            <v>良好</v>
          </cell>
          <cell r="AA106">
            <v>67</v>
          </cell>
          <cell r="AB106">
            <v>70</v>
          </cell>
          <cell r="AC106">
            <v>82</v>
          </cell>
          <cell r="AD106">
            <v>88</v>
          </cell>
          <cell r="AE106">
            <v>71</v>
          </cell>
          <cell r="AF106">
            <v>81</v>
          </cell>
          <cell r="AG106">
            <v>76</v>
          </cell>
          <cell r="AH106">
            <v>80</v>
          </cell>
          <cell r="AI106">
            <v>74</v>
          </cell>
          <cell r="AJ106">
            <v>90</v>
          </cell>
          <cell r="AK106" t="str">
            <v>良好</v>
          </cell>
          <cell r="AL106">
            <v>90</v>
          </cell>
          <cell r="AM106">
            <v>71</v>
          </cell>
          <cell r="AN106">
            <v>95</v>
          </cell>
          <cell r="AO106">
            <v>84</v>
          </cell>
          <cell r="AP106">
            <v>0</v>
          </cell>
          <cell r="AQ106" t="str">
            <v/>
          </cell>
        </row>
        <row r="107">
          <cell r="A107">
            <v>20200318153</v>
          </cell>
          <cell r="B107" t="str">
            <v>陆惠依</v>
          </cell>
          <cell r="C107" t="str">
            <v>全日制2020软件与信息服务(UI设计方向)3班</v>
          </cell>
          <cell r="D107" t="str">
            <v>良好</v>
          </cell>
          <cell r="E107">
            <v>75</v>
          </cell>
          <cell r="F107">
            <v>77</v>
          </cell>
          <cell r="G107">
            <v>86</v>
          </cell>
          <cell r="H107">
            <v>77</v>
          </cell>
          <cell r="I107">
            <v>87</v>
          </cell>
          <cell r="J107">
            <v>76</v>
          </cell>
          <cell r="K107">
            <v>97</v>
          </cell>
          <cell r="L107">
            <v>77</v>
          </cell>
          <cell r="M107">
            <v>84</v>
          </cell>
          <cell r="N107">
            <v>91</v>
          </cell>
          <cell r="O107">
            <v>93</v>
          </cell>
          <cell r="P107">
            <v>95</v>
          </cell>
          <cell r="Q107">
            <v>73</v>
          </cell>
          <cell r="R107">
            <v>97</v>
          </cell>
          <cell r="S107" t="str">
            <v>良好</v>
          </cell>
          <cell r="T107" t="str">
            <v>良好</v>
          </cell>
          <cell r="U107">
            <v>75</v>
          </cell>
          <cell r="V107">
            <v>88</v>
          </cell>
          <cell r="W107">
            <v>87</v>
          </cell>
          <cell r="X107" t="str">
            <v>良好</v>
          </cell>
          <cell r="Y107">
            <v>96</v>
          </cell>
          <cell r="Z107" t="str">
            <v>良好</v>
          </cell>
          <cell r="AA107">
            <v>60</v>
          </cell>
          <cell r="AB107">
            <v>68</v>
          </cell>
          <cell r="AC107">
            <v>91</v>
          </cell>
          <cell r="AD107">
            <v>89</v>
          </cell>
          <cell r="AE107">
            <v>70</v>
          </cell>
          <cell r="AF107">
            <v>80</v>
          </cell>
          <cell r="AG107">
            <v>94</v>
          </cell>
          <cell r="AH107">
            <v>87</v>
          </cell>
          <cell r="AI107">
            <v>91</v>
          </cell>
          <cell r="AJ107">
            <v>90</v>
          </cell>
          <cell r="AK107" t="str">
            <v>良好</v>
          </cell>
          <cell r="AL107">
            <v>95</v>
          </cell>
          <cell r="AM107">
            <v>77</v>
          </cell>
          <cell r="AN107">
            <v>98</v>
          </cell>
          <cell r="AO107">
            <v>60</v>
          </cell>
          <cell r="AP107">
            <v>0</v>
          </cell>
          <cell r="AQ107" t="str">
            <v/>
          </cell>
        </row>
        <row r="108">
          <cell r="A108">
            <v>20200318156</v>
          </cell>
          <cell r="B108" t="str">
            <v>罗立夏</v>
          </cell>
          <cell r="C108" t="str">
            <v>全日制2020软件与信息服务(UI设计方向)3班</v>
          </cell>
          <cell r="D108" t="str">
            <v>良好</v>
          </cell>
          <cell r="E108" t="str">
            <v>及格</v>
          </cell>
          <cell r="F108">
            <v>77</v>
          </cell>
          <cell r="G108">
            <v>66</v>
          </cell>
          <cell r="H108">
            <v>76</v>
          </cell>
          <cell r="I108">
            <v>64</v>
          </cell>
          <cell r="J108">
            <v>60</v>
          </cell>
          <cell r="K108">
            <v>80</v>
          </cell>
          <cell r="L108">
            <v>76</v>
          </cell>
          <cell r="M108">
            <v>83</v>
          </cell>
          <cell r="N108">
            <v>78</v>
          </cell>
          <cell r="O108">
            <v>93</v>
          </cell>
          <cell r="P108">
            <v>96</v>
          </cell>
          <cell r="Q108">
            <v>94</v>
          </cell>
          <cell r="R108">
            <v>90</v>
          </cell>
          <cell r="S108" t="str">
            <v>良好</v>
          </cell>
          <cell r="T108" t="str">
            <v>良好</v>
          </cell>
          <cell r="U108">
            <v>75</v>
          </cell>
          <cell r="V108">
            <v>73</v>
          </cell>
          <cell r="W108">
            <v>86</v>
          </cell>
          <cell r="X108" t="str">
            <v>优秀</v>
          </cell>
          <cell r="Y108">
            <v>87</v>
          </cell>
          <cell r="Z108" t="str">
            <v>良好</v>
          </cell>
          <cell r="AA108">
            <v>60</v>
          </cell>
          <cell r="AB108">
            <v>64</v>
          </cell>
          <cell r="AC108">
            <v>73</v>
          </cell>
          <cell r="AD108">
            <v>74</v>
          </cell>
          <cell r="AE108">
            <v>70</v>
          </cell>
          <cell r="AF108">
            <v>60</v>
          </cell>
          <cell r="AG108">
            <v>63</v>
          </cell>
          <cell r="AH108">
            <v>80</v>
          </cell>
          <cell r="AI108">
            <v>64</v>
          </cell>
          <cell r="AJ108">
            <v>90</v>
          </cell>
          <cell r="AK108" t="str">
            <v>良好</v>
          </cell>
          <cell r="AL108">
            <v>93</v>
          </cell>
          <cell r="AM108">
            <v>65</v>
          </cell>
          <cell r="AN108">
            <v>90</v>
          </cell>
          <cell r="AO108">
            <v>88</v>
          </cell>
          <cell r="AP108">
            <v>0</v>
          </cell>
          <cell r="AQ108" t="str">
            <v/>
          </cell>
        </row>
        <row r="109">
          <cell r="A109">
            <v>20200318166</v>
          </cell>
          <cell r="B109" t="str">
            <v>全建阳</v>
          </cell>
          <cell r="C109" t="str">
            <v>全日制2020软件与信息服务(UI设计方向)3班</v>
          </cell>
          <cell r="D109" t="str">
            <v>良好</v>
          </cell>
          <cell r="E109">
            <v>62</v>
          </cell>
          <cell r="F109">
            <v>81</v>
          </cell>
          <cell r="G109">
            <v>93</v>
          </cell>
          <cell r="H109">
            <v>81</v>
          </cell>
          <cell r="I109">
            <v>65</v>
          </cell>
          <cell r="J109">
            <v>78</v>
          </cell>
          <cell r="K109">
            <v>74</v>
          </cell>
          <cell r="L109">
            <v>80</v>
          </cell>
          <cell r="M109">
            <v>86</v>
          </cell>
          <cell r="N109">
            <v>87</v>
          </cell>
          <cell r="O109">
            <v>92</v>
          </cell>
          <cell r="P109">
            <v>94</v>
          </cell>
          <cell r="Q109">
            <v>96</v>
          </cell>
          <cell r="R109">
            <v>91</v>
          </cell>
          <cell r="S109" t="str">
            <v>良好</v>
          </cell>
          <cell r="T109" t="str">
            <v>良好</v>
          </cell>
          <cell r="U109">
            <v>75</v>
          </cell>
          <cell r="V109">
            <v>95</v>
          </cell>
          <cell r="W109">
            <v>88</v>
          </cell>
          <cell r="X109" t="str">
            <v>优秀</v>
          </cell>
          <cell r="Y109">
            <v>88</v>
          </cell>
          <cell r="Z109" t="str">
            <v>良好</v>
          </cell>
          <cell r="AA109">
            <v>60</v>
          </cell>
          <cell r="AB109">
            <v>60</v>
          </cell>
          <cell r="AC109">
            <v>84</v>
          </cell>
          <cell r="AD109">
            <v>76</v>
          </cell>
          <cell r="AE109">
            <v>71</v>
          </cell>
          <cell r="AF109">
            <v>60</v>
          </cell>
          <cell r="AG109">
            <v>75</v>
          </cell>
          <cell r="AH109">
            <v>80</v>
          </cell>
          <cell r="AI109">
            <v>77</v>
          </cell>
          <cell r="AJ109">
            <v>92</v>
          </cell>
          <cell r="AK109" t="str">
            <v>良好</v>
          </cell>
          <cell r="AL109">
            <v>90</v>
          </cell>
          <cell r="AM109">
            <v>71</v>
          </cell>
          <cell r="AN109">
            <v>95</v>
          </cell>
          <cell r="AO109">
            <v>70</v>
          </cell>
          <cell r="AP109">
            <v>0</v>
          </cell>
          <cell r="AQ109" t="str">
            <v/>
          </cell>
        </row>
        <row r="110">
          <cell r="A110">
            <v>20200318177</v>
          </cell>
          <cell r="B110" t="str">
            <v>覃龙斌</v>
          </cell>
          <cell r="C110" t="str">
            <v>全日制2020软件与信息服务(UI设计方向)3班</v>
          </cell>
          <cell r="D110" t="str">
            <v>良好</v>
          </cell>
          <cell r="E110">
            <v>62</v>
          </cell>
          <cell r="F110">
            <v>74</v>
          </cell>
          <cell r="G110">
            <v>79</v>
          </cell>
          <cell r="H110">
            <v>77</v>
          </cell>
          <cell r="I110">
            <v>83</v>
          </cell>
          <cell r="J110">
            <v>60</v>
          </cell>
          <cell r="K110">
            <v>83</v>
          </cell>
          <cell r="L110">
            <v>78</v>
          </cell>
          <cell r="M110">
            <v>83</v>
          </cell>
          <cell r="N110">
            <v>86</v>
          </cell>
          <cell r="O110">
            <v>92</v>
          </cell>
          <cell r="P110">
            <v>87</v>
          </cell>
          <cell r="Q110">
            <v>83</v>
          </cell>
          <cell r="R110">
            <v>90</v>
          </cell>
          <cell r="S110" t="str">
            <v>良好</v>
          </cell>
          <cell r="T110" t="str">
            <v>良好</v>
          </cell>
          <cell r="U110">
            <v>75</v>
          </cell>
          <cell r="V110">
            <v>83</v>
          </cell>
          <cell r="W110">
            <v>96</v>
          </cell>
          <cell r="X110" t="str">
            <v>良好</v>
          </cell>
          <cell r="Y110">
            <v>86</v>
          </cell>
          <cell r="Z110" t="str">
            <v>良好</v>
          </cell>
          <cell r="AA110">
            <v>60</v>
          </cell>
          <cell r="AB110">
            <v>60</v>
          </cell>
          <cell r="AC110">
            <v>80</v>
          </cell>
          <cell r="AD110">
            <v>74</v>
          </cell>
          <cell r="AE110">
            <v>76</v>
          </cell>
          <cell r="AF110">
            <v>73</v>
          </cell>
          <cell r="AG110">
            <v>76</v>
          </cell>
          <cell r="AH110">
            <v>80</v>
          </cell>
          <cell r="AI110">
            <v>78</v>
          </cell>
          <cell r="AJ110">
            <v>90</v>
          </cell>
          <cell r="AK110" t="str">
            <v>良好</v>
          </cell>
          <cell r="AL110">
            <v>90</v>
          </cell>
          <cell r="AM110">
            <v>76</v>
          </cell>
          <cell r="AN110">
            <v>92</v>
          </cell>
          <cell r="AO110">
            <v>78</v>
          </cell>
          <cell r="AP110">
            <v>0</v>
          </cell>
          <cell r="AQ110" t="str">
            <v/>
          </cell>
        </row>
        <row r="111">
          <cell r="A111">
            <v>20200318178</v>
          </cell>
          <cell r="B111" t="str">
            <v>覃树友</v>
          </cell>
          <cell r="C111" t="str">
            <v>全日制2020软件与信息服务(UI设计方向)3班</v>
          </cell>
          <cell r="D111" t="str">
            <v>良好</v>
          </cell>
          <cell r="E111" t="str">
            <v>及格</v>
          </cell>
          <cell r="F111">
            <v>64</v>
          </cell>
          <cell r="G111">
            <v>84</v>
          </cell>
          <cell r="H111">
            <v>63</v>
          </cell>
          <cell r="I111">
            <v>84</v>
          </cell>
          <cell r="J111">
            <v>63</v>
          </cell>
          <cell r="K111">
            <v>78</v>
          </cell>
          <cell r="L111">
            <v>87</v>
          </cell>
          <cell r="M111">
            <v>85</v>
          </cell>
          <cell r="N111">
            <v>85</v>
          </cell>
          <cell r="O111">
            <v>89</v>
          </cell>
          <cell r="P111">
            <v>73</v>
          </cell>
          <cell r="Q111">
            <v>92</v>
          </cell>
          <cell r="R111">
            <v>60</v>
          </cell>
          <cell r="S111" t="str">
            <v>良好</v>
          </cell>
          <cell r="T111" t="str">
            <v>良好</v>
          </cell>
          <cell r="U111">
            <v>75</v>
          </cell>
          <cell r="V111">
            <v>68</v>
          </cell>
          <cell r="W111">
            <v>93</v>
          </cell>
          <cell r="X111" t="str">
            <v>及格</v>
          </cell>
          <cell r="Y111">
            <v>72</v>
          </cell>
          <cell r="Z111" t="str">
            <v>良好</v>
          </cell>
          <cell r="AA111">
            <v>60</v>
          </cell>
          <cell r="AB111">
            <v>67</v>
          </cell>
          <cell r="AC111">
            <v>81</v>
          </cell>
          <cell r="AD111">
            <v>78</v>
          </cell>
          <cell r="AE111">
            <v>67</v>
          </cell>
          <cell r="AF111">
            <v>60</v>
          </cell>
          <cell r="AG111">
            <v>74</v>
          </cell>
          <cell r="AH111">
            <v>75</v>
          </cell>
          <cell r="AI111">
            <v>60</v>
          </cell>
          <cell r="AJ111">
            <v>91</v>
          </cell>
          <cell r="AK111" t="str">
            <v>良好</v>
          </cell>
          <cell r="AL111">
            <v>90</v>
          </cell>
          <cell r="AM111">
            <v>69</v>
          </cell>
          <cell r="AN111">
            <v>90</v>
          </cell>
          <cell r="AO111">
            <v>76</v>
          </cell>
          <cell r="AP111">
            <v>0</v>
          </cell>
          <cell r="AQ111" t="str">
            <v/>
          </cell>
        </row>
        <row r="112">
          <cell r="A112">
            <v>20200318204</v>
          </cell>
          <cell r="B112" t="str">
            <v>姚向朋</v>
          </cell>
          <cell r="C112" t="str">
            <v>全日制2020软件与信息服务(UI设计方向)3班</v>
          </cell>
          <cell r="D112" t="str">
            <v>良好</v>
          </cell>
          <cell r="E112">
            <v>61</v>
          </cell>
          <cell r="F112">
            <v>60</v>
          </cell>
          <cell r="G112">
            <v>84</v>
          </cell>
          <cell r="H112">
            <v>76</v>
          </cell>
          <cell r="I112">
            <v>60</v>
          </cell>
          <cell r="J112">
            <v>77</v>
          </cell>
          <cell r="K112">
            <v>83</v>
          </cell>
          <cell r="L112">
            <v>76</v>
          </cell>
          <cell r="M112">
            <v>82</v>
          </cell>
          <cell r="N112">
            <v>80</v>
          </cell>
          <cell r="O112">
            <v>71</v>
          </cell>
          <cell r="P112">
            <v>94</v>
          </cell>
          <cell r="Q112">
            <v>98</v>
          </cell>
          <cell r="R112">
            <v>96</v>
          </cell>
          <cell r="S112" t="str">
            <v>良好</v>
          </cell>
          <cell r="T112" t="str">
            <v>良好</v>
          </cell>
          <cell r="U112">
            <v>75</v>
          </cell>
          <cell r="V112">
            <v>60</v>
          </cell>
          <cell r="W112">
            <v>91</v>
          </cell>
          <cell r="X112" t="str">
            <v>良好</v>
          </cell>
          <cell r="Y112">
            <v>64</v>
          </cell>
          <cell r="Z112" t="str">
            <v>良好</v>
          </cell>
          <cell r="AA112">
            <v>69</v>
          </cell>
          <cell r="AB112">
            <v>71</v>
          </cell>
          <cell r="AC112">
            <v>82</v>
          </cell>
          <cell r="AD112">
            <v>77</v>
          </cell>
          <cell r="AE112">
            <v>78</v>
          </cell>
          <cell r="AF112">
            <v>72</v>
          </cell>
          <cell r="AG112">
            <v>60</v>
          </cell>
          <cell r="AH112">
            <v>79</v>
          </cell>
          <cell r="AI112">
            <v>81</v>
          </cell>
          <cell r="AJ112">
            <v>80</v>
          </cell>
          <cell r="AK112" t="str">
            <v>良好</v>
          </cell>
          <cell r="AL112">
            <v>90</v>
          </cell>
          <cell r="AM112">
            <v>73</v>
          </cell>
          <cell r="AN112">
            <v>90</v>
          </cell>
          <cell r="AO112">
            <v>88</v>
          </cell>
          <cell r="AP112">
            <v>0</v>
          </cell>
          <cell r="AQ112" t="str">
            <v/>
          </cell>
        </row>
        <row r="113">
          <cell r="A113">
            <v>20200318214</v>
          </cell>
          <cell r="B113" t="str">
            <v>邹建平</v>
          </cell>
          <cell r="C113" t="str">
            <v>全日制2020软件与信息服务(UI设计方向)3班</v>
          </cell>
          <cell r="D113" t="str">
            <v>良好</v>
          </cell>
          <cell r="E113">
            <v>73</v>
          </cell>
          <cell r="F113">
            <v>74</v>
          </cell>
          <cell r="G113">
            <v>70</v>
          </cell>
          <cell r="H113">
            <v>75</v>
          </cell>
          <cell r="I113">
            <v>65</v>
          </cell>
          <cell r="J113">
            <v>65</v>
          </cell>
          <cell r="K113">
            <v>86</v>
          </cell>
          <cell r="L113">
            <v>87</v>
          </cell>
          <cell r="M113">
            <v>80</v>
          </cell>
          <cell r="N113">
            <v>84</v>
          </cell>
          <cell r="O113">
            <v>63</v>
          </cell>
          <cell r="P113">
            <v>93</v>
          </cell>
          <cell r="Q113">
            <v>98</v>
          </cell>
          <cell r="R113">
            <v>99</v>
          </cell>
          <cell r="S113" t="str">
            <v>良好</v>
          </cell>
          <cell r="T113" t="str">
            <v>良好</v>
          </cell>
          <cell r="U113">
            <v>75</v>
          </cell>
          <cell r="V113">
            <v>80</v>
          </cell>
          <cell r="W113">
            <v>81</v>
          </cell>
          <cell r="X113" t="str">
            <v>良好</v>
          </cell>
          <cell r="Y113">
            <v>91</v>
          </cell>
          <cell r="Z113" t="str">
            <v>良好</v>
          </cell>
          <cell r="AA113">
            <v>75</v>
          </cell>
          <cell r="AB113">
            <v>75</v>
          </cell>
          <cell r="AC113">
            <v>87</v>
          </cell>
          <cell r="AD113">
            <v>86</v>
          </cell>
          <cell r="AE113">
            <v>86</v>
          </cell>
          <cell r="AF113">
            <v>94</v>
          </cell>
          <cell r="AG113">
            <v>91</v>
          </cell>
          <cell r="AH113">
            <v>83</v>
          </cell>
          <cell r="AI113">
            <v>95</v>
          </cell>
          <cell r="AJ113">
            <v>91</v>
          </cell>
          <cell r="AK113" t="str">
            <v>良好</v>
          </cell>
          <cell r="AL113">
            <v>95</v>
          </cell>
          <cell r="AM113">
            <v>72</v>
          </cell>
          <cell r="AN113">
            <v>92</v>
          </cell>
          <cell r="AO113">
            <v>69</v>
          </cell>
          <cell r="AP113">
            <v>0</v>
          </cell>
          <cell r="AQ113" t="str">
            <v/>
          </cell>
        </row>
        <row r="114">
          <cell r="A114">
            <v>20200318216</v>
          </cell>
          <cell r="B114" t="str">
            <v>岑传生</v>
          </cell>
          <cell r="C114" t="str">
            <v>全日制2020软件与信息服务(UI设计方向)3班</v>
          </cell>
          <cell r="D114" t="str">
            <v>良好</v>
          </cell>
          <cell r="E114">
            <v>61</v>
          </cell>
          <cell r="F114">
            <v>63</v>
          </cell>
          <cell r="G114">
            <v>77</v>
          </cell>
          <cell r="H114">
            <v>64</v>
          </cell>
          <cell r="I114">
            <v>85</v>
          </cell>
          <cell r="J114">
            <v>85</v>
          </cell>
          <cell r="K114">
            <v>83</v>
          </cell>
          <cell r="L114">
            <v>88</v>
          </cell>
          <cell r="M114">
            <v>82</v>
          </cell>
          <cell r="N114">
            <v>86</v>
          </cell>
          <cell r="O114">
            <v>95</v>
          </cell>
          <cell r="P114">
            <v>92</v>
          </cell>
          <cell r="Q114">
            <v>100</v>
          </cell>
          <cell r="R114">
            <v>99</v>
          </cell>
          <cell r="S114" t="str">
            <v>良好</v>
          </cell>
          <cell r="T114" t="str">
            <v>良好</v>
          </cell>
          <cell r="U114">
            <v>75</v>
          </cell>
          <cell r="V114">
            <v>76</v>
          </cell>
          <cell r="W114">
            <v>88</v>
          </cell>
          <cell r="X114" t="str">
            <v>良好</v>
          </cell>
          <cell r="Y114">
            <v>91</v>
          </cell>
          <cell r="Z114" t="str">
            <v>良好</v>
          </cell>
          <cell r="AA114">
            <v>60</v>
          </cell>
          <cell r="AB114">
            <v>70</v>
          </cell>
          <cell r="AC114">
            <v>78</v>
          </cell>
          <cell r="AD114">
            <v>84</v>
          </cell>
          <cell r="AE114">
            <v>74</v>
          </cell>
          <cell r="AF114">
            <v>80</v>
          </cell>
          <cell r="AG114">
            <v>85</v>
          </cell>
          <cell r="AH114">
            <v>83</v>
          </cell>
          <cell r="AI114">
            <v>85</v>
          </cell>
          <cell r="AJ114">
            <v>90</v>
          </cell>
          <cell r="AK114" t="str">
            <v>良好</v>
          </cell>
          <cell r="AL114">
            <v>90</v>
          </cell>
          <cell r="AM114">
            <v>79</v>
          </cell>
          <cell r="AN114">
            <v>95</v>
          </cell>
          <cell r="AO114">
            <v>80</v>
          </cell>
          <cell r="AP114">
            <v>0</v>
          </cell>
          <cell r="AQ114" t="str">
            <v/>
          </cell>
        </row>
        <row r="115">
          <cell r="A115">
            <v>20200318228</v>
          </cell>
          <cell r="B115" t="str">
            <v>黄丹</v>
          </cell>
          <cell r="C115" t="str">
            <v>全日制2020软件与信息服务(UI设计方向)3班</v>
          </cell>
          <cell r="D115" t="str">
            <v>良好</v>
          </cell>
          <cell r="E115">
            <v>89</v>
          </cell>
          <cell r="F115">
            <v>79</v>
          </cell>
          <cell r="G115">
            <v>76</v>
          </cell>
          <cell r="H115">
            <v>77</v>
          </cell>
          <cell r="I115">
            <v>83</v>
          </cell>
          <cell r="J115">
            <v>85</v>
          </cell>
          <cell r="K115">
            <v>83</v>
          </cell>
          <cell r="L115">
            <v>88</v>
          </cell>
          <cell r="M115">
            <v>82</v>
          </cell>
          <cell r="N115">
            <v>89</v>
          </cell>
          <cell r="O115">
            <v>98</v>
          </cell>
          <cell r="P115">
            <v>94</v>
          </cell>
          <cell r="Q115">
            <v>96</v>
          </cell>
          <cell r="R115">
            <v>97</v>
          </cell>
          <cell r="S115" t="str">
            <v>良好</v>
          </cell>
          <cell r="T115" t="str">
            <v>良好</v>
          </cell>
          <cell r="U115">
            <v>75</v>
          </cell>
          <cell r="V115">
            <v>86</v>
          </cell>
          <cell r="W115">
            <v>84</v>
          </cell>
          <cell r="X115" t="str">
            <v>良好</v>
          </cell>
          <cell r="Y115">
            <v>92</v>
          </cell>
          <cell r="Z115" t="str">
            <v>良好</v>
          </cell>
          <cell r="AA115">
            <v>64</v>
          </cell>
          <cell r="AB115">
            <v>81</v>
          </cell>
          <cell r="AC115">
            <v>82</v>
          </cell>
          <cell r="AD115">
            <v>90</v>
          </cell>
          <cell r="AE115">
            <v>76</v>
          </cell>
          <cell r="AF115">
            <v>80</v>
          </cell>
          <cell r="AG115">
            <v>76</v>
          </cell>
          <cell r="AH115">
            <v>87</v>
          </cell>
          <cell r="AI115">
            <v>75</v>
          </cell>
          <cell r="AJ115">
            <v>90</v>
          </cell>
          <cell r="AK115" t="str">
            <v>良好</v>
          </cell>
          <cell r="AL115">
            <v>90</v>
          </cell>
          <cell r="AM115">
            <v>85</v>
          </cell>
          <cell r="AN115">
            <v>97</v>
          </cell>
          <cell r="AO115">
            <v>88</v>
          </cell>
          <cell r="AP115">
            <v>0</v>
          </cell>
          <cell r="AQ115" t="str">
            <v/>
          </cell>
        </row>
        <row r="116">
          <cell r="A116">
            <v>20200318241</v>
          </cell>
          <cell r="B116" t="str">
            <v>黎杰</v>
          </cell>
          <cell r="C116" t="str">
            <v>全日制2020软件与信息服务(UI设计方向)3班</v>
          </cell>
          <cell r="D116" t="str">
            <v>良好</v>
          </cell>
          <cell r="E116">
            <v>90</v>
          </cell>
          <cell r="F116">
            <v>93</v>
          </cell>
          <cell r="G116">
            <v>83</v>
          </cell>
          <cell r="H116">
            <v>67</v>
          </cell>
          <cell r="I116">
            <v>73</v>
          </cell>
          <cell r="J116">
            <v>78</v>
          </cell>
          <cell r="K116">
            <v>92</v>
          </cell>
          <cell r="L116">
            <v>81</v>
          </cell>
          <cell r="M116">
            <v>85</v>
          </cell>
          <cell r="N116">
            <v>85</v>
          </cell>
          <cell r="O116">
            <v>92</v>
          </cell>
          <cell r="P116">
            <v>91</v>
          </cell>
          <cell r="Q116">
            <v>93</v>
          </cell>
          <cell r="R116">
            <v>88</v>
          </cell>
          <cell r="S116" t="str">
            <v>良好</v>
          </cell>
          <cell r="T116" t="str">
            <v>良好</v>
          </cell>
          <cell r="U116">
            <v>75</v>
          </cell>
          <cell r="V116">
            <v>88</v>
          </cell>
          <cell r="W116">
            <v>88</v>
          </cell>
          <cell r="X116" t="str">
            <v>良好</v>
          </cell>
          <cell r="Y116">
            <v>87</v>
          </cell>
          <cell r="Z116" t="str">
            <v>良好</v>
          </cell>
          <cell r="AA116">
            <v>60</v>
          </cell>
          <cell r="AB116">
            <v>64</v>
          </cell>
          <cell r="AC116">
            <v>83</v>
          </cell>
          <cell r="AD116">
            <v>85</v>
          </cell>
          <cell r="AE116">
            <v>72</v>
          </cell>
          <cell r="AF116">
            <v>60</v>
          </cell>
          <cell r="AG116">
            <v>63</v>
          </cell>
          <cell r="AH116">
            <v>80</v>
          </cell>
          <cell r="AI116">
            <v>75</v>
          </cell>
          <cell r="AJ116">
            <v>91</v>
          </cell>
          <cell r="AK116" t="str">
            <v>良好</v>
          </cell>
          <cell r="AL116">
            <v>90</v>
          </cell>
          <cell r="AM116">
            <v>69</v>
          </cell>
          <cell r="AN116">
            <v>89</v>
          </cell>
          <cell r="AO116">
            <v>89</v>
          </cell>
          <cell r="AP116">
            <v>0</v>
          </cell>
          <cell r="AQ116" t="str">
            <v/>
          </cell>
        </row>
        <row r="117">
          <cell r="A117">
            <v>20170309165</v>
          </cell>
          <cell r="B117" t="str">
            <v>黄龙林</v>
          </cell>
          <cell r="C117" t="str">
            <v>全日制2020软件与信息服务(UI设计方向)3班</v>
          </cell>
          <cell r="D117">
            <v>85</v>
          </cell>
          <cell r="E117">
            <v>74</v>
          </cell>
          <cell r="F117">
            <v>72</v>
          </cell>
          <cell r="G117">
            <v>84</v>
          </cell>
          <cell r="H117">
            <v>87</v>
          </cell>
          <cell r="I117">
            <v>76</v>
          </cell>
          <cell r="J117">
            <v>87</v>
          </cell>
          <cell r="K117">
            <v>78</v>
          </cell>
          <cell r="L117">
            <v>84</v>
          </cell>
          <cell r="M117">
            <v>95</v>
          </cell>
          <cell r="N117">
            <v>78</v>
          </cell>
          <cell r="O117">
            <v>97</v>
          </cell>
          <cell r="P117">
            <v>89</v>
          </cell>
          <cell r="Q117">
            <v>89</v>
          </cell>
          <cell r="R117">
            <v>99</v>
          </cell>
          <cell r="S117">
            <v>85</v>
          </cell>
          <cell r="T117">
            <v>85</v>
          </cell>
          <cell r="U117">
            <v>75</v>
          </cell>
          <cell r="V117">
            <v>65</v>
          </cell>
          <cell r="W117">
            <v>75</v>
          </cell>
          <cell r="X117">
            <v>75</v>
          </cell>
          <cell r="Y117">
            <v>85</v>
          </cell>
          <cell r="Z117" t="str">
            <v>良好</v>
          </cell>
          <cell r="AA117">
            <v>61</v>
          </cell>
          <cell r="AB117" t="str">
            <v>良好</v>
          </cell>
          <cell r="AC117">
            <v>80</v>
          </cell>
          <cell r="AD117">
            <v>90</v>
          </cell>
          <cell r="AE117">
            <v>80</v>
          </cell>
          <cell r="AF117">
            <v>87</v>
          </cell>
          <cell r="AG117">
            <v>94</v>
          </cell>
          <cell r="AH117">
            <v>87</v>
          </cell>
          <cell r="AI117">
            <v>91</v>
          </cell>
          <cell r="AJ117">
            <v>92</v>
          </cell>
          <cell r="AK117" t="str">
            <v>良好</v>
          </cell>
          <cell r="AL117">
            <v>95</v>
          </cell>
          <cell r="AM117">
            <v>81</v>
          </cell>
          <cell r="AN117">
            <v>80</v>
          </cell>
          <cell r="AO117">
            <v>80</v>
          </cell>
          <cell r="AP117">
            <v>0</v>
          </cell>
          <cell r="AQ117" t="str">
            <v/>
          </cell>
        </row>
        <row r="118">
          <cell r="A118">
            <v>20180309098</v>
          </cell>
          <cell r="B118" t="str">
            <v>覃依阳</v>
          </cell>
          <cell r="C118" t="str">
            <v>全日制2020软件与信息服务(UI设计方向)3班</v>
          </cell>
          <cell r="D118">
            <v>85</v>
          </cell>
          <cell r="E118">
            <v>75</v>
          </cell>
          <cell r="F118">
            <v>79</v>
          </cell>
          <cell r="G118">
            <v>87</v>
          </cell>
          <cell r="H118">
            <v>78</v>
          </cell>
          <cell r="I118">
            <v>79</v>
          </cell>
          <cell r="J118">
            <v>83</v>
          </cell>
          <cell r="K118">
            <v>86</v>
          </cell>
          <cell r="L118">
            <v>90</v>
          </cell>
          <cell r="M118">
            <v>85</v>
          </cell>
          <cell r="N118">
            <v>96</v>
          </cell>
          <cell r="O118">
            <v>96</v>
          </cell>
          <cell r="P118">
            <v>97</v>
          </cell>
          <cell r="Q118">
            <v>97</v>
          </cell>
          <cell r="R118">
            <v>100</v>
          </cell>
          <cell r="S118">
            <v>85</v>
          </cell>
          <cell r="T118">
            <v>85</v>
          </cell>
          <cell r="U118">
            <v>75</v>
          </cell>
          <cell r="V118">
            <v>70</v>
          </cell>
          <cell r="W118">
            <v>89</v>
          </cell>
          <cell r="X118">
            <v>89</v>
          </cell>
          <cell r="Y118">
            <v>85</v>
          </cell>
          <cell r="Z118">
            <v>85</v>
          </cell>
          <cell r="AA118">
            <v>60</v>
          </cell>
          <cell r="AB118">
            <v>75</v>
          </cell>
          <cell r="AC118">
            <v>88</v>
          </cell>
          <cell r="AD118">
            <v>90</v>
          </cell>
          <cell r="AE118">
            <v>72</v>
          </cell>
          <cell r="AF118">
            <v>88</v>
          </cell>
          <cell r="AG118">
            <v>87</v>
          </cell>
          <cell r="AH118">
            <v>82</v>
          </cell>
          <cell r="AI118">
            <v>96</v>
          </cell>
          <cell r="AJ118">
            <v>90</v>
          </cell>
          <cell r="AK118">
            <v>85</v>
          </cell>
          <cell r="AL118">
            <v>90</v>
          </cell>
          <cell r="AM118">
            <v>85</v>
          </cell>
          <cell r="AN118">
            <v>75</v>
          </cell>
          <cell r="AO118">
            <v>75</v>
          </cell>
          <cell r="AP118">
            <v>0</v>
          </cell>
          <cell r="AQ118" t="str">
            <v/>
          </cell>
        </row>
        <row r="119">
          <cell r="A119">
            <v>20200318279</v>
          </cell>
          <cell r="B119" t="str">
            <v>谭敬添</v>
          </cell>
          <cell r="C119" t="str">
            <v>全日制2020软件与信息服务(UI设计方向)3班</v>
          </cell>
          <cell r="D119" t="str">
            <v>良好</v>
          </cell>
          <cell r="E119">
            <v>90</v>
          </cell>
          <cell r="F119">
            <v>91</v>
          </cell>
          <cell r="G119">
            <v>85</v>
          </cell>
          <cell r="H119">
            <v>63</v>
          </cell>
          <cell r="I119">
            <v>65</v>
          </cell>
          <cell r="J119">
            <v>75</v>
          </cell>
          <cell r="K119">
            <v>82</v>
          </cell>
          <cell r="L119">
            <v>70</v>
          </cell>
          <cell r="M119">
            <v>82</v>
          </cell>
          <cell r="N119">
            <v>80</v>
          </cell>
          <cell r="O119">
            <v>72</v>
          </cell>
          <cell r="P119">
            <v>90</v>
          </cell>
          <cell r="Q119">
            <v>74</v>
          </cell>
          <cell r="R119">
            <v>72</v>
          </cell>
          <cell r="S119" t="str">
            <v>良好</v>
          </cell>
          <cell r="T119" t="str">
            <v>良好</v>
          </cell>
          <cell r="U119">
            <v>75</v>
          </cell>
          <cell r="V119">
            <v>85</v>
          </cell>
          <cell r="W119">
            <v>84</v>
          </cell>
          <cell r="X119" t="str">
            <v>及格</v>
          </cell>
          <cell r="Y119">
            <v>80</v>
          </cell>
          <cell r="Z119" t="str">
            <v>良好</v>
          </cell>
          <cell r="AA119">
            <v>60</v>
          </cell>
          <cell r="AB119">
            <v>60</v>
          </cell>
          <cell r="AC119">
            <v>77</v>
          </cell>
          <cell r="AD119">
            <v>86</v>
          </cell>
          <cell r="AE119">
            <v>73</v>
          </cell>
          <cell r="AF119">
            <v>60</v>
          </cell>
          <cell r="AG119">
            <v>60</v>
          </cell>
          <cell r="AH119">
            <v>83</v>
          </cell>
          <cell r="AI119">
            <v>77</v>
          </cell>
          <cell r="AJ119">
            <v>60</v>
          </cell>
          <cell r="AK119" t="str">
            <v>良好</v>
          </cell>
          <cell r="AL119">
            <v>90</v>
          </cell>
          <cell r="AM119">
            <v>73</v>
          </cell>
          <cell r="AN119">
            <v>85</v>
          </cell>
          <cell r="AO119">
            <v>85</v>
          </cell>
          <cell r="AP119">
            <v>0</v>
          </cell>
          <cell r="AQ119" t="str">
            <v/>
          </cell>
        </row>
        <row r="120">
          <cell r="A120">
            <v>20200318292</v>
          </cell>
          <cell r="B120" t="str">
            <v>韦霁庭</v>
          </cell>
          <cell r="C120" t="str">
            <v>全日制2020软件与信息服务(UI设计方向)3班</v>
          </cell>
          <cell r="D120" t="str">
            <v>良好</v>
          </cell>
          <cell r="E120">
            <v>71</v>
          </cell>
          <cell r="F120">
            <v>83</v>
          </cell>
          <cell r="G120">
            <v>85</v>
          </cell>
          <cell r="H120">
            <v>75</v>
          </cell>
          <cell r="I120">
            <v>85</v>
          </cell>
          <cell r="J120">
            <v>77</v>
          </cell>
          <cell r="K120">
            <v>80</v>
          </cell>
          <cell r="L120">
            <v>76</v>
          </cell>
          <cell r="M120">
            <v>84</v>
          </cell>
          <cell r="N120">
            <v>83</v>
          </cell>
          <cell r="O120">
            <v>95</v>
          </cell>
          <cell r="P120">
            <v>98</v>
          </cell>
          <cell r="Q120">
            <v>99</v>
          </cell>
          <cell r="R120">
            <v>96</v>
          </cell>
          <cell r="S120" t="str">
            <v>良好</v>
          </cell>
          <cell r="T120" t="str">
            <v>良好</v>
          </cell>
          <cell r="U120">
            <v>75</v>
          </cell>
          <cell r="V120">
            <v>70</v>
          </cell>
          <cell r="W120">
            <v>87</v>
          </cell>
          <cell r="X120" t="str">
            <v>良好</v>
          </cell>
          <cell r="Y120">
            <v>85</v>
          </cell>
          <cell r="Z120" t="str">
            <v>良好</v>
          </cell>
          <cell r="AA120">
            <v>60</v>
          </cell>
          <cell r="AB120">
            <v>60</v>
          </cell>
          <cell r="AC120">
            <v>88</v>
          </cell>
          <cell r="AD120">
            <v>90</v>
          </cell>
          <cell r="AE120">
            <v>78</v>
          </cell>
          <cell r="AF120">
            <v>72</v>
          </cell>
          <cell r="AG120">
            <v>83</v>
          </cell>
          <cell r="AH120">
            <v>80</v>
          </cell>
          <cell r="AI120">
            <v>82</v>
          </cell>
          <cell r="AJ120">
            <v>90</v>
          </cell>
          <cell r="AK120" t="str">
            <v>良好</v>
          </cell>
          <cell r="AL120">
            <v>90</v>
          </cell>
          <cell r="AM120">
            <v>79</v>
          </cell>
          <cell r="AN120">
            <v>97</v>
          </cell>
          <cell r="AO120">
            <v>80</v>
          </cell>
          <cell r="AP120">
            <v>0</v>
          </cell>
          <cell r="AQ120" t="str">
            <v/>
          </cell>
        </row>
        <row r="121">
          <cell r="A121">
            <v>20200318314</v>
          </cell>
          <cell r="B121" t="str">
            <v>张佳慧</v>
          </cell>
          <cell r="C121" t="str">
            <v>全日制2020软件与信息服务(UI设计方向)3班</v>
          </cell>
          <cell r="D121" t="str">
            <v>良好</v>
          </cell>
          <cell r="E121">
            <v>90</v>
          </cell>
          <cell r="F121">
            <v>92</v>
          </cell>
          <cell r="G121">
            <v>86</v>
          </cell>
          <cell r="H121">
            <v>79</v>
          </cell>
          <cell r="I121">
            <v>83</v>
          </cell>
          <cell r="J121">
            <v>75</v>
          </cell>
          <cell r="K121">
            <v>94</v>
          </cell>
          <cell r="L121">
            <v>90</v>
          </cell>
          <cell r="M121">
            <v>84</v>
          </cell>
          <cell r="N121">
            <v>85</v>
          </cell>
          <cell r="O121">
            <v>73</v>
          </cell>
          <cell r="P121">
            <v>98</v>
          </cell>
          <cell r="Q121">
            <v>97</v>
          </cell>
          <cell r="R121">
            <v>100</v>
          </cell>
          <cell r="S121" t="str">
            <v>良好</v>
          </cell>
          <cell r="T121" t="str">
            <v>良好</v>
          </cell>
          <cell r="U121">
            <v>75</v>
          </cell>
          <cell r="V121">
            <v>80</v>
          </cell>
          <cell r="W121">
            <v>85</v>
          </cell>
          <cell r="X121" t="str">
            <v>优秀</v>
          </cell>
          <cell r="Y121">
            <v>96</v>
          </cell>
          <cell r="Z121" t="str">
            <v>良好</v>
          </cell>
          <cell r="AA121">
            <v>62</v>
          </cell>
          <cell r="AB121">
            <v>69</v>
          </cell>
          <cell r="AC121">
            <v>85</v>
          </cell>
          <cell r="AD121">
            <v>88</v>
          </cell>
          <cell r="AE121">
            <v>74</v>
          </cell>
          <cell r="AF121">
            <v>77</v>
          </cell>
          <cell r="AG121">
            <v>92</v>
          </cell>
          <cell r="AH121">
            <v>80</v>
          </cell>
          <cell r="AI121">
            <v>94</v>
          </cell>
          <cell r="AJ121">
            <v>90</v>
          </cell>
          <cell r="AK121" t="str">
            <v>良好</v>
          </cell>
          <cell r="AL121">
            <v>90</v>
          </cell>
          <cell r="AM121">
            <v>80</v>
          </cell>
          <cell r="AN121">
            <v>97</v>
          </cell>
          <cell r="AO121">
            <v>80</v>
          </cell>
          <cell r="AP121">
            <v>0</v>
          </cell>
          <cell r="AQ121" t="str">
            <v/>
          </cell>
        </row>
        <row r="122">
          <cell r="A122">
            <v>20200318315</v>
          </cell>
          <cell r="B122" t="str">
            <v>张明夏</v>
          </cell>
          <cell r="C122" t="str">
            <v>全日制2020软件与信息服务(UI设计方向)3班</v>
          </cell>
          <cell r="D122" t="str">
            <v>良好</v>
          </cell>
          <cell r="E122">
            <v>66</v>
          </cell>
          <cell r="F122">
            <v>73</v>
          </cell>
          <cell r="G122">
            <v>84</v>
          </cell>
          <cell r="H122">
            <v>80</v>
          </cell>
          <cell r="I122">
            <v>86</v>
          </cell>
          <cell r="J122">
            <v>69</v>
          </cell>
          <cell r="K122">
            <v>90</v>
          </cell>
          <cell r="L122">
            <v>71</v>
          </cell>
          <cell r="M122">
            <v>84</v>
          </cell>
          <cell r="N122">
            <v>88</v>
          </cell>
          <cell r="O122">
            <v>74</v>
          </cell>
          <cell r="P122">
            <v>98</v>
          </cell>
          <cell r="Q122">
            <v>95</v>
          </cell>
          <cell r="R122">
            <v>98</v>
          </cell>
          <cell r="S122" t="str">
            <v>良好</v>
          </cell>
          <cell r="T122" t="str">
            <v>良好</v>
          </cell>
          <cell r="U122">
            <v>75</v>
          </cell>
          <cell r="V122">
            <v>88</v>
          </cell>
          <cell r="W122">
            <v>84</v>
          </cell>
          <cell r="X122" t="str">
            <v>良好</v>
          </cell>
          <cell r="Y122">
            <v>81</v>
          </cell>
          <cell r="Z122" t="str">
            <v>良好</v>
          </cell>
          <cell r="AA122">
            <v>60</v>
          </cell>
          <cell r="AB122">
            <v>68</v>
          </cell>
          <cell r="AC122">
            <v>92</v>
          </cell>
          <cell r="AD122">
            <v>87</v>
          </cell>
          <cell r="AE122">
            <v>63</v>
          </cell>
          <cell r="AF122">
            <v>70</v>
          </cell>
          <cell r="AG122">
            <v>88</v>
          </cell>
          <cell r="AH122">
            <v>83</v>
          </cell>
          <cell r="AI122">
            <v>90</v>
          </cell>
          <cell r="AJ122">
            <v>90</v>
          </cell>
          <cell r="AK122" t="str">
            <v>良好</v>
          </cell>
          <cell r="AL122">
            <v>90</v>
          </cell>
          <cell r="AM122">
            <v>76</v>
          </cell>
          <cell r="AN122">
            <v>96</v>
          </cell>
          <cell r="AO122">
            <v>75</v>
          </cell>
          <cell r="AP122">
            <v>0</v>
          </cell>
          <cell r="AQ122" t="str">
            <v/>
          </cell>
        </row>
        <row r="123">
          <cell r="A123">
            <v>20200318321</v>
          </cell>
          <cell r="B123" t="str">
            <v>周秀妮</v>
          </cell>
          <cell r="C123" t="str">
            <v>全日制2020软件与信息服务(UI设计方向)3班</v>
          </cell>
          <cell r="D123" t="str">
            <v>良好</v>
          </cell>
          <cell r="E123">
            <v>80</v>
          </cell>
          <cell r="F123">
            <v>77</v>
          </cell>
          <cell r="G123">
            <v>78</v>
          </cell>
          <cell r="H123">
            <v>79</v>
          </cell>
          <cell r="I123">
            <v>84</v>
          </cell>
          <cell r="J123">
            <v>84</v>
          </cell>
          <cell r="K123">
            <v>83</v>
          </cell>
          <cell r="L123">
            <v>83</v>
          </cell>
          <cell r="M123">
            <v>82</v>
          </cell>
          <cell r="N123">
            <v>89</v>
          </cell>
          <cell r="O123">
            <v>97</v>
          </cell>
          <cell r="P123">
            <v>98</v>
          </cell>
          <cell r="Q123">
            <v>99</v>
          </cell>
          <cell r="R123">
            <v>99</v>
          </cell>
          <cell r="S123" t="str">
            <v>良好</v>
          </cell>
          <cell r="T123" t="str">
            <v>良好</v>
          </cell>
          <cell r="U123">
            <v>75</v>
          </cell>
          <cell r="V123">
            <v>84</v>
          </cell>
          <cell r="W123">
            <v>90</v>
          </cell>
          <cell r="X123" t="str">
            <v>及格</v>
          </cell>
          <cell r="Y123">
            <v>97</v>
          </cell>
          <cell r="Z123" t="str">
            <v>良好</v>
          </cell>
          <cell r="AA123">
            <v>60</v>
          </cell>
          <cell r="AB123">
            <v>83</v>
          </cell>
          <cell r="AC123">
            <v>88</v>
          </cell>
          <cell r="AD123">
            <v>91</v>
          </cell>
          <cell r="AE123">
            <v>74</v>
          </cell>
          <cell r="AF123">
            <v>80</v>
          </cell>
          <cell r="AG123">
            <v>93</v>
          </cell>
          <cell r="AH123">
            <v>83</v>
          </cell>
          <cell r="AI123">
            <v>92</v>
          </cell>
          <cell r="AJ123">
            <v>92</v>
          </cell>
          <cell r="AK123" t="str">
            <v>良好</v>
          </cell>
          <cell r="AL123">
            <v>90</v>
          </cell>
          <cell r="AM123">
            <v>83</v>
          </cell>
          <cell r="AN123">
            <v>97</v>
          </cell>
          <cell r="AO123">
            <v>88</v>
          </cell>
          <cell r="AP123">
            <v>0</v>
          </cell>
          <cell r="AQ123" t="str">
            <v/>
          </cell>
        </row>
        <row r="124">
          <cell r="A124">
            <v>20200318328</v>
          </cell>
          <cell r="B124" t="str">
            <v>艾克拜尔江·买吐地</v>
          </cell>
          <cell r="C124" t="str">
            <v>全日制2020软件与信息服务(UI设计方向)3班</v>
          </cell>
          <cell r="D124" t="str">
            <v>良好</v>
          </cell>
          <cell r="E124">
            <v>94</v>
          </cell>
          <cell r="F124">
            <v>92</v>
          </cell>
          <cell r="G124">
            <v>80</v>
          </cell>
          <cell r="H124">
            <v>70</v>
          </cell>
          <cell r="I124">
            <v>70</v>
          </cell>
          <cell r="J124">
            <v>75</v>
          </cell>
          <cell r="K124">
            <v>93</v>
          </cell>
          <cell r="L124">
            <v>84</v>
          </cell>
          <cell r="M124">
            <v>80</v>
          </cell>
          <cell r="N124">
            <v>85</v>
          </cell>
          <cell r="O124">
            <v>60</v>
          </cell>
          <cell r="P124">
            <v>88</v>
          </cell>
          <cell r="Q124">
            <v>87</v>
          </cell>
          <cell r="R124">
            <v>94</v>
          </cell>
          <cell r="S124" t="str">
            <v>良好</v>
          </cell>
          <cell r="T124" t="str">
            <v>良好</v>
          </cell>
          <cell r="U124">
            <v>75</v>
          </cell>
          <cell r="V124">
            <v>78</v>
          </cell>
          <cell r="W124">
            <v>61</v>
          </cell>
          <cell r="X124" t="str">
            <v>及格</v>
          </cell>
          <cell r="Y124">
            <v>91</v>
          </cell>
          <cell r="Z124" t="str">
            <v>良好</v>
          </cell>
          <cell r="AA124">
            <v>64</v>
          </cell>
          <cell r="AB124">
            <v>68</v>
          </cell>
          <cell r="AC124">
            <v>85</v>
          </cell>
          <cell r="AD124">
            <v>83</v>
          </cell>
          <cell r="AE124">
            <v>75</v>
          </cell>
          <cell r="AF124">
            <v>80</v>
          </cell>
          <cell r="AG124">
            <v>85</v>
          </cell>
          <cell r="AH124">
            <v>83</v>
          </cell>
          <cell r="AI124">
            <v>84</v>
          </cell>
          <cell r="AJ124">
            <v>85</v>
          </cell>
          <cell r="AK124" t="str">
            <v>良好</v>
          </cell>
          <cell r="AL124">
            <v>90</v>
          </cell>
          <cell r="AM124">
            <v>78</v>
          </cell>
          <cell r="AN124">
            <v>76</v>
          </cell>
          <cell r="AO124">
            <v>88</v>
          </cell>
          <cell r="AP124">
            <v>0</v>
          </cell>
          <cell r="AQ124" t="str">
            <v/>
          </cell>
        </row>
        <row r="125">
          <cell r="A125">
            <v>20200318329</v>
          </cell>
          <cell r="B125" t="str">
            <v>阿卜杜力克木·阿卜杜克热木</v>
          </cell>
          <cell r="C125" t="str">
            <v>全日制2020软件与信息服务(UI设计方向)3班</v>
          </cell>
          <cell r="D125" t="str">
            <v>良好</v>
          </cell>
          <cell r="E125">
            <v>95</v>
          </cell>
          <cell r="F125">
            <v>94</v>
          </cell>
          <cell r="G125">
            <v>74</v>
          </cell>
          <cell r="H125">
            <v>60</v>
          </cell>
          <cell r="I125">
            <v>74</v>
          </cell>
          <cell r="J125">
            <v>61</v>
          </cell>
          <cell r="K125">
            <v>83</v>
          </cell>
          <cell r="L125">
            <v>80</v>
          </cell>
          <cell r="M125">
            <v>83</v>
          </cell>
          <cell r="N125">
            <v>85</v>
          </cell>
          <cell r="O125">
            <v>60</v>
          </cell>
          <cell r="P125">
            <v>92</v>
          </cell>
          <cell r="Q125">
            <v>90</v>
          </cell>
          <cell r="R125">
            <v>99</v>
          </cell>
          <cell r="S125" t="str">
            <v>良好</v>
          </cell>
          <cell r="T125" t="str">
            <v>良好</v>
          </cell>
          <cell r="U125">
            <v>75</v>
          </cell>
          <cell r="V125">
            <v>81</v>
          </cell>
          <cell r="W125">
            <v>79</v>
          </cell>
          <cell r="X125">
            <v>60</v>
          </cell>
          <cell r="Y125">
            <v>95</v>
          </cell>
          <cell r="Z125" t="str">
            <v>良好</v>
          </cell>
          <cell r="AA125">
            <v>64</v>
          </cell>
          <cell r="AB125">
            <v>66</v>
          </cell>
          <cell r="AC125">
            <v>81</v>
          </cell>
          <cell r="AD125">
            <v>82</v>
          </cell>
          <cell r="AE125">
            <v>80</v>
          </cell>
          <cell r="AF125">
            <v>86</v>
          </cell>
          <cell r="AG125">
            <v>84</v>
          </cell>
          <cell r="AH125">
            <v>83</v>
          </cell>
          <cell r="AI125">
            <v>86</v>
          </cell>
          <cell r="AJ125">
            <v>90</v>
          </cell>
          <cell r="AK125" t="str">
            <v>良好</v>
          </cell>
          <cell r="AL125">
            <v>90</v>
          </cell>
          <cell r="AM125">
            <v>85</v>
          </cell>
          <cell r="AN125">
            <v>81</v>
          </cell>
          <cell r="AO125">
            <v>65</v>
          </cell>
          <cell r="AP125">
            <v>0</v>
          </cell>
          <cell r="AQ125" t="str">
            <v/>
          </cell>
        </row>
        <row r="126">
          <cell r="A126">
            <v>20200406087</v>
          </cell>
          <cell r="B126" t="str">
            <v>赵春燕</v>
          </cell>
          <cell r="C126" t="str">
            <v>全日制2020软件与信息服务(UI设计方向)3班</v>
          </cell>
          <cell r="D126" t="str">
            <v>良好</v>
          </cell>
          <cell r="E126">
            <v>94</v>
          </cell>
          <cell r="F126">
            <v>94</v>
          </cell>
          <cell r="G126">
            <v>80</v>
          </cell>
          <cell r="H126">
            <v>73</v>
          </cell>
          <cell r="I126">
            <v>82</v>
          </cell>
          <cell r="J126">
            <v>90</v>
          </cell>
          <cell r="K126">
            <v>92</v>
          </cell>
          <cell r="L126">
            <v>87</v>
          </cell>
          <cell r="M126">
            <v>82</v>
          </cell>
          <cell r="N126">
            <v>92</v>
          </cell>
          <cell r="O126">
            <v>92</v>
          </cell>
          <cell r="P126">
            <v>100</v>
          </cell>
          <cell r="Q126">
            <v>94</v>
          </cell>
          <cell r="R126">
            <v>97</v>
          </cell>
          <cell r="S126" t="str">
            <v>良好</v>
          </cell>
          <cell r="T126" t="str">
            <v>良好</v>
          </cell>
          <cell r="U126">
            <v>75</v>
          </cell>
          <cell r="V126">
            <v>84</v>
          </cell>
          <cell r="W126">
            <v>86</v>
          </cell>
          <cell r="X126" t="str">
            <v>及格</v>
          </cell>
          <cell r="Y126">
            <v>85</v>
          </cell>
          <cell r="Z126" t="str">
            <v>良好</v>
          </cell>
          <cell r="AA126">
            <v>60</v>
          </cell>
          <cell r="AB126">
            <v>64</v>
          </cell>
          <cell r="AC126">
            <v>89</v>
          </cell>
          <cell r="AD126">
            <v>83</v>
          </cell>
          <cell r="AE126">
            <v>76</v>
          </cell>
          <cell r="AF126">
            <v>81</v>
          </cell>
          <cell r="AG126">
            <v>90</v>
          </cell>
          <cell r="AH126">
            <v>79</v>
          </cell>
          <cell r="AI126">
            <v>92</v>
          </cell>
          <cell r="AJ126">
            <v>92</v>
          </cell>
          <cell r="AK126" t="str">
            <v>良好</v>
          </cell>
          <cell r="AL126">
            <v>90</v>
          </cell>
          <cell r="AM126">
            <v>76</v>
          </cell>
          <cell r="AN126">
            <v>79</v>
          </cell>
          <cell r="AO126">
            <v>69</v>
          </cell>
          <cell r="AP126">
            <v>0</v>
          </cell>
          <cell r="AQ126" t="str">
            <v/>
          </cell>
        </row>
        <row r="127">
          <cell r="A127">
            <v>20200603006</v>
          </cell>
          <cell r="B127" t="str">
            <v>蓝晓文</v>
          </cell>
          <cell r="C127" t="str">
            <v>全日制2020软件与信息服务(UI设计方向)3班</v>
          </cell>
          <cell r="D127" t="str">
            <v>良好</v>
          </cell>
          <cell r="E127">
            <v>61</v>
          </cell>
          <cell r="F127">
            <v>68</v>
          </cell>
          <cell r="G127">
            <v>79</v>
          </cell>
          <cell r="H127">
            <v>73</v>
          </cell>
          <cell r="I127">
            <v>86</v>
          </cell>
          <cell r="J127">
            <v>90</v>
          </cell>
          <cell r="K127">
            <v>77</v>
          </cell>
          <cell r="L127">
            <v>85</v>
          </cell>
          <cell r="M127">
            <v>82</v>
          </cell>
          <cell r="N127">
            <v>90</v>
          </cell>
          <cell r="O127">
            <v>98</v>
          </cell>
          <cell r="P127">
            <v>98</v>
          </cell>
          <cell r="Q127">
            <v>96</v>
          </cell>
          <cell r="R127">
            <v>100</v>
          </cell>
          <cell r="S127" t="str">
            <v>良好</v>
          </cell>
          <cell r="T127" t="str">
            <v>良好</v>
          </cell>
          <cell r="U127">
            <v>75</v>
          </cell>
          <cell r="V127">
            <v>83</v>
          </cell>
          <cell r="W127">
            <v>86</v>
          </cell>
          <cell r="X127" t="str">
            <v>及格</v>
          </cell>
          <cell r="Y127">
            <v>96</v>
          </cell>
          <cell r="Z127" t="str">
            <v>良好</v>
          </cell>
          <cell r="AA127">
            <v>60</v>
          </cell>
          <cell r="AB127">
            <v>69</v>
          </cell>
          <cell r="AC127">
            <v>84</v>
          </cell>
          <cell r="AD127">
            <v>92</v>
          </cell>
          <cell r="AE127">
            <v>80</v>
          </cell>
          <cell r="AF127">
            <v>77</v>
          </cell>
          <cell r="AG127">
            <v>83</v>
          </cell>
          <cell r="AH127">
            <v>83</v>
          </cell>
          <cell r="AI127">
            <v>95</v>
          </cell>
          <cell r="AJ127">
            <v>92</v>
          </cell>
          <cell r="AK127" t="str">
            <v>良好</v>
          </cell>
          <cell r="AL127">
            <v>95</v>
          </cell>
          <cell r="AM127">
            <v>79</v>
          </cell>
          <cell r="AN127">
            <v>95</v>
          </cell>
          <cell r="AO127">
            <v>70</v>
          </cell>
          <cell r="AP127">
            <v>0</v>
          </cell>
          <cell r="AQ127" t="str">
            <v/>
          </cell>
        </row>
      </sheetData>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sheet1"/>
    </sheetNames>
    <sheetDataSet>
      <sheetData sheetId="0">
        <row r="1">
          <cell r="A1" t="str">
            <v>学号</v>
          </cell>
          <cell r="B1" t="str">
            <v>姓名</v>
          </cell>
          <cell r="C1" t="str">
            <v>班级</v>
          </cell>
          <cell r="D1" t="str">
            <v>专业入门教育</v>
          </cell>
          <cell r="E1" t="str">
            <v>高职英语(二)</v>
          </cell>
          <cell r="F1" t="str">
            <v>高职英语(一)</v>
          </cell>
          <cell r="G1" t="str">
            <v>高职语文</v>
          </cell>
          <cell r="H1" t="str">
            <v>高职生心理健康教育</v>
          </cell>
          <cell r="I1" t="str">
            <v>思想道德修养与法律基础</v>
          </cell>
          <cell r="J1" t="str">
            <v>体育与健康(一)</v>
          </cell>
          <cell r="K1" t="str">
            <v>体育与健康(二)</v>
          </cell>
          <cell r="L1" t="str">
            <v>创新思维训练</v>
          </cell>
          <cell r="M1" t="str">
            <v>大学生安全教育(一)</v>
          </cell>
          <cell r="N1" t="str">
            <v>大学生安全教育(二)</v>
          </cell>
          <cell r="O1" t="str">
            <v>大学生安全教育(三)</v>
          </cell>
          <cell r="P1" t="str">
            <v>大学生安全教育(四)</v>
          </cell>
          <cell r="Q1" t="str">
            <v>前端开发技术</v>
          </cell>
          <cell r="R1" t="str">
            <v>形势与政策(一)</v>
          </cell>
          <cell r="S1" t="str">
            <v>形势与政策(二)</v>
          </cell>
          <cell r="T1" t="str">
            <v>大学生安全教育(五)</v>
          </cell>
          <cell r="U1" t="str">
            <v>职业发展与生涯规划</v>
          </cell>
          <cell r="V1" t="str">
            <v>《云物大智基础》(课内：office部分)</v>
          </cell>
          <cell r="W1" t="str">
            <v>《云物大智基础》(课外：云物大智部分)</v>
          </cell>
          <cell r="X1" t="str">
            <v>军事理论</v>
          </cell>
          <cell r="Y1" t="str">
            <v>毕业设计（论文）/职业能力测试</v>
          </cell>
          <cell r="Z1" t="str">
            <v>C#面向对象程序设计</v>
          </cell>
          <cell r="AA1" t="str">
            <v>计算机信息处理员训练</v>
          </cell>
          <cell r="AB1" t="str">
            <v>web企业级项目开发</v>
          </cell>
          <cell r="AC1" t="str">
            <v>桌面软件项目开发</v>
          </cell>
          <cell r="AD1" t="str">
            <v>软件外包日语</v>
          </cell>
          <cell r="AE1" t="str">
            <v>职业发展与就业指导</v>
          </cell>
          <cell r="AF1" t="str">
            <v>通用核心能力测试</v>
          </cell>
          <cell r="AG1" t="str">
            <v>创新与创业实务</v>
          </cell>
          <cell r="AH1" t="str">
            <v>形势与政策（三）</v>
          </cell>
          <cell r="AI1" t="str">
            <v>形势与政策（四）</v>
          </cell>
          <cell r="AJ1" t="str">
            <v>毛泽东思想和中国特色社会主义理论体系概论</v>
          </cell>
          <cell r="AK1" t="str">
            <v>企业级项目开发（实训）</v>
          </cell>
          <cell r="AL1" t="str">
            <v>预就业实习</v>
          </cell>
          <cell r="AM1" t="str">
            <v>职业素养实习与劳动教育</v>
          </cell>
          <cell r="AN1" t="str">
            <v>不及格门数</v>
          </cell>
          <cell r="AO1" t="str">
            <v>不及格科目</v>
          </cell>
        </row>
        <row r="2">
          <cell r="A2">
            <v>20200318005</v>
          </cell>
          <cell r="B2" t="str">
            <v>陈欣瑜</v>
          </cell>
          <cell r="C2" t="str">
            <v>全日制2020软件与信息服务(软件外包服务方向)1班</v>
          </cell>
          <cell r="D2">
            <v>80</v>
          </cell>
          <cell r="E2">
            <v>62</v>
          </cell>
          <cell r="F2">
            <v>80</v>
          </cell>
          <cell r="G2">
            <v>76</v>
          </cell>
          <cell r="H2">
            <v>86</v>
          </cell>
          <cell r="I2">
            <v>69</v>
          </cell>
          <cell r="J2">
            <v>66</v>
          </cell>
          <cell r="K2">
            <v>85</v>
          </cell>
          <cell r="L2">
            <v>87</v>
          </cell>
          <cell r="M2">
            <v>92</v>
          </cell>
          <cell r="N2">
            <v>91</v>
          </cell>
          <cell r="O2">
            <v>84</v>
          </cell>
          <cell r="P2">
            <v>94</v>
          </cell>
          <cell r="Q2">
            <v>67</v>
          </cell>
          <cell r="R2" t="str">
            <v>良好</v>
          </cell>
          <cell r="S2">
            <v>90</v>
          </cell>
          <cell r="T2">
            <v>75</v>
          </cell>
          <cell r="U2">
            <v>86</v>
          </cell>
          <cell r="V2">
            <v>98</v>
          </cell>
          <cell r="W2" t="str">
            <v>及格</v>
          </cell>
          <cell r="X2">
            <v>69</v>
          </cell>
          <cell r="Y2" t="str">
            <v>良好</v>
          </cell>
          <cell r="Z2">
            <v>60</v>
          </cell>
          <cell r="AA2">
            <v>70</v>
          </cell>
          <cell r="AB2">
            <v>74</v>
          </cell>
          <cell r="AC2">
            <v>85</v>
          </cell>
          <cell r="AD2">
            <v>89</v>
          </cell>
          <cell r="AE2">
            <v>92</v>
          </cell>
          <cell r="AF2">
            <v>90</v>
          </cell>
          <cell r="AG2">
            <v>83</v>
          </cell>
          <cell r="AH2" t="str">
            <v>良好</v>
          </cell>
          <cell r="AI2" t="str">
            <v>优秀</v>
          </cell>
          <cell r="AJ2">
            <v>68</v>
          </cell>
          <cell r="AK2">
            <v>89</v>
          </cell>
          <cell r="AL2">
            <v>94</v>
          </cell>
          <cell r="AM2">
            <v>80</v>
          </cell>
          <cell r="AN2">
            <v>0</v>
          </cell>
          <cell r="AO2" t="str">
            <v/>
          </cell>
        </row>
        <row r="3">
          <cell r="A3">
            <v>20200318006</v>
          </cell>
          <cell r="B3" t="str">
            <v>陈新海</v>
          </cell>
          <cell r="C3" t="str">
            <v>全日制2020软件与信息服务(软件外包服务方向)1班</v>
          </cell>
          <cell r="D3">
            <v>80</v>
          </cell>
          <cell r="E3">
            <v>66</v>
          </cell>
          <cell r="F3">
            <v>69</v>
          </cell>
          <cell r="G3">
            <v>87</v>
          </cell>
          <cell r="H3">
            <v>83</v>
          </cell>
          <cell r="I3">
            <v>80</v>
          </cell>
          <cell r="J3">
            <v>92</v>
          </cell>
          <cell r="K3">
            <v>85</v>
          </cell>
          <cell r="L3">
            <v>88</v>
          </cell>
          <cell r="M3">
            <v>97</v>
          </cell>
          <cell r="N3">
            <v>97</v>
          </cell>
          <cell r="O3">
            <v>97</v>
          </cell>
          <cell r="P3">
            <v>98</v>
          </cell>
          <cell r="Q3">
            <v>70</v>
          </cell>
          <cell r="R3" t="str">
            <v>良好</v>
          </cell>
          <cell r="S3">
            <v>90</v>
          </cell>
          <cell r="T3">
            <v>75</v>
          </cell>
          <cell r="U3">
            <v>81</v>
          </cell>
          <cell r="V3">
            <v>92</v>
          </cell>
          <cell r="W3" t="str">
            <v>良好</v>
          </cell>
          <cell r="X3">
            <v>91</v>
          </cell>
          <cell r="Y3" t="str">
            <v>良好</v>
          </cell>
          <cell r="Z3">
            <v>71</v>
          </cell>
          <cell r="AA3">
            <v>76</v>
          </cell>
          <cell r="AB3">
            <v>82</v>
          </cell>
          <cell r="AC3">
            <v>84</v>
          </cell>
          <cell r="AD3">
            <v>87</v>
          </cell>
          <cell r="AE3">
            <v>85</v>
          </cell>
          <cell r="AF3">
            <v>95</v>
          </cell>
          <cell r="AG3">
            <v>87</v>
          </cell>
          <cell r="AH3" t="str">
            <v>良好</v>
          </cell>
          <cell r="AI3" t="str">
            <v>优秀</v>
          </cell>
          <cell r="AJ3">
            <v>80</v>
          </cell>
          <cell r="AK3">
            <v>87</v>
          </cell>
          <cell r="AL3">
            <v>97</v>
          </cell>
          <cell r="AM3">
            <v>74</v>
          </cell>
          <cell r="AN3">
            <v>0</v>
          </cell>
          <cell r="AO3" t="str">
            <v/>
          </cell>
        </row>
        <row r="4">
          <cell r="A4">
            <v>20200318008</v>
          </cell>
          <cell r="B4" t="str">
            <v>陈永霖</v>
          </cell>
          <cell r="C4" t="str">
            <v>全日制2020软件与信息服务(软件外包服务方向)1班</v>
          </cell>
          <cell r="D4">
            <v>80</v>
          </cell>
          <cell r="E4">
            <v>73</v>
          </cell>
          <cell r="F4">
            <v>69</v>
          </cell>
          <cell r="G4">
            <v>80</v>
          </cell>
          <cell r="H4">
            <v>86</v>
          </cell>
          <cell r="I4">
            <v>76</v>
          </cell>
          <cell r="J4">
            <v>88</v>
          </cell>
          <cell r="K4">
            <v>80</v>
          </cell>
          <cell r="L4">
            <v>90</v>
          </cell>
          <cell r="M4">
            <v>92</v>
          </cell>
          <cell r="N4">
            <v>97</v>
          </cell>
          <cell r="O4">
            <v>96</v>
          </cell>
          <cell r="P4">
            <v>98</v>
          </cell>
          <cell r="Q4">
            <v>72</v>
          </cell>
          <cell r="R4" t="str">
            <v>良好</v>
          </cell>
          <cell r="S4">
            <v>90</v>
          </cell>
          <cell r="T4">
            <v>75</v>
          </cell>
          <cell r="U4">
            <v>80</v>
          </cell>
          <cell r="V4">
            <v>93</v>
          </cell>
          <cell r="W4" t="str">
            <v>良好</v>
          </cell>
          <cell r="X4">
            <v>89</v>
          </cell>
          <cell r="Y4" t="str">
            <v>良好</v>
          </cell>
          <cell r="Z4">
            <v>72</v>
          </cell>
          <cell r="AA4">
            <v>86</v>
          </cell>
          <cell r="AB4">
            <v>82</v>
          </cell>
          <cell r="AC4">
            <v>85</v>
          </cell>
          <cell r="AD4">
            <v>89</v>
          </cell>
          <cell r="AE4">
            <v>94</v>
          </cell>
          <cell r="AF4">
            <v>77</v>
          </cell>
          <cell r="AG4">
            <v>83</v>
          </cell>
          <cell r="AH4" t="str">
            <v>良好</v>
          </cell>
          <cell r="AI4" t="str">
            <v>优秀</v>
          </cell>
          <cell r="AJ4">
            <v>84</v>
          </cell>
          <cell r="AK4">
            <v>89</v>
          </cell>
          <cell r="AL4">
            <v>95</v>
          </cell>
          <cell r="AM4">
            <v>80</v>
          </cell>
          <cell r="AN4">
            <v>0</v>
          </cell>
          <cell r="AO4" t="str">
            <v/>
          </cell>
        </row>
        <row r="5">
          <cell r="A5">
            <v>20200318012</v>
          </cell>
          <cell r="B5" t="str">
            <v>古先铭</v>
          </cell>
          <cell r="C5" t="str">
            <v>全日制2020软件与信息服务(软件外包服务方向)1班</v>
          </cell>
          <cell r="D5">
            <v>80</v>
          </cell>
          <cell r="E5">
            <v>93</v>
          </cell>
          <cell r="F5">
            <v>94</v>
          </cell>
          <cell r="G5">
            <v>90</v>
          </cell>
          <cell r="H5">
            <v>85</v>
          </cell>
          <cell r="I5">
            <v>78</v>
          </cell>
          <cell r="J5">
            <v>70</v>
          </cell>
          <cell r="K5">
            <v>83</v>
          </cell>
          <cell r="L5">
            <v>85</v>
          </cell>
          <cell r="M5">
            <v>95</v>
          </cell>
          <cell r="N5">
            <v>95</v>
          </cell>
          <cell r="O5">
            <v>99</v>
          </cell>
          <cell r="P5">
            <v>100</v>
          </cell>
          <cell r="Q5">
            <v>75</v>
          </cell>
          <cell r="R5" t="str">
            <v>良好</v>
          </cell>
          <cell r="S5">
            <v>90</v>
          </cell>
          <cell r="T5">
            <v>75</v>
          </cell>
          <cell r="U5">
            <v>85</v>
          </cell>
          <cell r="V5">
            <v>97</v>
          </cell>
          <cell r="W5" t="str">
            <v>良好</v>
          </cell>
          <cell r="X5">
            <v>91</v>
          </cell>
          <cell r="Y5" t="str">
            <v>良好</v>
          </cell>
          <cell r="Z5">
            <v>76</v>
          </cell>
          <cell r="AA5">
            <v>79</v>
          </cell>
          <cell r="AB5">
            <v>92</v>
          </cell>
          <cell r="AC5">
            <v>93</v>
          </cell>
          <cell r="AD5">
            <v>89</v>
          </cell>
          <cell r="AE5">
            <v>92</v>
          </cell>
          <cell r="AF5">
            <v>99</v>
          </cell>
          <cell r="AG5">
            <v>84</v>
          </cell>
          <cell r="AH5" t="str">
            <v>良好</v>
          </cell>
          <cell r="AI5" t="str">
            <v>优秀</v>
          </cell>
          <cell r="AJ5">
            <v>79</v>
          </cell>
          <cell r="AK5">
            <v>89</v>
          </cell>
          <cell r="AL5">
            <v>96</v>
          </cell>
          <cell r="AM5">
            <v>85</v>
          </cell>
          <cell r="AN5">
            <v>0</v>
          </cell>
          <cell r="AO5" t="str">
            <v/>
          </cell>
        </row>
        <row r="6">
          <cell r="A6">
            <v>20200318020</v>
          </cell>
          <cell r="B6" t="str">
            <v>黄耀德</v>
          </cell>
          <cell r="C6" t="str">
            <v>全日制2020软件与信息服务(软件外包服务方向)1班</v>
          </cell>
          <cell r="D6">
            <v>80</v>
          </cell>
          <cell r="E6">
            <v>86</v>
          </cell>
          <cell r="F6">
            <v>84</v>
          </cell>
          <cell r="G6">
            <v>83</v>
          </cell>
          <cell r="H6">
            <v>84</v>
          </cell>
          <cell r="I6">
            <v>71</v>
          </cell>
          <cell r="J6">
            <v>86</v>
          </cell>
          <cell r="K6">
            <v>88</v>
          </cell>
          <cell r="L6">
            <v>85</v>
          </cell>
          <cell r="M6">
            <v>96</v>
          </cell>
          <cell r="N6">
            <v>92</v>
          </cell>
          <cell r="O6">
            <v>91</v>
          </cell>
          <cell r="P6">
            <v>97</v>
          </cell>
          <cell r="Q6">
            <v>80</v>
          </cell>
          <cell r="R6" t="str">
            <v>良好</v>
          </cell>
          <cell r="S6">
            <v>90</v>
          </cell>
          <cell r="T6">
            <v>75</v>
          </cell>
          <cell r="U6">
            <v>81</v>
          </cell>
          <cell r="V6">
            <v>95</v>
          </cell>
          <cell r="W6" t="str">
            <v>及格</v>
          </cell>
          <cell r="X6">
            <v>84</v>
          </cell>
          <cell r="Y6" t="str">
            <v>良好</v>
          </cell>
          <cell r="Z6">
            <v>71</v>
          </cell>
          <cell r="AA6">
            <v>81</v>
          </cell>
          <cell r="AB6">
            <v>90</v>
          </cell>
          <cell r="AC6">
            <v>88</v>
          </cell>
          <cell r="AD6">
            <v>87</v>
          </cell>
          <cell r="AE6">
            <v>92</v>
          </cell>
          <cell r="AF6">
            <v>87</v>
          </cell>
          <cell r="AG6">
            <v>84</v>
          </cell>
          <cell r="AH6" t="str">
            <v>良好</v>
          </cell>
          <cell r="AI6" t="str">
            <v>优秀</v>
          </cell>
          <cell r="AJ6">
            <v>75</v>
          </cell>
          <cell r="AK6">
            <v>87</v>
          </cell>
          <cell r="AL6">
            <v>95</v>
          </cell>
          <cell r="AM6">
            <v>89</v>
          </cell>
          <cell r="AN6">
            <v>0</v>
          </cell>
          <cell r="AO6" t="str">
            <v/>
          </cell>
        </row>
        <row r="7">
          <cell r="A7">
            <v>20200318022</v>
          </cell>
          <cell r="B7" t="str">
            <v>蒋嘉豪</v>
          </cell>
          <cell r="C7" t="str">
            <v>全日制2020软件与信息服务(软件外包服务方向)1班</v>
          </cell>
          <cell r="D7">
            <v>80</v>
          </cell>
          <cell r="E7">
            <v>63</v>
          </cell>
          <cell r="F7">
            <v>64</v>
          </cell>
          <cell r="G7">
            <v>80</v>
          </cell>
          <cell r="H7">
            <v>84</v>
          </cell>
          <cell r="I7">
            <v>65</v>
          </cell>
          <cell r="J7">
            <v>86</v>
          </cell>
          <cell r="K7">
            <v>66</v>
          </cell>
          <cell r="L7">
            <v>87</v>
          </cell>
          <cell r="M7">
            <v>98</v>
          </cell>
          <cell r="N7">
            <v>100</v>
          </cell>
          <cell r="O7">
            <v>92</v>
          </cell>
          <cell r="P7">
            <v>95</v>
          </cell>
          <cell r="Q7">
            <v>75</v>
          </cell>
          <cell r="R7" t="str">
            <v>良好</v>
          </cell>
          <cell r="S7">
            <v>90</v>
          </cell>
          <cell r="T7">
            <v>75</v>
          </cell>
          <cell r="U7">
            <v>74</v>
          </cell>
          <cell r="V7">
            <v>94</v>
          </cell>
          <cell r="W7" t="str">
            <v>及格</v>
          </cell>
          <cell r="X7">
            <v>87</v>
          </cell>
          <cell r="Y7" t="str">
            <v>良好</v>
          </cell>
          <cell r="Z7">
            <v>67</v>
          </cell>
          <cell r="AA7">
            <v>81</v>
          </cell>
          <cell r="AB7">
            <v>80</v>
          </cell>
          <cell r="AC7">
            <v>82</v>
          </cell>
          <cell r="AD7">
            <v>90</v>
          </cell>
          <cell r="AE7">
            <v>93</v>
          </cell>
          <cell r="AF7">
            <v>86</v>
          </cell>
          <cell r="AG7">
            <v>81</v>
          </cell>
          <cell r="AH7" t="str">
            <v>良好</v>
          </cell>
          <cell r="AI7" t="str">
            <v>优秀</v>
          </cell>
          <cell r="AJ7">
            <v>68</v>
          </cell>
          <cell r="AK7">
            <v>90</v>
          </cell>
          <cell r="AL7">
            <v>97</v>
          </cell>
          <cell r="AM7">
            <v>60</v>
          </cell>
          <cell r="AN7">
            <v>0</v>
          </cell>
          <cell r="AO7" t="str">
            <v/>
          </cell>
        </row>
        <row r="8">
          <cell r="A8">
            <v>20200318023</v>
          </cell>
          <cell r="B8" t="str">
            <v>朗咏川</v>
          </cell>
          <cell r="C8" t="str">
            <v>全日制2020软件与信息服务(软件外包服务方向)1班</v>
          </cell>
          <cell r="D8">
            <v>80</v>
          </cell>
          <cell r="E8">
            <v>82</v>
          </cell>
          <cell r="F8">
            <v>68</v>
          </cell>
          <cell r="G8">
            <v>86</v>
          </cell>
          <cell r="H8">
            <v>83</v>
          </cell>
          <cell r="I8">
            <v>74</v>
          </cell>
          <cell r="J8">
            <v>84</v>
          </cell>
          <cell r="K8">
            <v>84</v>
          </cell>
          <cell r="L8">
            <v>81</v>
          </cell>
          <cell r="M8">
            <v>93</v>
          </cell>
          <cell r="N8">
            <v>90</v>
          </cell>
          <cell r="O8">
            <v>97</v>
          </cell>
          <cell r="P8">
            <v>94</v>
          </cell>
          <cell r="Q8">
            <v>75</v>
          </cell>
          <cell r="R8" t="str">
            <v>良好</v>
          </cell>
          <cell r="S8">
            <v>90</v>
          </cell>
          <cell r="T8">
            <v>75</v>
          </cell>
          <cell r="U8">
            <v>82</v>
          </cell>
          <cell r="V8">
            <v>94</v>
          </cell>
          <cell r="W8" t="str">
            <v>良好</v>
          </cell>
          <cell r="X8">
            <v>80</v>
          </cell>
          <cell r="Y8" t="str">
            <v>良好</v>
          </cell>
          <cell r="Z8">
            <v>65</v>
          </cell>
          <cell r="AA8">
            <v>74</v>
          </cell>
          <cell r="AB8">
            <v>81</v>
          </cell>
          <cell r="AC8">
            <v>81</v>
          </cell>
          <cell r="AD8">
            <v>88</v>
          </cell>
          <cell r="AE8">
            <v>92</v>
          </cell>
          <cell r="AF8">
            <v>72</v>
          </cell>
          <cell r="AG8">
            <v>78</v>
          </cell>
          <cell r="AH8" t="str">
            <v>良好</v>
          </cell>
          <cell r="AI8" t="str">
            <v>优秀</v>
          </cell>
          <cell r="AJ8">
            <v>76</v>
          </cell>
          <cell r="AK8">
            <v>88</v>
          </cell>
          <cell r="AL8">
            <v>95</v>
          </cell>
          <cell r="AM8">
            <v>88</v>
          </cell>
          <cell r="AN8">
            <v>0</v>
          </cell>
          <cell r="AO8" t="str">
            <v/>
          </cell>
        </row>
        <row r="9">
          <cell r="A9">
            <v>20200318024</v>
          </cell>
          <cell r="B9" t="str">
            <v>雷国涛</v>
          </cell>
          <cell r="C9" t="str">
            <v>全日制2020软件与信息服务(软件外包服务方向)1班</v>
          </cell>
          <cell r="D9">
            <v>80</v>
          </cell>
          <cell r="E9">
            <v>75</v>
          </cell>
          <cell r="F9">
            <v>64</v>
          </cell>
          <cell r="G9">
            <v>70</v>
          </cell>
          <cell r="H9">
            <v>84</v>
          </cell>
          <cell r="I9">
            <v>78</v>
          </cell>
          <cell r="J9">
            <v>84</v>
          </cell>
          <cell r="K9">
            <v>80</v>
          </cell>
          <cell r="L9">
            <v>81</v>
          </cell>
          <cell r="M9">
            <v>93</v>
          </cell>
          <cell r="N9">
            <v>92</v>
          </cell>
          <cell r="O9">
            <v>93</v>
          </cell>
          <cell r="P9">
            <v>93</v>
          </cell>
          <cell r="Q9">
            <v>74</v>
          </cell>
          <cell r="R9" t="str">
            <v>良好</v>
          </cell>
          <cell r="S9">
            <v>90</v>
          </cell>
          <cell r="T9">
            <v>75</v>
          </cell>
          <cell r="U9">
            <v>81</v>
          </cell>
          <cell r="V9">
            <v>92</v>
          </cell>
          <cell r="W9" t="str">
            <v>优秀</v>
          </cell>
          <cell r="X9">
            <v>90</v>
          </cell>
          <cell r="Y9" t="str">
            <v>良好</v>
          </cell>
          <cell r="Z9">
            <v>70</v>
          </cell>
          <cell r="AA9">
            <v>68</v>
          </cell>
          <cell r="AB9">
            <v>75</v>
          </cell>
          <cell r="AC9">
            <v>74</v>
          </cell>
          <cell r="AD9">
            <v>86</v>
          </cell>
          <cell r="AE9">
            <v>83</v>
          </cell>
          <cell r="AF9">
            <v>73</v>
          </cell>
          <cell r="AG9">
            <v>82</v>
          </cell>
          <cell r="AH9" t="str">
            <v>良好</v>
          </cell>
          <cell r="AI9" t="str">
            <v>优秀</v>
          </cell>
          <cell r="AJ9">
            <v>80</v>
          </cell>
          <cell r="AK9">
            <v>86</v>
          </cell>
          <cell r="AL9">
            <v>97</v>
          </cell>
          <cell r="AM9">
            <v>73</v>
          </cell>
          <cell r="AN9">
            <v>0</v>
          </cell>
          <cell r="AO9" t="str">
            <v/>
          </cell>
        </row>
        <row r="10">
          <cell r="A10">
            <v>20200318061</v>
          </cell>
          <cell r="B10" t="str">
            <v>覃兆兴</v>
          </cell>
          <cell r="C10" t="str">
            <v>全日制2020软件与信息服务(软件外包服务方向)1班</v>
          </cell>
          <cell r="D10">
            <v>80</v>
          </cell>
          <cell r="E10">
            <v>67</v>
          </cell>
          <cell r="F10">
            <v>62</v>
          </cell>
          <cell r="G10">
            <v>85</v>
          </cell>
          <cell r="H10">
            <v>86</v>
          </cell>
          <cell r="I10">
            <v>80</v>
          </cell>
          <cell r="J10">
            <v>89</v>
          </cell>
          <cell r="K10">
            <v>80</v>
          </cell>
          <cell r="L10">
            <v>86</v>
          </cell>
          <cell r="M10">
            <v>95</v>
          </cell>
          <cell r="N10">
            <v>96</v>
          </cell>
          <cell r="O10">
            <v>100</v>
          </cell>
          <cell r="P10">
            <v>97</v>
          </cell>
          <cell r="Q10">
            <v>72</v>
          </cell>
          <cell r="R10" t="str">
            <v>良好</v>
          </cell>
          <cell r="S10">
            <v>90</v>
          </cell>
          <cell r="T10">
            <v>75</v>
          </cell>
          <cell r="U10">
            <v>67</v>
          </cell>
          <cell r="V10">
            <v>94</v>
          </cell>
          <cell r="W10" t="str">
            <v>良好</v>
          </cell>
          <cell r="X10">
            <v>91</v>
          </cell>
          <cell r="Y10" t="str">
            <v>良好</v>
          </cell>
          <cell r="Z10">
            <v>65</v>
          </cell>
          <cell r="AA10">
            <v>71</v>
          </cell>
          <cell r="AB10">
            <v>73</v>
          </cell>
          <cell r="AC10">
            <v>83</v>
          </cell>
          <cell r="AD10">
            <v>83</v>
          </cell>
          <cell r="AE10">
            <v>94</v>
          </cell>
          <cell r="AF10">
            <v>73</v>
          </cell>
          <cell r="AG10">
            <v>83</v>
          </cell>
          <cell r="AH10" t="str">
            <v>良好</v>
          </cell>
          <cell r="AI10" t="str">
            <v>优秀</v>
          </cell>
          <cell r="AJ10">
            <v>82</v>
          </cell>
          <cell r="AK10">
            <v>83</v>
          </cell>
          <cell r="AL10">
            <v>87</v>
          </cell>
          <cell r="AM10">
            <v>68</v>
          </cell>
          <cell r="AN10">
            <v>0</v>
          </cell>
          <cell r="AO10" t="str">
            <v/>
          </cell>
        </row>
        <row r="11">
          <cell r="A11">
            <v>20200318081</v>
          </cell>
          <cell r="B11" t="str">
            <v>吴统港</v>
          </cell>
          <cell r="C11" t="str">
            <v>全日制2020软件与信息服务(软件外包服务方向)1班</v>
          </cell>
          <cell r="D11">
            <v>80</v>
          </cell>
          <cell r="E11">
            <v>72</v>
          </cell>
          <cell r="F11">
            <v>60</v>
          </cell>
          <cell r="G11">
            <v>76</v>
          </cell>
          <cell r="H11">
            <v>84</v>
          </cell>
          <cell r="I11">
            <v>77</v>
          </cell>
          <cell r="J11">
            <v>83</v>
          </cell>
          <cell r="K11">
            <v>88</v>
          </cell>
          <cell r="L11">
            <v>90</v>
          </cell>
          <cell r="M11">
            <v>92</v>
          </cell>
          <cell r="N11">
            <v>93</v>
          </cell>
          <cell r="O11">
            <v>94</v>
          </cell>
          <cell r="P11">
            <v>93</v>
          </cell>
          <cell r="Q11">
            <v>79</v>
          </cell>
          <cell r="R11" t="str">
            <v>良好</v>
          </cell>
          <cell r="S11">
            <v>90</v>
          </cell>
          <cell r="T11">
            <v>75</v>
          </cell>
          <cell r="U11">
            <v>77</v>
          </cell>
          <cell r="V11">
            <v>97</v>
          </cell>
          <cell r="W11" t="str">
            <v>良好</v>
          </cell>
          <cell r="X11">
            <v>88</v>
          </cell>
          <cell r="Y11" t="str">
            <v>良好</v>
          </cell>
          <cell r="Z11">
            <v>71</v>
          </cell>
          <cell r="AA11">
            <v>75</v>
          </cell>
          <cell r="AB11">
            <v>81</v>
          </cell>
          <cell r="AC11">
            <v>81</v>
          </cell>
          <cell r="AD11">
            <v>87</v>
          </cell>
          <cell r="AE11">
            <v>86</v>
          </cell>
          <cell r="AF11">
            <v>80</v>
          </cell>
          <cell r="AG11">
            <v>83</v>
          </cell>
          <cell r="AH11" t="str">
            <v>良好</v>
          </cell>
          <cell r="AI11" t="str">
            <v>优秀</v>
          </cell>
          <cell r="AJ11">
            <v>77</v>
          </cell>
          <cell r="AK11">
            <v>87</v>
          </cell>
          <cell r="AL11">
            <v>92</v>
          </cell>
          <cell r="AM11">
            <v>60</v>
          </cell>
          <cell r="AN11">
            <v>0</v>
          </cell>
          <cell r="AO11" t="str">
            <v/>
          </cell>
        </row>
        <row r="12">
          <cell r="A12">
            <v>20200318090</v>
          </cell>
          <cell r="B12" t="str">
            <v>杨晓乐</v>
          </cell>
          <cell r="C12" t="str">
            <v>全日制2020软件与信息服务(软件外包服务方向)1班</v>
          </cell>
          <cell r="D12">
            <v>80</v>
          </cell>
          <cell r="E12">
            <v>62</v>
          </cell>
          <cell r="F12">
            <v>75</v>
          </cell>
          <cell r="G12">
            <v>82</v>
          </cell>
          <cell r="H12">
            <v>83</v>
          </cell>
          <cell r="I12">
            <v>78</v>
          </cell>
          <cell r="J12">
            <v>89</v>
          </cell>
          <cell r="K12">
            <v>91</v>
          </cell>
          <cell r="L12">
            <v>86</v>
          </cell>
          <cell r="M12">
            <v>60</v>
          </cell>
          <cell r="N12">
            <v>95</v>
          </cell>
          <cell r="O12">
            <v>96</v>
          </cell>
          <cell r="P12">
            <v>94</v>
          </cell>
          <cell r="Q12">
            <v>65</v>
          </cell>
          <cell r="R12" t="str">
            <v>良好</v>
          </cell>
          <cell r="S12">
            <v>90</v>
          </cell>
          <cell r="T12">
            <v>75</v>
          </cell>
          <cell r="U12">
            <v>82</v>
          </cell>
          <cell r="V12">
            <v>94</v>
          </cell>
          <cell r="W12" t="str">
            <v>及格</v>
          </cell>
          <cell r="X12">
            <v>87</v>
          </cell>
          <cell r="Y12" t="str">
            <v>良好</v>
          </cell>
          <cell r="Z12">
            <v>68</v>
          </cell>
          <cell r="AA12">
            <v>74</v>
          </cell>
          <cell r="AB12">
            <v>75</v>
          </cell>
          <cell r="AC12">
            <v>81</v>
          </cell>
          <cell r="AD12">
            <v>84</v>
          </cell>
          <cell r="AE12">
            <v>92</v>
          </cell>
          <cell r="AF12">
            <v>83</v>
          </cell>
          <cell r="AG12">
            <v>85</v>
          </cell>
          <cell r="AH12" t="str">
            <v>良好</v>
          </cell>
          <cell r="AI12" t="str">
            <v>中等</v>
          </cell>
          <cell r="AJ12">
            <v>78</v>
          </cell>
          <cell r="AK12">
            <v>84</v>
          </cell>
          <cell r="AL12">
            <v>97</v>
          </cell>
          <cell r="AM12">
            <v>73</v>
          </cell>
          <cell r="AN12">
            <v>0</v>
          </cell>
          <cell r="AO12" t="str">
            <v/>
          </cell>
        </row>
        <row r="13">
          <cell r="A13">
            <v>20200318095</v>
          </cell>
          <cell r="B13" t="str">
            <v>张沛妮</v>
          </cell>
          <cell r="C13" t="str">
            <v>全日制2020软件与信息服务(软件外包服务方向)1班</v>
          </cell>
          <cell r="D13">
            <v>80</v>
          </cell>
          <cell r="E13">
            <v>83</v>
          </cell>
          <cell r="F13">
            <v>86</v>
          </cell>
          <cell r="G13">
            <v>90</v>
          </cell>
          <cell r="H13">
            <v>83</v>
          </cell>
          <cell r="I13">
            <v>86</v>
          </cell>
          <cell r="J13">
            <v>100</v>
          </cell>
          <cell r="K13">
            <v>78</v>
          </cell>
          <cell r="L13">
            <v>83</v>
          </cell>
          <cell r="M13">
            <v>93</v>
          </cell>
          <cell r="N13">
            <v>95</v>
          </cell>
          <cell r="O13">
            <v>96</v>
          </cell>
          <cell r="P13">
            <v>99</v>
          </cell>
          <cell r="Q13">
            <v>73</v>
          </cell>
          <cell r="R13" t="str">
            <v>良好</v>
          </cell>
          <cell r="S13">
            <v>90</v>
          </cell>
          <cell r="T13">
            <v>75</v>
          </cell>
          <cell r="U13">
            <v>85</v>
          </cell>
          <cell r="V13">
            <v>94</v>
          </cell>
          <cell r="W13" t="str">
            <v>及格</v>
          </cell>
          <cell r="X13">
            <v>92</v>
          </cell>
          <cell r="Y13" t="str">
            <v>良好</v>
          </cell>
          <cell r="Z13">
            <v>75</v>
          </cell>
          <cell r="AA13">
            <v>74</v>
          </cell>
          <cell r="AB13">
            <v>90</v>
          </cell>
          <cell r="AC13">
            <v>90</v>
          </cell>
          <cell r="AD13">
            <v>97</v>
          </cell>
          <cell r="AE13">
            <v>86</v>
          </cell>
          <cell r="AF13">
            <v>83</v>
          </cell>
          <cell r="AG13">
            <v>84</v>
          </cell>
          <cell r="AH13" t="str">
            <v>良好</v>
          </cell>
          <cell r="AI13" t="str">
            <v>优秀</v>
          </cell>
          <cell r="AJ13">
            <v>84</v>
          </cell>
          <cell r="AK13">
            <v>97</v>
          </cell>
          <cell r="AL13">
            <v>97</v>
          </cell>
          <cell r="AM13">
            <v>80</v>
          </cell>
          <cell r="AN13">
            <v>0</v>
          </cell>
          <cell r="AO13" t="str">
            <v/>
          </cell>
        </row>
        <row r="14">
          <cell r="A14">
            <v>20200318098</v>
          </cell>
          <cell r="B14" t="str">
            <v>周彩鲜</v>
          </cell>
          <cell r="C14" t="str">
            <v>全日制2020软件与信息服务(软件外包服务方向)1班</v>
          </cell>
          <cell r="D14">
            <v>80</v>
          </cell>
          <cell r="E14">
            <v>89</v>
          </cell>
          <cell r="F14">
            <v>84</v>
          </cell>
          <cell r="G14">
            <v>76</v>
          </cell>
          <cell r="H14">
            <v>83</v>
          </cell>
          <cell r="I14">
            <v>76</v>
          </cell>
          <cell r="J14">
            <v>89</v>
          </cell>
          <cell r="K14">
            <v>85</v>
          </cell>
          <cell r="L14">
            <v>81</v>
          </cell>
          <cell r="M14">
            <v>93</v>
          </cell>
          <cell r="N14">
            <v>94</v>
          </cell>
          <cell r="O14">
            <v>95</v>
          </cell>
          <cell r="P14">
            <v>96</v>
          </cell>
          <cell r="Q14">
            <v>69</v>
          </cell>
          <cell r="R14" t="str">
            <v>良好</v>
          </cell>
          <cell r="S14">
            <v>90</v>
          </cell>
          <cell r="T14">
            <v>75</v>
          </cell>
          <cell r="U14">
            <v>79</v>
          </cell>
          <cell r="V14">
            <v>95</v>
          </cell>
          <cell r="W14" t="str">
            <v>及格</v>
          </cell>
          <cell r="X14">
            <v>96</v>
          </cell>
          <cell r="Y14" t="str">
            <v>良好</v>
          </cell>
          <cell r="Z14">
            <v>68</v>
          </cell>
          <cell r="AA14">
            <v>75</v>
          </cell>
          <cell r="AB14">
            <v>84</v>
          </cell>
          <cell r="AC14">
            <v>86</v>
          </cell>
          <cell r="AD14">
            <v>92</v>
          </cell>
          <cell r="AE14">
            <v>92</v>
          </cell>
          <cell r="AF14">
            <v>78</v>
          </cell>
          <cell r="AG14">
            <v>84</v>
          </cell>
          <cell r="AH14" t="str">
            <v>良好</v>
          </cell>
          <cell r="AI14" t="str">
            <v>优秀</v>
          </cell>
          <cell r="AJ14">
            <v>77</v>
          </cell>
          <cell r="AK14">
            <v>92</v>
          </cell>
          <cell r="AL14">
            <v>98</v>
          </cell>
          <cell r="AM14">
            <v>68</v>
          </cell>
          <cell r="AN14">
            <v>0</v>
          </cell>
          <cell r="AO14" t="str">
            <v/>
          </cell>
        </row>
        <row r="15">
          <cell r="A15">
            <v>20200318111</v>
          </cell>
          <cell r="B15" t="str">
            <v>古轶欣</v>
          </cell>
          <cell r="C15" t="str">
            <v>全日制2020软件与信息服务(软件外包服务方向)1班</v>
          </cell>
          <cell r="D15">
            <v>80</v>
          </cell>
          <cell r="E15">
            <v>70</v>
          </cell>
          <cell r="F15">
            <v>64</v>
          </cell>
          <cell r="G15">
            <v>74</v>
          </cell>
          <cell r="H15">
            <v>83</v>
          </cell>
          <cell r="I15">
            <v>82</v>
          </cell>
          <cell r="J15">
            <v>90</v>
          </cell>
          <cell r="K15">
            <v>67</v>
          </cell>
          <cell r="L15">
            <v>78</v>
          </cell>
          <cell r="M15">
            <v>92</v>
          </cell>
          <cell r="N15">
            <v>91</v>
          </cell>
          <cell r="O15">
            <v>93</v>
          </cell>
          <cell r="P15">
            <v>93</v>
          </cell>
          <cell r="Q15">
            <v>73</v>
          </cell>
          <cell r="R15" t="str">
            <v>良好</v>
          </cell>
          <cell r="S15">
            <v>90</v>
          </cell>
          <cell r="T15">
            <v>75</v>
          </cell>
          <cell r="U15">
            <v>83</v>
          </cell>
          <cell r="V15">
            <v>98</v>
          </cell>
          <cell r="W15" t="str">
            <v>及格</v>
          </cell>
          <cell r="X15">
            <v>78</v>
          </cell>
          <cell r="Y15" t="str">
            <v>良好</v>
          </cell>
          <cell r="Z15">
            <v>71</v>
          </cell>
          <cell r="AA15">
            <v>80</v>
          </cell>
          <cell r="AB15">
            <v>80</v>
          </cell>
          <cell r="AC15">
            <v>84</v>
          </cell>
          <cell r="AD15">
            <v>91</v>
          </cell>
          <cell r="AE15">
            <v>92</v>
          </cell>
          <cell r="AF15">
            <v>82</v>
          </cell>
          <cell r="AG15">
            <v>84</v>
          </cell>
          <cell r="AH15" t="str">
            <v>良好</v>
          </cell>
          <cell r="AI15" t="str">
            <v>优秀</v>
          </cell>
          <cell r="AJ15">
            <v>83</v>
          </cell>
          <cell r="AK15">
            <v>91</v>
          </cell>
          <cell r="AL15">
            <v>96</v>
          </cell>
          <cell r="AM15">
            <v>67</v>
          </cell>
          <cell r="AN15">
            <v>0</v>
          </cell>
          <cell r="AO15" t="str">
            <v/>
          </cell>
        </row>
        <row r="16">
          <cell r="A16">
            <v>20200318117</v>
          </cell>
          <cell r="B16" t="str">
            <v>胡慧文</v>
          </cell>
          <cell r="C16" t="str">
            <v>全日制2020软件与信息服务(软件外包服务方向)1班</v>
          </cell>
          <cell r="D16">
            <v>80</v>
          </cell>
          <cell r="E16">
            <v>60</v>
          </cell>
          <cell r="F16">
            <v>63</v>
          </cell>
          <cell r="G16">
            <v>76</v>
          </cell>
          <cell r="H16">
            <v>82</v>
          </cell>
          <cell r="I16">
            <v>77</v>
          </cell>
          <cell r="J16">
            <v>83</v>
          </cell>
          <cell r="K16">
            <v>74</v>
          </cell>
          <cell r="L16">
            <v>76</v>
          </cell>
          <cell r="M16">
            <v>99</v>
          </cell>
          <cell r="N16">
            <v>94</v>
          </cell>
          <cell r="O16">
            <v>99</v>
          </cell>
          <cell r="P16">
            <v>99</v>
          </cell>
          <cell r="Q16">
            <v>76</v>
          </cell>
          <cell r="R16" t="str">
            <v>良好</v>
          </cell>
          <cell r="S16">
            <v>90</v>
          </cell>
          <cell r="T16">
            <v>75</v>
          </cell>
          <cell r="U16">
            <v>78</v>
          </cell>
          <cell r="V16">
            <v>96</v>
          </cell>
          <cell r="W16" t="str">
            <v>及格</v>
          </cell>
          <cell r="X16">
            <v>92</v>
          </cell>
          <cell r="Y16" t="str">
            <v>良好</v>
          </cell>
          <cell r="Z16">
            <v>66</v>
          </cell>
          <cell r="AA16">
            <v>85</v>
          </cell>
          <cell r="AB16">
            <v>80</v>
          </cell>
          <cell r="AC16">
            <v>80</v>
          </cell>
          <cell r="AD16">
            <v>82</v>
          </cell>
          <cell r="AE16">
            <v>95</v>
          </cell>
          <cell r="AF16">
            <v>96</v>
          </cell>
          <cell r="AG16">
            <v>81</v>
          </cell>
          <cell r="AH16" t="str">
            <v>良好</v>
          </cell>
          <cell r="AI16" t="str">
            <v>优秀</v>
          </cell>
          <cell r="AJ16">
            <v>70</v>
          </cell>
          <cell r="AK16">
            <v>82</v>
          </cell>
          <cell r="AL16">
            <v>76</v>
          </cell>
          <cell r="AM16">
            <v>89</v>
          </cell>
          <cell r="AN16">
            <v>0</v>
          </cell>
          <cell r="AO16" t="str">
            <v/>
          </cell>
        </row>
        <row r="17">
          <cell r="A17">
            <v>20200318134</v>
          </cell>
          <cell r="B17" t="str">
            <v>李健</v>
          </cell>
          <cell r="C17" t="str">
            <v>全日制2020软件与信息服务(软件外包服务方向)1班</v>
          </cell>
          <cell r="D17">
            <v>80</v>
          </cell>
          <cell r="E17">
            <v>88</v>
          </cell>
          <cell r="F17">
            <v>69</v>
          </cell>
          <cell r="G17">
            <v>80</v>
          </cell>
          <cell r="H17">
            <v>83</v>
          </cell>
          <cell r="I17">
            <v>74</v>
          </cell>
          <cell r="J17">
            <v>86</v>
          </cell>
          <cell r="K17">
            <v>90</v>
          </cell>
          <cell r="L17">
            <v>89</v>
          </cell>
          <cell r="M17">
            <v>90</v>
          </cell>
          <cell r="N17">
            <v>88</v>
          </cell>
          <cell r="O17">
            <v>93</v>
          </cell>
          <cell r="P17">
            <v>97</v>
          </cell>
          <cell r="Q17">
            <v>66</v>
          </cell>
          <cell r="R17" t="str">
            <v>良好</v>
          </cell>
          <cell r="S17">
            <v>90</v>
          </cell>
          <cell r="T17">
            <v>75</v>
          </cell>
          <cell r="U17">
            <v>80</v>
          </cell>
          <cell r="V17">
            <v>89</v>
          </cell>
          <cell r="W17" t="str">
            <v>及格</v>
          </cell>
          <cell r="X17">
            <v>82</v>
          </cell>
          <cell r="Y17" t="str">
            <v>良好</v>
          </cell>
          <cell r="Z17">
            <v>60</v>
          </cell>
          <cell r="AA17">
            <v>62</v>
          </cell>
          <cell r="AB17">
            <v>83</v>
          </cell>
          <cell r="AC17">
            <v>76</v>
          </cell>
          <cell r="AD17">
            <v>82</v>
          </cell>
          <cell r="AE17">
            <v>93</v>
          </cell>
          <cell r="AF17">
            <v>76</v>
          </cell>
          <cell r="AG17">
            <v>79</v>
          </cell>
          <cell r="AH17" t="str">
            <v>良好</v>
          </cell>
          <cell r="AI17" t="str">
            <v>优秀</v>
          </cell>
          <cell r="AJ17">
            <v>69</v>
          </cell>
          <cell r="AK17">
            <v>82</v>
          </cell>
          <cell r="AL17">
            <v>96</v>
          </cell>
          <cell r="AM17">
            <v>80</v>
          </cell>
          <cell r="AN17">
            <v>0</v>
          </cell>
          <cell r="AO17" t="str">
            <v/>
          </cell>
        </row>
        <row r="18">
          <cell r="A18">
            <v>20200318143</v>
          </cell>
          <cell r="B18" t="str">
            <v>廖国栋</v>
          </cell>
          <cell r="C18" t="str">
            <v>全日制2020软件与信息服务(软件外包服务方向)1班</v>
          </cell>
          <cell r="D18">
            <v>80</v>
          </cell>
          <cell r="E18">
            <v>63</v>
          </cell>
          <cell r="F18">
            <v>64</v>
          </cell>
          <cell r="G18">
            <v>80</v>
          </cell>
          <cell r="H18">
            <v>82</v>
          </cell>
          <cell r="I18">
            <v>60</v>
          </cell>
          <cell r="J18">
            <v>79</v>
          </cell>
          <cell r="K18">
            <v>88</v>
          </cell>
          <cell r="L18">
            <v>81</v>
          </cell>
          <cell r="M18">
            <v>73</v>
          </cell>
          <cell r="N18">
            <v>89</v>
          </cell>
          <cell r="O18">
            <v>93</v>
          </cell>
          <cell r="P18">
            <v>93</v>
          </cell>
          <cell r="Q18">
            <v>63</v>
          </cell>
          <cell r="R18" t="str">
            <v>良好</v>
          </cell>
          <cell r="S18">
            <v>90</v>
          </cell>
          <cell r="T18">
            <v>75</v>
          </cell>
          <cell r="U18">
            <v>77</v>
          </cell>
          <cell r="V18">
            <v>96</v>
          </cell>
          <cell r="W18">
            <v>60</v>
          </cell>
          <cell r="X18">
            <v>86</v>
          </cell>
          <cell r="Y18" t="str">
            <v>良好</v>
          </cell>
          <cell r="Z18">
            <v>73</v>
          </cell>
          <cell r="AA18">
            <v>74</v>
          </cell>
          <cell r="AB18">
            <v>86</v>
          </cell>
          <cell r="AC18">
            <v>83</v>
          </cell>
          <cell r="AD18">
            <v>86</v>
          </cell>
          <cell r="AE18">
            <v>92</v>
          </cell>
          <cell r="AF18">
            <v>94</v>
          </cell>
          <cell r="AG18">
            <v>78</v>
          </cell>
          <cell r="AH18" t="str">
            <v>良好</v>
          </cell>
          <cell r="AI18" t="str">
            <v>优秀</v>
          </cell>
          <cell r="AJ18">
            <v>66</v>
          </cell>
          <cell r="AK18">
            <v>86</v>
          </cell>
          <cell r="AL18">
            <v>95</v>
          </cell>
          <cell r="AM18">
            <v>70</v>
          </cell>
          <cell r="AN18">
            <v>0</v>
          </cell>
          <cell r="AO18" t="str">
            <v/>
          </cell>
        </row>
        <row r="19">
          <cell r="A19">
            <v>20200318167</v>
          </cell>
          <cell r="B19" t="str">
            <v>阙丽清</v>
          </cell>
          <cell r="C19" t="str">
            <v>全日制2020软件与信息服务(软件外包服务方向)1班</v>
          </cell>
          <cell r="D19">
            <v>80</v>
          </cell>
          <cell r="E19">
            <v>90</v>
          </cell>
          <cell r="F19">
            <v>90</v>
          </cell>
          <cell r="G19">
            <v>80</v>
          </cell>
          <cell r="H19">
            <v>86</v>
          </cell>
          <cell r="I19">
            <v>88</v>
          </cell>
          <cell r="J19">
            <v>97</v>
          </cell>
          <cell r="K19">
            <v>82</v>
          </cell>
          <cell r="L19">
            <v>81</v>
          </cell>
          <cell r="M19">
            <v>96</v>
          </cell>
          <cell r="N19">
            <v>95</v>
          </cell>
          <cell r="O19">
            <v>95</v>
          </cell>
          <cell r="P19">
            <v>99</v>
          </cell>
          <cell r="Q19">
            <v>74</v>
          </cell>
          <cell r="R19" t="str">
            <v>良好</v>
          </cell>
          <cell r="S19">
            <v>90</v>
          </cell>
          <cell r="T19">
            <v>75</v>
          </cell>
          <cell r="U19">
            <v>82</v>
          </cell>
          <cell r="V19">
            <v>97</v>
          </cell>
          <cell r="W19" t="str">
            <v>及格</v>
          </cell>
          <cell r="X19">
            <v>95</v>
          </cell>
          <cell r="Y19" t="str">
            <v>良好</v>
          </cell>
          <cell r="Z19">
            <v>71</v>
          </cell>
          <cell r="AA19">
            <v>67</v>
          </cell>
          <cell r="AB19">
            <v>83</v>
          </cell>
          <cell r="AC19">
            <v>90</v>
          </cell>
          <cell r="AD19">
            <v>87</v>
          </cell>
          <cell r="AE19">
            <v>86</v>
          </cell>
          <cell r="AF19">
            <v>97</v>
          </cell>
          <cell r="AG19">
            <v>86</v>
          </cell>
          <cell r="AH19" t="str">
            <v>良好</v>
          </cell>
          <cell r="AI19" t="str">
            <v>优秀</v>
          </cell>
          <cell r="AJ19">
            <v>78</v>
          </cell>
          <cell r="AK19">
            <v>87</v>
          </cell>
          <cell r="AL19">
            <v>95</v>
          </cell>
          <cell r="AM19">
            <v>79</v>
          </cell>
          <cell r="AN19">
            <v>0</v>
          </cell>
          <cell r="AO19" t="str">
            <v/>
          </cell>
        </row>
        <row r="20">
          <cell r="A20">
            <v>20200318171</v>
          </cell>
          <cell r="B20" t="str">
            <v>苏绍毅</v>
          </cell>
          <cell r="C20" t="str">
            <v>全日制2020软件与信息服务(软件外包服务方向)1班</v>
          </cell>
          <cell r="D20">
            <v>80</v>
          </cell>
          <cell r="E20">
            <v>67</v>
          </cell>
          <cell r="F20">
            <v>83</v>
          </cell>
          <cell r="G20">
            <v>81</v>
          </cell>
          <cell r="H20">
            <v>83</v>
          </cell>
          <cell r="I20">
            <v>67</v>
          </cell>
          <cell r="J20">
            <v>75</v>
          </cell>
          <cell r="K20">
            <v>90</v>
          </cell>
          <cell r="L20">
            <v>75</v>
          </cell>
          <cell r="M20">
            <v>94</v>
          </cell>
          <cell r="N20">
            <v>96</v>
          </cell>
          <cell r="O20">
            <v>96</v>
          </cell>
          <cell r="P20">
            <v>99</v>
          </cell>
          <cell r="Q20">
            <v>67</v>
          </cell>
          <cell r="R20" t="str">
            <v>良好</v>
          </cell>
          <cell r="S20">
            <v>90</v>
          </cell>
          <cell r="T20">
            <v>75</v>
          </cell>
          <cell r="U20">
            <v>78</v>
          </cell>
          <cell r="V20">
            <v>97</v>
          </cell>
          <cell r="W20" t="str">
            <v>及格</v>
          </cell>
          <cell r="X20">
            <v>83</v>
          </cell>
          <cell r="Y20" t="str">
            <v>良好</v>
          </cell>
          <cell r="Z20">
            <v>71</v>
          </cell>
          <cell r="AA20">
            <v>83</v>
          </cell>
          <cell r="AB20">
            <v>78</v>
          </cell>
          <cell r="AC20">
            <v>83</v>
          </cell>
          <cell r="AD20">
            <v>88</v>
          </cell>
          <cell r="AE20">
            <v>90</v>
          </cell>
          <cell r="AF20">
            <v>86</v>
          </cell>
          <cell r="AG20">
            <v>70</v>
          </cell>
          <cell r="AH20" t="str">
            <v>良好</v>
          </cell>
          <cell r="AI20" t="str">
            <v>优秀</v>
          </cell>
          <cell r="AJ20">
            <v>74</v>
          </cell>
          <cell r="AK20">
            <v>88</v>
          </cell>
          <cell r="AL20">
            <v>97</v>
          </cell>
          <cell r="AM20">
            <v>74</v>
          </cell>
          <cell r="AN20">
            <v>0</v>
          </cell>
          <cell r="AO20" t="str">
            <v/>
          </cell>
        </row>
        <row r="21">
          <cell r="A21">
            <v>20200318179</v>
          </cell>
          <cell r="B21" t="str">
            <v>覃显敏</v>
          </cell>
          <cell r="C21" t="str">
            <v>全日制2020软件与信息服务(软件外包服务方向)1班</v>
          </cell>
          <cell r="D21">
            <v>80</v>
          </cell>
          <cell r="E21">
            <v>69</v>
          </cell>
          <cell r="F21">
            <v>74</v>
          </cell>
          <cell r="G21">
            <v>83</v>
          </cell>
          <cell r="H21">
            <v>83</v>
          </cell>
          <cell r="I21">
            <v>88</v>
          </cell>
          <cell r="J21">
            <v>71</v>
          </cell>
          <cell r="K21">
            <v>83</v>
          </cell>
          <cell r="L21">
            <v>81</v>
          </cell>
          <cell r="M21">
            <v>73</v>
          </cell>
          <cell r="N21">
            <v>94</v>
          </cell>
          <cell r="O21">
            <v>90</v>
          </cell>
          <cell r="P21">
            <v>91</v>
          </cell>
          <cell r="Q21">
            <v>82</v>
          </cell>
          <cell r="R21" t="str">
            <v>良好</v>
          </cell>
          <cell r="S21">
            <v>90</v>
          </cell>
          <cell r="T21">
            <v>75</v>
          </cell>
          <cell r="U21">
            <v>76</v>
          </cell>
          <cell r="V21">
            <v>95</v>
          </cell>
          <cell r="W21" t="str">
            <v>良好</v>
          </cell>
          <cell r="X21">
            <v>86</v>
          </cell>
          <cell r="Y21" t="str">
            <v>良好</v>
          </cell>
          <cell r="Z21">
            <v>78</v>
          </cell>
          <cell r="AA21">
            <v>82</v>
          </cell>
          <cell r="AB21">
            <v>85</v>
          </cell>
          <cell r="AC21">
            <v>85</v>
          </cell>
          <cell r="AD21">
            <v>95</v>
          </cell>
          <cell r="AE21">
            <v>90</v>
          </cell>
          <cell r="AF21">
            <v>94</v>
          </cell>
          <cell r="AG21">
            <v>85</v>
          </cell>
          <cell r="AH21" t="str">
            <v>良好</v>
          </cell>
          <cell r="AI21" t="str">
            <v>优秀</v>
          </cell>
          <cell r="AJ21">
            <v>77</v>
          </cell>
          <cell r="AK21">
            <v>95</v>
          </cell>
          <cell r="AL21">
            <v>97</v>
          </cell>
          <cell r="AM21">
            <v>88</v>
          </cell>
          <cell r="AN21">
            <v>0</v>
          </cell>
          <cell r="AO21" t="str">
            <v/>
          </cell>
        </row>
        <row r="22">
          <cell r="A22">
            <v>20200318182</v>
          </cell>
          <cell r="B22" t="str">
            <v>唐启升</v>
          </cell>
          <cell r="C22" t="str">
            <v>全日制2020软件与信息服务(软件外包服务方向)1班</v>
          </cell>
          <cell r="D22">
            <v>80</v>
          </cell>
          <cell r="E22">
            <v>91</v>
          </cell>
          <cell r="F22">
            <v>84</v>
          </cell>
          <cell r="G22">
            <v>82</v>
          </cell>
          <cell r="H22">
            <v>84</v>
          </cell>
          <cell r="I22">
            <v>78</v>
          </cell>
          <cell r="J22">
            <v>90</v>
          </cell>
          <cell r="K22">
            <v>86</v>
          </cell>
          <cell r="L22">
            <v>91</v>
          </cell>
          <cell r="M22">
            <v>97</v>
          </cell>
          <cell r="N22">
            <v>98</v>
          </cell>
          <cell r="O22">
            <v>100</v>
          </cell>
          <cell r="P22">
            <v>100</v>
          </cell>
          <cell r="Q22">
            <v>77</v>
          </cell>
          <cell r="R22" t="str">
            <v>良好</v>
          </cell>
          <cell r="S22">
            <v>95</v>
          </cell>
          <cell r="T22">
            <v>75</v>
          </cell>
          <cell r="U22">
            <v>78</v>
          </cell>
          <cell r="V22">
            <v>95</v>
          </cell>
          <cell r="W22" t="str">
            <v>优秀</v>
          </cell>
          <cell r="X22">
            <v>96</v>
          </cell>
          <cell r="Y22" t="str">
            <v>良好</v>
          </cell>
          <cell r="Z22">
            <v>73</v>
          </cell>
          <cell r="AA22">
            <v>73</v>
          </cell>
          <cell r="AB22">
            <v>81</v>
          </cell>
          <cell r="AC22">
            <v>85</v>
          </cell>
          <cell r="AD22">
            <v>93</v>
          </cell>
          <cell r="AE22">
            <v>90</v>
          </cell>
          <cell r="AF22">
            <v>73</v>
          </cell>
          <cell r="AG22">
            <v>83</v>
          </cell>
          <cell r="AH22" t="str">
            <v>良好</v>
          </cell>
          <cell r="AI22" t="str">
            <v>优秀</v>
          </cell>
          <cell r="AJ22">
            <v>84</v>
          </cell>
          <cell r="AK22">
            <v>93</v>
          </cell>
          <cell r="AL22">
            <v>93</v>
          </cell>
          <cell r="AM22">
            <v>77</v>
          </cell>
          <cell r="AN22">
            <v>0</v>
          </cell>
          <cell r="AO22" t="str">
            <v/>
          </cell>
        </row>
        <row r="23">
          <cell r="A23">
            <v>20200318186</v>
          </cell>
          <cell r="B23" t="str">
            <v>韦国锋</v>
          </cell>
          <cell r="C23" t="str">
            <v>全日制2020软件与信息服务(软件外包服务方向)1班</v>
          </cell>
          <cell r="D23">
            <v>80</v>
          </cell>
          <cell r="E23">
            <v>64</v>
          </cell>
          <cell r="F23">
            <v>61</v>
          </cell>
          <cell r="G23">
            <v>82</v>
          </cell>
          <cell r="H23">
            <v>83</v>
          </cell>
          <cell r="I23">
            <v>86</v>
          </cell>
          <cell r="J23">
            <v>91</v>
          </cell>
          <cell r="K23">
            <v>84</v>
          </cell>
          <cell r="L23">
            <v>78</v>
          </cell>
          <cell r="M23">
            <v>92</v>
          </cell>
          <cell r="N23">
            <v>93</v>
          </cell>
          <cell r="O23">
            <v>92</v>
          </cell>
          <cell r="P23">
            <v>96</v>
          </cell>
          <cell r="Q23">
            <v>75</v>
          </cell>
          <cell r="R23" t="str">
            <v>良好</v>
          </cell>
          <cell r="S23">
            <v>90</v>
          </cell>
          <cell r="T23">
            <v>75</v>
          </cell>
          <cell r="U23">
            <v>76</v>
          </cell>
          <cell r="V23">
            <v>95</v>
          </cell>
          <cell r="W23" t="str">
            <v>优秀</v>
          </cell>
          <cell r="X23">
            <v>76</v>
          </cell>
          <cell r="Y23" t="str">
            <v>良好</v>
          </cell>
          <cell r="Z23">
            <v>69</v>
          </cell>
          <cell r="AA23">
            <v>70</v>
          </cell>
          <cell r="AB23">
            <v>78</v>
          </cell>
          <cell r="AC23">
            <v>79</v>
          </cell>
          <cell r="AD23">
            <v>86</v>
          </cell>
          <cell r="AE23">
            <v>93</v>
          </cell>
          <cell r="AF23">
            <v>95</v>
          </cell>
          <cell r="AG23">
            <v>77</v>
          </cell>
          <cell r="AH23" t="str">
            <v>良好</v>
          </cell>
          <cell r="AI23" t="str">
            <v>优秀</v>
          </cell>
          <cell r="AJ23">
            <v>69</v>
          </cell>
          <cell r="AK23">
            <v>86</v>
          </cell>
          <cell r="AL23">
            <v>87</v>
          </cell>
          <cell r="AM23">
            <v>86</v>
          </cell>
          <cell r="AN23">
            <v>0</v>
          </cell>
          <cell r="AO23" t="str">
            <v/>
          </cell>
        </row>
        <row r="24">
          <cell r="A24">
            <v>20200318195</v>
          </cell>
          <cell r="B24" t="str">
            <v>吴泽瑜</v>
          </cell>
          <cell r="C24" t="str">
            <v>全日制2020软件与信息服务(软件外包服务方向)1班</v>
          </cell>
          <cell r="D24">
            <v>80</v>
          </cell>
          <cell r="E24">
            <v>62</v>
          </cell>
          <cell r="F24">
            <v>66</v>
          </cell>
          <cell r="G24">
            <v>88</v>
          </cell>
          <cell r="H24">
            <v>83</v>
          </cell>
          <cell r="I24">
            <v>78</v>
          </cell>
          <cell r="J24">
            <v>93</v>
          </cell>
          <cell r="K24">
            <v>75</v>
          </cell>
          <cell r="L24">
            <v>90</v>
          </cell>
          <cell r="M24">
            <v>94</v>
          </cell>
          <cell r="N24">
            <v>98</v>
          </cell>
          <cell r="O24">
            <v>98</v>
          </cell>
          <cell r="P24">
            <v>100</v>
          </cell>
          <cell r="Q24">
            <v>90</v>
          </cell>
          <cell r="R24" t="str">
            <v>良好</v>
          </cell>
          <cell r="S24">
            <v>90</v>
          </cell>
          <cell r="T24">
            <v>75</v>
          </cell>
          <cell r="U24">
            <v>82</v>
          </cell>
          <cell r="V24">
            <v>97</v>
          </cell>
          <cell r="W24" t="str">
            <v>良好</v>
          </cell>
          <cell r="X24">
            <v>86</v>
          </cell>
          <cell r="Y24" t="str">
            <v>良好</v>
          </cell>
          <cell r="Z24">
            <v>79</v>
          </cell>
          <cell r="AA24">
            <v>86</v>
          </cell>
          <cell r="AB24">
            <v>90</v>
          </cell>
          <cell r="AC24">
            <v>92</v>
          </cell>
          <cell r="AD24">
            <v>91</v>
          </cell>
          <cell r="AE24">
            <v>94</v>
          </cell>
          <cell r="AF24">
            <v>99</v>
          </cell>
          <cell r="AG24">
            <v>81</v>
          </cell>
          <cell r="AH24" t="str">
            <v>良好</v>
          </cell>
          <cell r="AI24" t="str">
            <v>优秀</v>
          </cell>
          <cell r="AJ24">
            <v>78</v>
          </cell>
          <cell r="AK24">
            <v>91</v>
          </cell>
          <cell r="AL24">
            <v>93</v>
          </cell>
          <cell r="AM24">
            <v>85</v>
          </cell>
          <cell r="AN24">
            <v>0</v>
          </cell>
          <cell r="AO24" t="str">
            <v/>
          </cell>
        </row>
        <row r="25">
          <cell r="A25">
            <v>20200318201</v>
          </cell>
          <cell r="B25" t="str">
            <v>杨满柱</v>
          </cell>
          <cell r="C25" t="str">
            <v>全日制2020软件与信息服务(软件外包服务方向)1班</v>
          </cell>
          <cell r="D25">
            <v>80</v>
          </cell>
          <cell r="E25">
            <v>63</v>
          </cell>
          <cell r="F25">
            <v>64</v>
          </cell>
          <cell r="G25">
            <v>86</v>
          </cell>
          <cell r="H25">
            <v>84</v>
          </cell>
          <cell r="I25">
            <v>81</v>
          </cell>
          <cell r="J25">
            <v>77</v>
          </cell>
          <cell r="K25">
            <v>88</v>
          </cell>
          <cell r="L25">
            <v>78</v>
          </cell>
          <cell r="M25">
            <v>89</v>
          </cell>
          <cell r="N25">
            <v>94</v>
          </cell>
          <cell r="O25">
            <v>98</v>
          </cell>
          <cell r="P25">
            <v>99</v>
          </cell>
          <cell r="Q25">
            <v>72</v>
          </cell>
          <cell r="R25" t="str">
            <v>良好</v>
          </cell>
          <cell r="S25">
            <v>90</v>
          </cell>
          <cell r="T25">
            <v>75</v>
          </cell>
          <cell r="U25">
            <v>82</v>
          </cell>
          <cell r="V25">
            <v>96</v>
          </cell>
          <cell r="W25" t="str">
            <v>良好</v>
          </cell>
          <cell r="X25">
            <v>92</v>
          </cell>
          <cell r="Y25" t="str">
            <v>良好</v>
          </cell>
          <cell r="Z25">
            <v>69</v>
          </cell>
          <cell r="AA25">
            <v>75</v>
          </cell>
          <cell r="AB25">
            <v>77</v>
          </cell>
          <cell r="AC25">
            <v>81</v>
          </cell>
          <cell r="AD25">
            <v>96</v>
          </cell>
          <cell r="AE25">
            <v>86</v>
          </cell>
          <cell r="AF25">
            <v>92</v>
          </cell>
          <cell r="AG25">
            <v>82</v>
          </cell>
          <cell r="AH25" t="str">
            <v>良好</v>
          </cell>
          <cell r="AI25" t="str">
            <v>优秀</v>
          </cell>
          <cell r="AJ25">
            <v>86</v>
          </cell>
          <cell r="AK25">
            <v>96</v>
          </cell>
          <cell r="AL25">
            <v>93</v>
          </cell>
          <cell r="AM25">
            <v>80</v>
          </cell>
          <cell r="AN25">
            <v>0</v>
          </cell>
          <cell r="AO25" t="str">
            <v/>
          </cell>
        </row>
        <row r="26">
          <cell r="A26">
            <v>20200318212</v>
          </cell>
          <cell r="B26" t="str">
            <v>朱茂锋</v>
          </cell>
          <cell r="C26" t="str">
            <v>全日制2020软件与信息服务(软件外包服务方向)1班</v>
          </cell>
          <cell r="D26">
            <v>80</v>
          </cell>
          <cell r="E26">
            <v>67</v>
          </cell>
          <cell r="F26">
            <v>64</v>
          </cell>
          <cell r="G26">
            <v>81</v>
          </cell>
          <cell r="H26">
            <v>87</v>
          </cell>
          <cell r="I26">
            <v>82</v>
          </cell>
          <cell r="J26">
            <v>81</v>
          </cell>
          <cell r="K26">
            <v>70</v>
          </cell>
          <cell r="L26">
            <v>87</v>
          </cell>
          <cell r="M26">
            <v>100</v>
          </cell>
          <cell r="N26">
            <v>100</v>
          </cell>
          <cell r="O26">
            <v>100</v>
          </cell>
          <cell r="P26">
            <v>100</v>
          </cell>
          <cell r="Q26">
            <v>84</v>
          </cell>
          <cell r="R26" t="str">
            <v>良好</v>
          </cell>
          <cell r="S26">
            <v>90</v>
          </cell>
          <cell r="T26">
            <v>75</v>
          </cell>
          <cell r="U26">
            <v>69</v>
          </cell>
          <cell r="V26">
            <v>97</v>
          </cell>
          <cell r="W26" t="str">
            <v>及格</v>
          </cell>
          <cell r="X26">
            <v>94</v>
          </cell>
          <cell r="Y26" t="str">
            <v>良好</v>
          </cell>
          <cell r="Z26">
            <v>71</v>
          </cell>
          <cell r="AA26">
            <v>86</v>
          </cell>
          <cell r="AB26">
            <v>90</v>
          </cell>
          <cell r="AC26">
            <v>87</v>
          </cell>
          <cell r="AD26">
            <v>85</v>
          </cell>
          <cell r="AE26">
            <v>95</v>
          </cell>
          <cell r="AF26">
            <v>96</v>
          </cell>
          <cell r="AG26">
            <v>80</v>
          </cell>
          <cell r="AH26" t="str">
            <v>良好</v>
          </cell>
          <cell r="AI26" t="str">
            <v>优秀</v>
          </cell>
          <cell r="AJ26">
            <v>77</v>
          </cell>
          <cell r="AK26">
            <v>85</v>
          </cell>
          <cell r="AL26">
            <v>96</v>
          </cell>
          <cell r="AM26">
            <v>85</v>
          </cell>
          <cell r="AN26">
            <v>0</v>
          </cell>
          <cell r="AO26" t="str">
            <v/>
          </cell>
        </row>
        <row r="27">
          <cell r="A27">
            <v>20200318213</v>
          </cell>
          <cell r="B27" t="str">
            <v>朱茂富</v>
          </cell>
          <cell r="C27" t="str">
            <v>全日制2020软件与信息服务(软件外包服务方向)1班</v>
          </cell>
          <cell r="D27">
            <v>80</v>
          </cell>
          <cell r="E27">
            <v>67</v>
          </cell>
          <cell r="F27">
            <v>68</v>
          </cell>
          <cell r="G27">
            <v>80</v>
          </cell>
          <cell r="H27">
            <v>83</v>
          </cell>
          <cell r="I27">
            <v>79</v>
          </cell>
          <cell r="J27">
            <v>81</v>
          </cell>
          <cell r="K27">
            <v>67</v>
          </cell>
          <cell r="L27">
            <v>87</v>
          </cell>
          <cell r="M27">
            <v>97</v>
          </cell>
          <cell r="N27">
            <v>99</v>
          </cell>
          <cell r="O27">
            <v>100</v>
          </cell>
          <cell r="P27">
            <v>99</v>
          </cell>
          <cell r="Q27">
            <v>84</v>
          </cell>
          <cell r="R27" t="str">
            <v>良好</v>
          </cell>
          <cell r="S27">
            <v>90</v>
          </cell>
          <cell r="T27">
            <v>75</v>
          </cell>
          <cell r="U27">
            <v>73</v>
          </cell>
          <cell r="V27">
            <v>98</v>
          </cell>
          <cell r="W27" t="str">
            <v>及格</v>
          </cell>
          <cell r="X27">
            <v>94</v>
          </cell>
          <cell r="Y27" t="str">
            <v>良好</v>
          </cell>
          <cell r="Z27">
            <v>69</v>
          </cell>
          <cell r="AA27">
            <v>89</v>
          </cell>
          <cell r="AB27">
            <v>90</v>
          </cell>
          <cell r="AC27">
            <v>87</v>
          </cell>
          <cell r="AD27">
            <v>85</v>
          </cell>
          <cell r="AE27">
            <v>95</v>
          </cell>
          <cell r="AF27">
            <v>96</v>
          </cell>
          <cell r="AG27">
            <v>80</v>
          </cell>
          <cell r="AH27" t="str">
            <v>良好</v>
          </cell>
          <cell r="AI27" t="str">
            <v>优秀</v>
          </cell>
          <cell r="AJ27">
            <v>73</v>
          </cell>
          <cell r="AK27">
            <v>85</v>
          </cell>
          <cell r="AL27">
            <v>96</v>
          </cell>
          <cell r="AM27">
            <v>85</v>
          </cell>
          <cell r="AN27">
            <v>0</v>
          </cell>
          <cell r="AO27" t="str">
            <v/>
          </cell>
        </row>
        <row r="28">
          <cell r="A28">
            <v>20200318215</v>
          </cell>
          <cell r="B28" t="str">
            <v>包云</v>
          </cell>
          <cell r="C28" t="str">
            <v>全日制2020软件与信息服务(软件外包服务方向)1班</v>
          </cell>
          <cell r="D28">
            <v>80</v>
          </cell>
          <cell r="E28">
            <v>94</v>
          </cell>
          <cell r="F28">
            <v>93</v>
          </cell>
          <cell r="G28">
            <v>93</v>
          </cell>
          <cell r="H28">
            <v>88</v>
          </cell>
          <cell r="I28">
            <v>87</v>
          </cell>
          <cell r="J28">
            <v>93</v>
          </cell>
          <cell r="K28">
            <v>93</v>
          </cell>
          <cell r="L28">
            <v>95</v>
          </cell>
          <cell r="M28">
            <v>99</v>
          </cell>
          <cell r="N28">
            <v>98</v>
          </cell>
          <cell r="O28">
            <v>99</v>
          </cell>
          <cell r="P28">
            <v>100</v>
          </cell>
          <cell r="Q28">
            <v>73</v>
          </cell>
          <cell r="R28" t="str">
            <v>良好</v>
          </cell>
          <cell r="S28">
            <v>90</v>
          </cell>
          <cell r="T28">
            <v>75</v>
          </cell>
          <cell r="U28">
            <v>92</v>
          </cell>
          <cell r="V28">
            <v>66</v>
          </cell>
          <cell r="W28" t="str">
            <v>优秀</v>
          </cell>
          <cell r="X28">
            <v>97</v>
          </cell>
          <cell r="Y28" t="str">
            <v>良好</v>
          </cell>
          <cell r="Z28">
            <v>67</v>
          </cell>
          <cell r="AA28">
            <v>79</v>
          </cell>
          <cell r="AB28">
            <v>84</v>
          </cell>
          <cell r="AC28">
            <v>89</v>
          </cell>
          <cell r="AD28">
            <v>93</v>
          </cell>
          <cell r="AE28">
            <v>92</v>
          </cell>
          <cell r="AF28">
            <v>97</v>
          </cell>
          <cell r="AG28">
            <v>96</v>
          </cell>
          <cell r="AH28" t="str">
            <v>良好</v>
          </cell>
          <cell r="AI28" t="str">
            <v>优秀</v>
          </cell>
          <cell r="AJ28">
            <v>86</v>
          </cell>
          <cell r="AK28">
            <v>93</v>
          </cell>
          <cell r="AL28">
            <v>98</v>
          </cell>
          <cell r="AM28">
            <v>79</v>
          </cell>
          <cell r="AN28">
            <v>0</v>
          </cell>
          <cell r="AO28" t="str">
            <v/>
          </cell>
        </row>
        <row r="29">
          <cell r="A29">
            <v>20200318218</v>
          </cell>
          <cell r="B29" t="str">
            <v>岑祖秀</v>
          </cell>
          <cell r="C29" t="str">
            <v>全日制2020软件与信息服务(软件外包服务方向)1班</v>
          </cell>
          <cell r="D29">
            <v>80</v>
          </cell>
          <cell r="E29">
            <v>84</v>
          </cell>
          <cell r="F29">
            <v>90</v>
          </cell>
          <cell r="G29">
            <v>80</v>
          </cell>
          <cell r="H29">
            <v>84</v>
          </cell>
          <cell r="I29">
            <v>74</v>
          </cell>
          <cell r="J29">
            <v>80</v>
          </cell>
          <cell r="K29">
            <v>83</v>
          </cell>
          <cell r="L29">
            <v>87</v>
          </cell>
          <cell r="M29">
            <v>92</v>
          </cell>
          <cell r="N29">
            <v>91</v>
          </cell>
          <cell r="O29">
            <v>95</v>
          </cell>
          <cell r="P29">
            <v>94</v>
          </cell>
          <cell r="Q29">
            <v>67</v>
          </cell>
          <cell r="R29" t="str">
            <v>良好</v>
          </cell>
          <cell r="S29">
            <v>90</v>
          </cell>
          <cell r="T29">
            <v>75</v>
          </cell>
          <cell r="U29">
            <v>80</v>
          </cell>
          <cell r="V29">
            <v>90</v>
          </cell>
          <cell r="W29" t="str">
            <v>及格</v>
          </cell>
          <cell r="X29">
            <v>65</v>
          </cell>
          <cell r="Y29" t="str">
            <v>良好</v>
          </cell>
          <cell r="Z29">
            <v>72</v>
          </cell>
          <cell r="AA29">
            <v>80</v>
          </cell>
          <cell r="AB29">
            <v>86</v>
          </cell>
          <cell r="AC29">
            <v>86</v>
          </cell>
          <cell r="AD29">
            <v>89</v>
          </cell>
          <cell r="AE29">
            <v>92</v>
          </cell>
          <cell r="AF29">
            <v>65</v>
          </cell>
          <cell r="AG29">
            <v>90</v>
          </cell>
          <cell r="AH29" t="str">
            <v>良好</v>
          </cell>
          <cell r="AI29" t="str">
            <v>优秀</v>
          </cell>
          <cell r="AJ29">
            <v>73</v>
          </cell>
          <cell r="AK29">
            <v>89</v>
          </cell>
          <cell r="AL29">
            <v>92</v>
          </cell>
          <cell r="AM29">
            <v>80</v>
          </cell>
          <cell r="AN29">
            <v>0</v>
          </cell>
          <cell r="AO29" t="str">
            <v/>
          </cell>
        </row>
        <row r="30">
          <cell r="A30">
            <v>20200318223</v>
          </cell>
          <cell r="B30" t="str">
            <v>冯远熠</v>
          </cell>
          <cell r="C30" t="str">
            <v>全日制2020软件与信息服务(软件外包服务方向)1班</v>
          </cell>
          <cell r="D30">
            <v>80</v>
          </cell>
          <cell r="E30">
            <v>90</v>
          </cell>
          <cell r="F30">
            <v>90</v>
          </cell>
          <cell r="G30">
            <v>83</v>
          </cell>
          <cell r="H30">
            <v>85</v>
          </cell>
          <cell r="I30">
            <v>92</v>
          </cell>
          <cell r="J30">
            <v>78</v>
          </cell>
          <cell r="K30">
            <v>75</v>
          </cell>
          <cell r="L30">
            <v>88</v>
          </cell>
          <cell r="M30">
            <v>100</v>
          </cell>
          <cell r="N30">
            <v>100</v>
          </cell>
          <cell r="O30">
            <v>100</v>
          </cell>
          <cell r="P30">
            <v>100</v>
          </cell>
          <cell r="Q30">
            <v>81</v>
          </cell>
          <cell r="R30" t="str">
            <v>良好</v>
          </cell>
          <cell r="S30">
            <v>90</v>
          </cell>
          <cell r="T30">
            <v>75</v>
          </cell>
          <cell r="U30">
            <v>93</v>
          </cell>
          <cell r="V30">
            <v>98</v>
          </cell>
          <cell r="W30" t="str">
            <v>良好</v>
          </cell>
          <cell r="X30">
            <v>86</v>
          </cell>
          <cell r="Y30" t="str">
            <v>良好</v>
          </cell>
          <cell r="Z30">
            <v>60</v>
          </cell>
          <cell r="AA30">
            <v>83</v>
          </cell>
          <cell r="AB30">
            <v>78</v>
          </cell>
          <cell r="AC30">
            <v>79</v>
          </cell>
          <cell r="AD30">
            <v>60</v>
          </cell>
          <cell r="AE30">
            <v>93</v>
          </cell>
          <cell r="AF30">
            <v>92</v>
          </cell>
          <cell r="AG30">
            <v>88</v>
          </cell>
          <cell r="AH30" t="str">
            <v>良好</v>
          </cell>
          <cell r="AI30" t="str">
            <v>优秀</v>
          </cell>
          <cell r="AJ30">
            <v>77</v>
          </cell>
          <cell r="AK30">
            <v>60</v>
          </cell>
          <cell r="AL30">
            <v>97</v>
          </cell>
          <cell r="AM30">
            <v>70</v>
          </cell>
          <cell r="AN30">
            <v>0</v>
          </cell>
          <cell r="AO30" t="str">
            <v/>
          </cell>
        </row>
        <row r="31">
          <cell r="A31">
            <v>20200318226</v>
          </cell>
          <cell r="B31" t="str">
            <v>贺乃桂</v>
          </cell>
          <cell r="C31" t="str">
            <v>全日制2020软件与信息服务(软件外包服务方向)1班</v>
          </cell>
          <cell r="D31">
            <v>80</v>
          </cell>
          <cell r="E31">
            <v>97</v>
          </cell>
          <cell r="F31">
            <v>93</v>
          </cell>
          <cell r="G31">
            <v>88</v>
          </cell>
          <cell r="H31">
            <v>84</v>
          </cell>
          <cell r="I31">
            <v>80</v>
          </cell>
          <cell r="J31">
            <v>90</v>
          </cell>
          <cell r="K31">
            <v>82</v>
          </cell>
          <cell r="L31">
            <v>89</v>
          </cell>
          <cell r="M31">
            <v>91</v>
          </cell>
          <cell r="N31">
            <v>96</v>
          </cell>
          <cell r="O31">
            <v>94</v>
          </cell>
          <cell r="P31">
            <v>98</v>
          </cell>
          <cell r="Q31">
            <v>74</v>
          </cell>
          <cell r="R31" t="str">
            <v>良好</v>
          </cell>
          <cell r="S31">
            <v>90</v>
          </cell>
          <cell r="T31">
            <v>75</v>
          </cell>
          <cell r="U31">
            <v>83</v>
          </cell>
          <cell r="V31">
            <v>96</v>
          </cell>
          <cell r="W31" t="str">
            <v>及格</v>
          </cell>
          <cell r="X31">
            <v>86</v>
          </cell>
          <cell r="Y31" t="str">
            <v>良好</v>
          </cell>
          <cell r="Z31">
            <v>72</v>
          </cell>
          <cell r="AA31">
            <v>79</v>
          </cell>
          <cell r="AB31">
            <v>85</v>
          </cell>
          <cell r="AC31">
            <v>82</v>
          </cell>
          <cell r="AD31">
            <v>85</v>
          </cell>
          <cell r="AE31">
            <v>94</v>
          </cell>
          <cell r="AF31">
            <v>78</v>
          </cell>
          <cell r="AG31">
            <v>85</v>
          </cell>
          <cell r="AH31" t="str">
            <v>良好</v>
          </cell>
          <cell r="AI31" t="str">
            <v>优秀</v>
          </cell>
          <cell r="AJ31">
            <v>76</v>
          </cell>
          <cell r="AK31">
            <v>85</v>
          </cell>
          <cell r="AL31">
            <v>95</v>
          </cell>
          <cell r="AM31">
            <v>88</v>
          </cell>
          <cell r="AN31">
            <v>0</v>
          </cell>
          <cell r="AO31" t="str">
            <v/>
          </cell>
        </row>
        <row r="32">
          <cell r="A32">
            <v>20200318230</v>
          </cell>
          <cell r="B32" t="str">
            <v>黄广深</v>
          </cell>
          <cell r="C32" t="str">
            <v>全日制2020软件与信息服务(软件外包服务方向)1班</v>
          </cell>
          <cell r="D32">
            <v>80</v>
          </cell>
          <cell r="E32">
            <v>62</v>
          </cell>
          <cell r="F32">
            <v>60</v>
          </cell>
          <cell r="G32">
            <v>78</v>
          </cell>
          <cell r="H32">
            <v>84</v>
          </cell>
          <cell r="I32">
            <v>60</v>
          </cell>
          <cell r="J32">
            <v>81</v>
          </cell>
          <cell r="K32">
            <v>83</v>
          </cell>
          <cell r="L32">
            <v>83</v>
          </cell>
          <cell r="M32">
            <v>90</v>
          </cell>
          <cell r="N32">
            <v>90</v>
          </cell>
          <cell r="O32">
            <v>89</v>
          </cell>
          <cell r="P32">
            <v>90</v>
          </cell>
          <cell r="Q32">
            <v>68</v>
          </cell>
          <cell r="R32" t="str">
            <v>良好</v>
          </cell>
          <cell r="S32">
            <v>90</v>
          </cell>
          <cell r="T32">
            <v>75</v>
          </cell>
          <cell r="U32">
            <v>70</v>
          </cell>
          <cell r="V32">
            <v>89</v>
          </cell>
          <cell r="W32" t="str">
            <v>及格</v>
          </cell>
          <cell r="X32">
            <v>80</v>
          </cell>
          <cell r="Y32" t="str">
            <v>良好</v>
          </cell>
          <cell r="Z32">
            <v>70</v>
          </cell>
          <cell r="AA32">
            <v>73</v>
          </cell>
          <cell r="AB32">
            <v>77</v>
          </cell>
          <cell r="AC32">
            <v>84</v>
          </cell>
          <cell r="AD32">
            <v>76</v>
          </cell>
          <cell r="AE32">
            <v>93</v>
          </cell>
          <cell r="AF32">
            <v>77</v>
          </cell>
          <cell r="AG32">
            <v>81</v>
          </cell>
          <cell r="AH32" t="str">
            <v>良好</v>
          </cell>
          <cell r="AI32" t="str">
            <v>优秀</v>
          </cell>
          <cell r="AJ32">
            <v>69</v>
          </cell>
          <cell r="AK32">
            <v>76</v>
          </cell>
          <cell r="AL32">
            <v>0</v>
          </cell>
          <cell r="AM32">
            <v>88</v>
          </cell>
          <cell r="AN32">
            <v>1</v>
          </cell>
          <cell r="AO32" t="str">
            <v>预就业实习</v>
          </cell>
        </row>
        <row r="33">
          <cell r="A33">
            <v>20200318233</v>
          </cell>
          <cell r="B33" t="str">
            <v>黄建华</v>
          </cell>
          <cell r="C33" t="str">
            <v>全日制2020软件与信息服务(软件外包服务方向)1班</v>
          </cell>
          <cell r="D33">
            <v>80</v>
          </cell>
          <cell r="E33">
            <v>64</v>
          </cell>
          <cell r="F33">
            <v>61</v>
          </cell>
          <cell r="G33">
            <v>76</v>
          </cell>
          <cell r="H33">
            <v>88</v>
          </cell>
          <cell r="I33">
            <v>70</v>
          </cell>
          <cell r="J33">
            <v>81</v>
          </cell>
          <cell r="K33">
            <v>91</v>
          </cell>
          <cell r="L33">
            <v>87</v>
          </cell>
          <cell r="M33">
            <v>96</v>
          </cell>
          <cell r="N33">
            <v>96</v>
          </cell>
          <cell r="O33">
            <v>99</v>
          </cell>
          <cell r="P33">
            <v>100</v>
          </cell>
          <cell r="Q33">
            <v>74</v>
          </cell>
          <cell r="R33" t="str">
            <v>良好</v>
          </cell>
          <cell r="S33">
            <v>90</v>
          </cell>
          <cell r="T33">
            <v>75</v>
          </cell>
          <cell r="U33">
            <v>87</v>
          </cell>
          <cell r="V33">
            <v>97</v>
          </cell>
          <cell r="W33" t="str">
            <v>良好</v>
          </cell>
          <cell r="X33">
            <v>96</v>
          </cell>
          <cell r="Y33" t="str">
            <v>良好</v>
          </cell>
          <cell r="Z33">
            <v>81</v>
          </cell>
          <cell r="AA33">
            <v>81</v>
          </cell>
          <cell r="AB33">
            <v>91</v>
          </cell>
          <cell r="AC33">
            <v>92</v>
          </cell>
          <cell r="AD33">
            <v>84</v>
          </cell>
          <cell r="AE33">
            <v>92</v>
          </cell>
          <cell r="AF33">
            <v>98</v>
          </cell>
          <cell r="AG33">
            <v>84</v>
          </cell>
          <cell r="AH33" t="str">
            <v>良好</v>
          </cell>
          <cell r="AI33" t="str">
            <v>优秀</v>
          </cell>
          <cell r="AJ33">
            <v>86</v>
          </cell>
          <cell r="AK33">
            <v>84</v>
          </cell>
          <cell r="AL33">
            <v>97</v>
          </cell>
          <cell r="AM33">
            <v>75</v>
          </cell>
          <cell r="AN33">
            <v>0</v>
          </cell>
          <cell r="AO33" t="str">
            <v/>
          </cell>
        </row>
        <row r="34">
          <cell r="A34">
            <v>20200318244</v>
          </cell>
          <cell r="B34" t="str">
            <v>李嘉珩</v>
          </cell>
          <cell r="C34" t="str">
            <v>全日制2020软件与信息服务(软件外包服务方向)1班</v>
          </cell>
          <cell r="D34">
            <v>80</v>
          </cell>
          <cell r="E34">
            <v>83</v>
          </cell>
          <cell r="F34">
            <v>66</v>
          </cell>
          <cell r="G34">
            <v>80</v>
          </cell>
          <cell r="H34">
            <v>83</v>
          </cell>
          <cell r="I34">
            <v>77</v>
          </cell>
          <cell r="J34">
            <v>85</v>
          </cell>
          <cell r="K34">
            <v>74</v>
          </cell>
          <cell r="L34">
            <v>86</v>
          </cell>
          <cell r="M34">
            <v>93</v>
          </cell>
          <cell r="N34">
            <v>98</v>
          </cell>
          <cell r="O34">
            <v>99</v>
          </cell>
          <cell r="P34">
            <v>100</v>
          </cell>
          <cell r="Q34">
            <v>75</v>
          </cell>
          <cell r="R34" t="str">
            <v>良好</v>
          </cell>
          <cell r="S34">
            <v>90</v>
          </cell>
          <cell r="T34">
            <v>75</v>
          </cell>
          <cell r="U34">
            <v>78</v>
          </cell>
          <cell r="V34">
            <v>97</v>
          </cell>
          <cell r="W34" t="str">
            <v>良好</v>
          </cell>
          <cell r="X34">
            <v>94</v>
          </cell>
          <cell r="Y34" t="str">
            <v>良好</v>
          </cell>
          <cell r="Z34">
            <v>76</v>
          </cell>
          <cell r="AA34">
            <v>79</v>
          </cell>
          <cell r="AB34">
            <v>88</v>
          </cell>
          <cell r="AC34">
            <v>84</v>
          </cell>
          <cell r="AD34">
            <v>92</v>
          </cell>
          <cell r="AE34">
            <v>94</v>
          </cell>
          <cell r="AF34">
            <v>97</v>
          </cell>
          <cell r="AG34">
            <v>84</v>
          </cell>
          <cell r="AH34" t="str">
            <v>良好</v>
          </cell>
          <cell r="AI34" t="str">
            <v>优秀</v>
          </cell>
          <cell r="AJ34">
            <v>86</v>
          </cell>
          <cell r="AK34">
            <v>92</v>
          </cell>
          <cell r="AL34">
            <v>97</v>
          </cell>
          <cell r="AM34">
            <v>88</v>
          </cell>
          <cell r="AN34">
            <v>0</v>
          </cell>
          <cell r="AO34" t="str">
            <v/>
          </cell>
        </row>
        <row r="35">
          <cell r="A35">
            <v>20200318261</v>
          </cell>
          <cell r="B35" t="str">
            <v>刘玉玲</v>
          </cell>
          <cell r="C35" t="str">
            <v>全日制2020软件与信息服务(软件外包服务方向)1班</v>
          </cell>
          <cell r="D35">
            <v>80</v>
          </cell>
          <cell r="E35">
            <v>68</v>
          </cell>
          <cell r="F35">
            <v>66</v>
          </cell>
          <cell r="G35">
            <v>74</v>
          </cell>
          <cell r="H35">
            <v>84</v>
          </cell>
          <cell r="I35">
            <v>70</v>
          </cell>
          <cell r="J35">
            <v>87</v>
          </cell>
          <cell r="K35">
            <v>69</v>
          </cell>
          <cell r="L35">
            <v>81</v>
          </cell>
          <cell r="M35">
            <v>92</v>
          </cell>
          <cell r="N35">
            <v>97</v>
          </cell>
          <cell r="O35">
            <v>97</v>
          </cell>
          <cell r="P35">
            <v>97</v>
          </cell>
          <cell r="Q35">
            <v>64</v>
          </cell>
          <cell r="R35" t="str">
            <v>良好</v>
          </cell>
          <cell r="S35">
            <v>90</v>
          </cell>
          <cell r="T35">
            <v>75</v>
          </cell>
          <cell r="U35">
            <v>78</v>
          </cell>
          <cell r="V35">
            <v>97</v>
          </cell>
          <cell r="W35" t="str">
            <v>良好</v>
          </cell>
          <cell r="X35">
            <v>81</v>
          </cell>
          <cell r="Y35" t="str">
            <v>良好</v>
          </cell>
          <cell r="Z35">
            <v>78</v>
          </cell>
          <cell r="AA35">
            <v>83</v>
          </cell>
          <cell r="AB35">
            <v>86</v>
          </cell>
          <cell r="AC35">
            <v>88</v>
          </cell>
          <cell r="AD35">
            <v>79</v>
          </cell>
          <cell r="AE35">
            <v>92</v>
          </cell>
          <cell r="AF35">
            <v>78</v>
          </cell>
          <cell r="AG35">
            <v>88</v>
          </cell>
          <cell r="AH35" t="str">
            <v>良好</v>
          </cell>
          <cell r="AI35" t="str">
            <v>优秀</v>
          </cell>
          <cell r="AJ35">
            <v>72</v>
          </cell>
          <cell r="AK35">
            <v>79</v>
          </cell>
          <cell r="AL35">
            <v>92</v>
          </cell>
          <cell r="AM35">
            <v>80</v>
          </cell>
          <cell r="AN35">
            <v>0</v>
          </cell>
          <cell r="AO35" t="str">
            <v/>
          </cell>
        </row>
        <row r="36">
          <cell r="A36">
            <v>20200318262</v>
          </cell>
          <cell r="B36" t="str">
            <v>卢顺芬</v>
          </cell>
          <cell r="C36" t="str">
            <v>全日制2020软件与信息服务(软件外包服务方向)1班</v>
          </cell>
          <cell r="D36">
            <v>80</v>
          </cell>
          <cell r="E36">
            <v>94</v>
          </cell>
          <cell r="F36">
            <v>90</v>
          </cell>
          <cell r="G36">
            <v>95</v>
          </cell>
          <cell r="H36">
            <v>84</v>
          </cell>
          <cell r="I36">
            <v>83</v>
          </cell>
          <cell r="J36">
            <v>92</v>
          </cell>
          <cell r="K36">
            <v>74</v>
          </cell>
          <cell r="L36">
            <v>82</v>
          </cell>
          <cell r="M36">
            <v>93</v>
          </cell>
          <cell r="N36">
            <v>96</v>
          </cell>
          <cell r="O36">
            <v>100</v>
          </cell>
          <cell r="P36">
            <v>100</v>
          </cell>
          <cell r="Q36">
            <v>78</v>
          </cell>
          <cell r="R36" t="str">
            <v>良好</v>
          </cell>
          <cell r="S36">
            <v>90</v>
          </cell>
          <cell r="T36">
            <v>75</v>
          </cell>
          <cell r="U36">
            <v>84</v>
          </cell>
          <cell r="V36">
            <v>92</v>
          </cell>
          <cell r="W36" t="str">
            <v>良好</v>
          </cell>
          <cell r="X36">
            <v>92</v>
          </cell>
          <cell r="Y36" t="str">
            <v>良好</v>
          </cell>
          <cell r="Z36">
            <v>81</v>
          </cell>
          <cell r="AA36">
            <v>80</v>
          </cell>
          <cell r="AB36">
            <v>93</v>
          </cell>
          <cell r="AC36">
            <v>96</v>
          </cell>
          <cell r="AD36">
            <v>88</v>
          </cell>
          <cell r="AE36">
            <v>94</v>
          </cell>
          <cell r="AF36">
            <v>98</v>
          </cell>
          <cell r="AG36">
            <v>92</v>
          </cell>
          <cell r="AH36" t="str">
            <v>良好</v>
          </cell>
          <cell r="AI36" t="str">
            <v>优秀</v>
          </cell>
          <cell r="AJ36">
            <v>80</v>
          </cell>
          <cell r="AK36">
            <v>88</v>
          </cell>
          <cell r="AL36">
            <v>98</v>
          </cell>
          <cell r="AM36">
            <v>68</v>
          </cell>
          <cell r="AN36">
            <v>0</v>
          </cell>
          <cell r="AO36" t="str">
            <v/>
          </cell>
        </row>
        <row r="37">
          <cell r="A37">
            <v>20200318267</v>
          </cell>
          <cell r="B37" t="str">
            <v>蒙成星</v>
          </cell>
          <cell r="C37" t="str">
            <v>全日制2020软件与信息服务(软件外包服务方向)1班</v>
          </cell>
          <cell r="D37">
            <v>80</v>
          </cell>
          <cell r="E37">
            <v>63</v>
          </cell>
          <cell r="F37">
            <v>66</v>
          </cell>
          <cell r="G37">
            <v>87</v>
          </cell>
          <cell r="H37">
            <v>83</v>
          </cell>
          <cell r="I37">
            <v>87</v>
          </cell>
          <cell r="J37">
            <v>85</v>
          </cell>
          <cell r="K37">
            <v>73</v>
          </cell>
          <cell r="L37">
            <v>81</v>
          </cell>
          <cell r="M37">
            <v>91</v>
          </cell>
          <cell r="N37">
            <v>97</v>
          </cell>
          <cell r="O37">
            <v>98</v>
          </cell>
          <cell r="P37">
            <v>95</v>
          </cell>
          <cell r="Q37">
            <v>70</v>
          </cell>
          <cell r="R37" t="str">
            <v>良好</v>
          </cell>
          <cell r="S37">
            <v>95</v>
          </cell>
          <cell r="T37">
            <v>75</v>
          </cell>
          <cell r="U37">
            <v>82</v>
          </cell>
          <cell r="V37">
            <v>94</v>
          </cell>
          <cell r="W37" t="str">
            <v>良好</v>
          </cell>
          <cell r="X37">
            <v>96</v>
          </cell>
          <cell r="Y37" t="str">
            <v>良好</v>
          </cell>
          <cell r="Z37">
            <v>70</v>
          </cell>
          <cell r="AA37">
            <v>69</v>
          </cell>
          <cell r="AB37">
            <v>83</v>
          </cell>
          <cell r="AC37">
            <v>88</v>
          </cell>
          <cell r="AD37">
            <v>90</v>
          </cell>
          <cell r="AE37">
            <v>94</v>
          </cell>
          <cell r="AF37">
            <v>95</v>
          </cell>
          <cell r="AG37">
            <v>89</v>
          </cell>
          <cell r="AH37" t="str">
            <v>良好</v>
          </cell>
          <cell r="AI37" t="str">
            <v>优秀</v>
          </cell>
          <cell r="AJ37">
            <v>87</v>
          </cell>
          <cell r="AK37">
            <v>90</v>
          </cell>
          <cell r="AL37">
            <v>95</v>
          </cell>
          <cell r="AM37">
            <v>88</v>
          </cell>
          <cell r="AN37">
            <v>0</v>
          </cell>
          <cell r="AO37" t="str">
            <v/>
          </cell>
        </row>
        <row r="38">
          <cell r="A38">
            <v>20200318273</v>
          </cell>
          <cell r="B38" t="str">
            <v>茹世燊</v>
          </cell>
          <cell r="C38" t="str">
            <v>全日制2020软件与信息服务(软件外包服务方向)1班</v>
          </cell>
          <cell r="D38">
            <v>80</v>
          </cell>
          <cell r="E38">
            <v>63</v>
          </cell>
          <cell r="F38">
            <v>61</v>
          </cell>
          <cell r="G38">
            <v>84</v>
          </cell>
          <cell r="H38">
            <v>83</v>
          </cell>
          <cell r="I38">
            <v>74</v>
          </cell>
          <cell r="J38">
            <v>81</v>
          </cell>
          <cell r="K38">
            <v>63</v>
          </cell>
          <cell r="L38">
            <v>83</v>
          </cell>
          <cell r="M38">
            <v>74</v>
          </cell>
          <cell r="N38">
            <v>90</v>
          </cell>
          <cell r="O38">
            <v>73</v>
          </cell>
          <cell r="P38">
            <v>91</v>
          </cell>
          <cell r="Q38">
            <v>65</v>
          </cell>
          <cell r="R38" t="str">
            <v>良好</v>
          </cell>
          <cell r="S38">
            <v>90</v>
          </cell>
          <cell r="T38">
            <v>75</v>
          </cell>
          <cell r="U38">
            <v>81</v>
          </cell>
          <cell r="V38">
            <v>89</v>
          </cell>
          <cell r="W38" t="str">
            <v>及格</v>
          </cell>
          <cell r="X38">
            <v>71</v>
          </cell>
          <cell r="Y38" t="str">
            <v>良好</v>
          </cell>
          <cell r="Z38">
            <v>63</v>
          </cell>
          <cell r="AA38">
            <v>60</v>
          </cell>
          <cell r="AB38">
            <v>71</v>
          </cell>
          <cell r="AC38">
            <v>83</v>
          </cell>
          <cell r="AD38">
            <v>78</v>
          </cell>
          <cell r="AE38">
            <v>92</v>
          </cell>
          <cell r="AF38">
            <v>69</v>
          </cell>
          <cell r="AG38">
            <v>83</v>
          </cell>
          <cell r="AH38" t="str">
            <v>良好</v>
          </cell>
          <cell r="AI38" t="str">
            <v>优秀</v>
          </cell>
          <cell r="AJ38">
            <v>73</v>
          </cell>
          <cell r="AK38">
            <v>78</v>
          </cell>
          <cell r="AL38">
            <v>91</v>
          </cell>
          <cell r="AM38">
            <v>85</v>
          </cell>
          <cell r="AN38">
            <v>0</v>
          </cell>
          <cell r="AO38" t="str">
            <v/>
          </cell>
        </row>
        <row r="39">
          <cell r="A39">
            <v>20200318281</v>
          </cell>
          <cell r="B39" t="str">
            <v>谭琳梅</v>
          </cell>
          <cell r="C39" t="str">
            <v>全日制2020软件与信息服务(软件外包服务方向)1班</v>
          </cell>
          <cell r="D39">
            <v>80</v>
          </cell>
          <cell r="E39">
            <v>67</v>
          </cell>
          <cell r="F39">
            <v>67</v>
          </cell>
          <cell r="G39">
            <v>80</v>
          </cell>
          <cell r="H39">
            <v>84</v>
          </cell>
          <cell r="I39">
            <v>68</v>
          </cell>
          <cell r="J39">
            <v>83</v>
          </cell>
          <cell r="K39">
            <v>68</v>
          </cell>
          <cell r="L39">
            <v>79</v>
          </cell>
          <cell r="M39">
            <v>92</v>
          </cell>
          <cell r="N39">
            <v>95</v>
          </cell>
          <cell r="O39">
            <v>96</v>
          </cell>
          <cell r="P39">
            <v>97</v>
          </cell>
          <cell r="Q39">
            <v>64</v>
          </cell>
          <cell r="R39" t="str">
            <v>良好</v>
          </cell>
          <cell r="S39">
            <v>90</v>
          </cell>
          <cell r="T39">
            <v>75</v>
          </cell>
          <cell r="U39">
            <v>83</v>
          </cell>
          <cell r="V39">
            <v>79</v>
          </cell>
          <cell r="W39" t="str">
            <v>良好</v>
          </cell>
          <cell r="X39">
            <v>78</v>
          </cell>
          <cell r="Y39" t="str">
            <v>良好</v>
          </cell>
          <cell r="Z39">
            <v>71</v>
          </cell>
          <cell r="AA39">
            <v>77</v>
          </cell>
          <cell r="AB39">
            <v>78</v>
          </cell>
          <cell r="AC39">
            <v>83</v>
          </cell>
          <cell r="AD39">
            <v>90</v>
          </cell>
          <cell r="AE39">
            <v>92</v>
          </cell>
          <cell r="AF39">
            <v>79</v>
          </cell>
          <cell r="AG39">
            <v>90</v>
          </cell>
          <cell r="AH39" t="str">
            <v>良好</v>
          </cell>
          <cell r="AI39" t="str">
            <v>优秀</v>
          </cell>
          <cell r="AJ39">
            <v>77</v>
          </cell>
          <cell r="AK39">
            <v>90</v>
          </cell>
          <cell r="AL39">
            <v>72</v>
          </cell>
          <cell r="AM39">
            <v>70</v>
          </cell>
          <cell r="AN39">
            <v>0</v>
          </cell>
          <cell r="AO39" t="str">
            <v/>
          </cell>
        </row>
        <row r="40">
          <cell r="A40">
            <v>20200318290</v>
          </cell>
          <cell r="B40" t="str">
            <v>王有篆</v>
          </cell>
          <cell r="C40" t="str">
            <v>全日制2020软件与信息服务(软件外包服务方向)1班</v>
          </cell>
          <cell r="D40">
            <v>80</v>
          </cell>
          <cell r="E40">
            <v>60</v>
          </cell>
          <cell r="F40">
            <v>60</v>
          </cell>
          <cell r="G40">
            <v>78</v>
          </cell>
          <cell r="H40">
            <v>85</v>
          </cell>
          <cell r="I40">
            <v>68</v>
          </cell>
          <cell r="J40">
            <v>88</v>
          </cell>
          <cell r="K40">
            <v>85</v>
          </cell>
          <cell r="L40">
            <v>87</v>
          </cell>
          <cell r="M40">
            <v>72</v>
          </cell>
          <cell r="N40">
            <v>97</v>
          </cell>
          <cell r="O40">
            <v>95</v>
          </cell>
          <cell r="P40">
            <v>99</v>
          </cell>
          <cell r="Q40">
            <v>64</v>
          </cell>
          <cell r="R40" t="str">
            <v>良好</v>
          </cell>
          <cell r="S40">
            <v>90</v>
          </cell>
          <cell r="T40">
            <v>75</v>
          </cell>
          <cell r="U40">
            <v>69</v>
          </cell>
          <cell r="V40">
            <v>83</v>
          </cell>
          <cell r="W40" t="str">
            <v>良好</v>
          </cell>
          <cell r="X40">
            <v>89</v>
          </cell>
          <cell r="Y40" t="str">
            <v>良好</v>
          </cell>
          <cell r="Z40">
            <v>63</v>
          </cell>
          <cell r="AA40">
            <v>84</v>
          </cell>
          <cell r="AB40">
            <v>74</v>
          </cell>
          <cell r="AC40">
            <v>78</v>
          </cell>
          <cell r="AD40">
            <v>89</v>
          </cell>
          <cell r="AE40">
            <v>90</v>
          </cell>
          <cell r="AF40">
            <v>77</v>
          </cell>
          <cell r="AG40">
            <v>82</v>
          </cell>
          <cell r="AH40" t="str">
            <v>良好</v>
          </cell>
          <cell r="AI40" t="str">
            <v>优秀</v>
          </cell>
          <cell r="AJ40">
            <v>72</v>
          </cell>
          <cell r="AK40">
            <v>89</v>
          </cell>
          <cell r="AL40">
            <v>0</v>
          </cell>
          <cell r="AM40">
            <v>76</v>
          </cell>
          <cell r="AN40">
            <v>1</v>
          </cell>
          <cell r="AO40" t="str">
            <v>预就业实习</v>
          </cell>
        </row>
        <row r="41">
          <cell r="A41">
            <v>20200318293</v>
          </cell>
          <cell r="B41" t="str">
            <v>韦明忠</v>
          </cell>
          <cell r="C41" t="str">
            <v>全日制2020软件与信息服务(软件外包服务方向)1班</v>
          </cell>
          <cell r="D41">
            <v>80</v>
          </cell>
          <cell r="E41">
            <v>67</v>
          </cell>
          <cell r="F41">
            <v>61</v>
          </cell>
          <cell r="G41">
            <v>77</v>
          </cell>
          <cell r="H41">
            <v>86</v>
          </cell>
          <cell r="I41">
            <v>79</v>
          </cell>
          <cell r="J41">
            <v>88</v>
          </cell>
          <cell r="K41">
            <v>94</v>
          </cell>
          <cell r="L41">
            <v>78</v>
          </cell>
          <cell r="M41">
            <v>89</v>
          </cell>
          <cell r="N41">
            <v>97</v>
          </cell>
          <cell r="O41">
            <v>92</v>
          </cell>
          <cell r="P41">
            <v>98</v>
          </cell>
          <cell r="Q41">
            <v>75</v>
          </cell>
          <cell r="R41" t="str">
            <v>良好</v>
          </cell>
          <cell r="S41">
            <v>90</v>
          </cell>
          <cell r="T41">
            <v>75</v>
          </cell>
          <cell r="U41">
            <v>75</v>
          </cell>
          <cell r="V41">
            <v>95</v>
          </cell>
          <cell r="W41" t="str">
            <v>良好</v>
          </cell>
          <cell r="X41">
            <v>84</v>
          </cell>
          <cell r="Y41" t="str">
            <v>良好</v>
          </cell>
          <cell r="Z41">
            <v>71</v>
          </cell>
          <cell r="AA41">
            <v>70</v>
          </cell>
          <cell r="AB41">
            <v>78</v>
          </cell>
          <cell r="AC41">
            <v>81</v>
          </cell>
          <cell r="AD41">
            <v>95</v>
          </cell>
          <cell r="AE41">
            <v>94</v>
          </cell>
          <cell r="AF41">
            <v>93</v>
          </cell>
          <cell r="AG41">
            <v>82</v>
          </cell>
          <cell r="AH41" t="str">
            <v>良好</v>
          </cell>
          <cell r="AI41" t="str">
            <v>优秀</v>
          </cell>
          <cell r="AJ41">
            <v>72</v>
          </cell>
          <cell r="AK41">
            <v>95</v>
          </cell>
          <cell r="AL41">
            <v>96</v>
          </cell>
          <cell r="AM41">
            <v>80</v>
          </cell>
          <cell r="AN41">
            <v>0</v>
          </cell>
          <cell r="AO41" t="str">
            <v/>
          </cell>
        </row>
        <row r="42">
          <cell r="A42">
            <v>20200318306</v>
          </cell>
          <cell r="B42" t="str">
            <v>杨海杰</v>
          </cell>
          <cell r="C42" t="str">
            <v>全日制2020软件与信息服务(软件外包服务方向)1班</v>
          </cell>
          <cell r="D42">
            <v>80</v>
          </cell>
          <cell r="E42">
            <v>88</v>
          </cell>
          <cell r="F42">
            <v>91</v>
          </cell>
          <cell r="G42">
            <v>82</v>
          </cell>
          <cell r="H42">
            <v>85</v>
          </cell>
          <cell r="I42">
            <v>77</v>
          </cell>
          <cell r="J42">
            <v>89</v>
          </cell>
          <cell r="K42">
            <v>88</v>
          </cell>
          <cell r="L42">
            <v>78</v>
          </cell>
          <cell r="M42">
            <v>91</v>
          </cell>
          <cell r="N42">
            <v>89</v>
          </cell>
          <cell r="O42">
            <v>87</v>
          </cell>
          <cell r="P42">
            <v>97</v>
          </cell>
          <cell r="Q42">
            <v>78</v>
          </cell>
          <cell r="R42" t="str">
            <v>良好</v>
          </cell>
          <cell r="S42">
            <v>90</v>
          </cell>
          <cell r="T42">
            <v>75</v>
          </cell>
          <cell r="U42">
            <v>72</v>
          </cell>
          <cell r="V42">
            <v>95</v>
          </cell>
          <cell r="W42" t="str">
            <v>优秀</v>
          </cell>
          <cell r="X42">
            <v>81</v>
          </cell>
          <cell r="Y42" t="str">
            <v>良好</v>
          </cell>
          <cell r="Z42">
            <v>76</v>
          </cell>
          <cell r="AA42">
            <v>78</v>
          </cell>
          <cell r="AB42">
            <v>87</v>
          </cell>
          <cell r="AC42">
            <v>84</v>
          </cell>
          <cell r="AD42">
            <v>84</v>
          </cell>
          <cell r="AE42">
            <v>92</v>
          </cell>
          <cell r="AF42">
            <v>97</v>
          </cell>
          <cell r="AG42">
            <v>77</v>
          </cell>
          <cell r="AH42" t="str">
            <v>良好</v>
          </cell>
          <cell r="AI42" t="str">
            <v>优秀</v>
          </cell>
          <cell r="AJ42">
            <v>67</v>
          </cell>
          <cell r="AK42">
            <v>84</v>
          </cell>
          <cell r="AL42">
            <v>97</v>
          </cell>
          <cell r="AM42">
            <v>80</v>
          </cell>
          <cell r="AN42">
            <v>0</v>
          </cell>
          <cell r="AO42" t="str">
            <v/>
          </cell>
        </row>
        <row r="43">
          <cell r="A43">
            <v>20200318313</v>
          </cell>
          <cell r="B43" t="str">
            <v>余多运</v>
          </cell>
          <cell r="C43" t="str">
            <v>全日制2020软件与信息服务(软件外包服务方向)1班</v>
          </cell>
          <cell r="D43">
            <v>80</v>
          </cell>
          <cell r="E43">
            <v>89</v>
          </cell>
          <cell r="F43">
            <v>90</v>
          </cell>
          <cell r="G43">
            <v>77</v>
          </cell>
          <cell r="H43">
            <v>83</v>
          </cell>
          <cell r="I43">
            <v>61</v>
          </cell>
          <cell r="J43">
            <v>87</v>
          </cell>
          <cell r="K43">
            <v>75</v>
          </cell>
          <cell r="L43">
            <v>87</v>
          </cell>
          <cell r="M43">
            <v>99</v>
          </cell>
          <cell r="N43">
            <v>100</v>
          </cell>
          <cell r="O43">
            <v>97</v>
          </cell>
          <cell r="P43">
            <v>96</v>
          </cell>
          <cell r="Q43">
            <v>76</v>
          </cell>
          <cell r="R43" t="str">
            <v>良好</v>
          </cell>
          <cell r="S43">
            <v>90</v>
          </cell>
          <cell r="T43">
            <v>75</v>
          </cell>
          <cell r="U43">
            <v>80</v>
          </cell>
          <cell r="V43">
            <v>94</v>
          </cell>
          <cell r="W43" t="str">
            <v>及格</v>
          </cell>
          <cell r="X43">
            <v>91</v>
          </cell>
          <cell r="Y43" t="str">
            <v>良好</v>
          </cell>
          <cell r="Z43">
            <v>64</v>
          </cell>
          <cell r="AA43">
            <v>75</v>
          </cell>
          <cell r="AB43">
            <v>83</v>
          </cell>
          <cell r="AC43">
            <v>73</v>
          </cell>
          <cell r="AD43">
            <v>67</v>
          </cell>
          <cell r="AE43">
            <v>93</v>
          </cell>
          <cell r="AF43">
            <v>96</v>
          </cell>
          <cell r="AG43">
            <v>80</v>
          </cell>
          <cell r="AH43" t="str">
            <v>良好</v>
          </cell>
          <cell r="AI43" t="str">
            <v>优秀</v>
          </cell>
          <cell r="AJ43">
            <v>75</v>
          </cell>
          <cell r="AK43">
            <v>67</v>
          </cell>
          <cell r="AL43">
            <v>93</v>
          </cell>
          <cell r="AM43">
            <v>85</v>
          </cell>
          <cell r="AN43">
            <v>0</v>
          </cell>
          <cell r="AO43" t="str">
            <v/>
          </cell>
        </row>
        <row r="44">
          <cell r="A44">
            <v>20200318316</v>
          </cell>
          <cell r="B44" t="str">
            <v>张忠建</v>
          </cell>
          <cell r="C44" t="str">
            <v>全日制2020软件与信息服务(软件外包服务方向)1班</v>
          </cell>
          <cell r="D44">
            <v>80</v>
          </cell>
          <cell r="E44">
            <v>88</v>
          </cell>
          <cell r="F44">
            <v>85</v>
          </cell>
          <cell r="G44">
            <v>81</v>
          </cell>
          <cell r="H44">
            <v>87</v>
          </cell>
          <cell r="I44">
            <v>91</v>
          </cell>
          <cell r="J44">
            <v>86</v>
          </cell>
          <cell r="K44">
            <v>89</v>
          </cell>
          <cell r="L44">
            <v>84</v>
          </cell>
          <cell r="M44">
            <v>72</v>
          </cell>
          <cell r="N44">
            <v>91</v>
          </cell>
          <cell r="O44">
            <v>96</v>
          </cell>
          <cell r="P44">
            <v>97</v>
          </cell>
          <cell r="Q44">
            <v>84</v>
          </cell>
          <cell r="R44" t="str">
            <v>良好</v>
          </cell>
          <cell r="S44">
            <v>90</v>
          </cell>
          <cell r="T44">
            <v>75</v>
          </cell>
          <cell r="U44">
            <v>89</v>
          </cell>
          <cell r="V44">
            <v>97</v>
          </cell>
          <cell r="W44" t="str">
            <v>及格</v>
          </cell>
          <cell r="X44">
            <v>60</v>
          </cell>
          <cell r="Y44" t="str">
            <v>良好</v>
          </cell>
          <cell r="Z44">
            <v>84</v>
          </cell>
          <cell r="AA44">
            <v>80</v>
          </cell>
          <cell r="AB44">
            <v>90</v>
          </cell>
          <cell r="AC44">
            <v>91</v>
          </cell>
          <cell r="AD44">
            <v>89</v>
          </cell>
          <cell r="AE44">
            <v>92</v>
          </cell>
          <cell r="AF44">
            <v>97</v>
          </cell>
          <cell r="AG44">
            <v>76</v>
          </cell>
          <cell r="AH44" t="str">
            <v>良好</v>
          </cell>
          <cell r="AI44" t="str">
            <v>优秀</v>
          </cell>
          <cell r="AJ44">
            <v>74</v>
          </cell>
          <cell r="AK44">
            <v>89</v>
          </cell>
          <cell r="AL44">
            <v>97</v>
          </cell>
          <cell r="AM44">
            <v>75</v>
          </cell>
          <cell r="AN44">
            <v>0</v>
          </cell>
          <cell r="AO44" t="str">
            <v/>
          </cell>
        </row>
        <row r="45">
          <cell r="A45">
            <v>20200318324</v>
          </cell>
          <cell r="B45" t="str">
            <v>杨园园</v>
          </cell>
          <cell r="C45" t="str">
            <v>全日制2020软件与信息服务(软件外包服务方向)1班</v>
          </cell>
          <cell r="D45">
            <v>80</v>
          </cell>
          <cell r="E45">
            <v>74</v>
          </cell>
          <cell r="F45">
            <v>85</v>
          </cell>
          <cell r="G45">
            <v>80</v>
          </cell>
          <cell r="H45">
            <v>87</v>
          </cell>
          <cell r="I45">
            <v>74</v>
          </cell>
          <cell r="J45">
            <v>88</v>
          </cell>
          <cell r="K45">
            <v>65</v>
          </cell>
          <cell r="L45">
            <v>78</v>
          </cell>
          <cell r="M45">
            <v>93</v>
          </cell>
          <cell r="N45">
            <v>91</v>
          </cell>
          <cell r="O45">
            <v>90</v>
          </cell>
          <cell r="P45">
            <v>88</v>
          </cell>
          <cell r="Q45">
            <v>69</v>
          </cell>
          <cell r="R45" t="str">
            <v>良好</v>
          </cell>
          <cell r="S45">
            <v>90</v>
          </cell>
          <cell r="T45">
            <v>75</v>
          </cell>
          <cell r="U45">
            <v>81</v>
          </cell>
          <cell r="V45">
            <v>97</v>
          </cell>
          <cell r="W45" t="str">
            <v>良好</v>
          </cell>
          <cell r="X45">
            <v>75</v>
          </cell>
          <cell r="Y45" t="str">
            <v>良好</v>
          </cell>
          <cell r="Z45">
            <v>68</v>
          </cell>
          <cell r="AA45">
            <v>72</v>
          </cell>
          <cell r="AB45">
            <v>78</v>
          </cell>
          <cell r="AC45">
            <v>85</v>
          </cell>
          <cell r="AD45">
            <v>89</v>
          </cell>
          <cell r="AE45">
            <v>92</v>
          </cell>
          <cell r="AF45">
            <v>79</v>
          </cell>
          <cell r="AG45">
            <v>84</v>
          </cell>
          <cell r="AH45" t="str">
            <v>良好</v>
          </cell>
          <cell r="AI45" t="str">
            <v>优秀</v>
          </cell>
          <cell r="AJ45">
            <v>86</v>
          </cell>
          <cell r="AK45">
            <v>89</v>
          </cell>
          <cell r="AL45">
            <v>70</v>
          </cell>
          <cell r="AM45">
            <v>82</v>
          </cell>
          <cell r="AN45">
            <v>0</v>
          </cell>
          <cell r="AO45" t="str">
            <v/>
          </cell>
        </row>
        <row r="46">
          <cell r="A46">
            <v>20190318305</v>
          </cell>
          <cell r="B46" t="str">
            <v>吴迪</v>
          </cell>
          <cell r="C46" t="str">
            <v>全日制2020软件与信息服务(软件外包服务方向)2班</v>
          </cell>
          <cell r="D46">
            <v>80</v>
          </cell>
          <cell r="E46">
            <v>92</v>
          </cell>
          <cell r="F46">
            <v>88</v>
          </cell>
          <cell r="G46">
            <v>84</v>
          </cell>
          <cell r="H46">
            <v>84</v>
          </cell>
          <cell r="I46">
            <v>97</v>
          </cell>
          <cell r="J46">
            <v>85</v>
          </cell>
          <cell r="K46">
            <v>90</v>
          </cell>
          <cell r="L46">
            <v>86</v>
          </cell>
          <cell r="M46">
            <v>89</v>
          </cell>
          <cell r="N46">
            <v>98</v>
          </cell>
          <cell r="O46">
            <v>100</v>
          </cell>
          <cell r="P46">
            <v>100</v>
          </cell>
          <cell r="Q46">
            <v>75</v>
          </cell>
          <cell r="R46" t="str">
            <v>良好</v>
          </cell>
          <cell r="S46">
            <v>90</v>
          </cell>
          <cell r="T46">
            <v>75</v>
          </cell>
          <cell r="U46">
            <v>75</v>
          </cell>
          <cell r="V46">
            <v>82</v>
          </cell>
          <cell r="W46" t="str">
            <v>良好</v>
          </cell>
          <cell r="X46">
            <v>86</v>
          </cell>
          <cell r="Y46" t="str">
            <v>良好</v>
          </cell>
          <cell r="Z46">
            <v>91</v>
          </cell>
          <cell r="AA46">
            <v>88</v>
          </cell>
          <cell r="AB46">
            <v>76</v>
          </cell>
          <cell r="AC46">
            <v>89</v>
          </cell>
          <cell r="AD46">
            <v>76</v>
          </cell>
          <cell r="AE46">
            <v>92</v>
          </cell>
          <cell r="AF46">
            <v>94</v>
          </cell>
          <cell r="AG46">
            <v>82</v>
          </cell>
          <cell r="AH46" t="str">
            <v>良好</v>
          </cell>
          <cell r="AI46" t="str">
            <v>优秀</v>
          </cell>
          <cell r="AJ46">
            <v>84</v>
          </cell>
          <cell r="AK46">
            <v>76</v>
          </cell>
          <cell r="AL46">
            <v>89</v>
          </cell>
          <cell r="AM46">
            <v>78</v>
          </cell>
          <cell r="AN46">
            <v>0</v>
          </cell>
          <cell r="AO46" t="str">
            <v/>
          </cell>
        </row>
        <row r="47">
          <cell r="A47">
            <v>20200318007</v>
          </cell>
          <cell r="B47" t="str">
            <v>陈阳林</v>
          </cell>
          <cell r="C47" t="str">
            <v>全日制2020软件与信息服务(软件外包服务方向)2班</v>
          </cell>
          <cell r="D47">
            <v>80</v>
          </cell>
          <cell r="E47">
            <v>88</v>
          </cell>
          <cell r="F47">
            <v>80</v>
          </cell>
          <cell r="G47">
            <v>83</v>
          </cell>
          <cell r="H47">
            <v>84</v>
          </cell>
          <cell r="I47">
            <v>77</v>
          </cell>
          <cell r="J47">
            <v>91</v>
          </cell>
          <cell r="K47">
            <v>86</v>
          </cell>
          <cell r="L47">
            <v>85</v>
          </cell>
          <cell r="M47">
            <v>72</v>
          </cell>
          <cell r="N47">
            <v>99</v>
          </cell>
          <cell r="O47">
            <v>100</v>
          </cell>
          <cell r="P47">
            <v>100</v>
          </cell>
          <cell r="Q47">
            <v>67</v>
          </cell>
          <cell r="R47" t="str">
            <v>良好</v>
          </cell>
          <cell r="S47">
            <v>90</v>
          </cell>
          <cell r="T47">
            <v>75</v>
          </cell>
          <cell r="U47">
            <v>69</v>
          </cell>
          <cell r="V47">
            <v>78</v>
          </cell>
          <cell r="W47" t="str">
            <v>良好</v>
          </cell>
          <cell r="X47">
            <v>92</v>
          </cell>
          <cell r="Y47" t="str">
            <v>良好</v>
          </cell>
          <cell r="Z47">
            <v>78</v>
          </cell>
          <cell r="AA47">
            <v>80</v>
          </cell>
          <cell r="AB47">
            <v>72</v>
          </cell>
          <cell r="AC47">
            <v>81</v>
          </cell>
          <cell r="AD47">
            <v>73</v>
          </cell>
          <cell r="AE47">
            <v>94</v>
          </cell>
          <cell r="AF47">
            <v>97</v>
          </cell>
          <cell r="AG47">
            <v>88</v>
          </cell>
          <cell r="AH47" t="str">
            <v>良好</v>
          </cell>
          <cell r="AI47" t="str">
            <v>优秀</v>
          </cell>
          <cell r="AJ47">
            <v>84</v>
          </cell>
          <cell r="AK47">
            <v>73</v>
          </cell>
          <cell r="AL47">
            <v>97</v>
          </cell>
          <cell r="AM47">
            <v>64</v>
          </cell>
          <cell r="AN47">
            <v>0</v>
          </cell>
          <cell r="AO47" t="str">
            <v/>
          </cell>
        </row>
        <row r="48">
          <cell r="A48">
            <v>20200318011</v>
          </cell>
          <cell r="B48" t="str">
            <v>范祚雨</v>
          </cell>
          <cell r="C48" t="str">
            <v>全日制2020软件与信息服务(软件外包服务方向)2班</v>
          </cell>
          <cell r="D48">
            <v>80</v>
          </cell>
          <cell r="E48">
            <v>74</v>
          </cell>
          <cell r="F48">
            <v>76</v>
          </cell>
          <cell r="G48">
            <v>76</v>
          </cell>
          <cell r="H48">
            <v>87</v>
          </cell>
          <cell r="I48">
            <v>74</v>
          </cell>
          <cell r="J48">
            <v>92</v>
          </cell>
          <cell r="K48">
            <v>88</v>
          </cell>
          <cell r="L48">
            <v>64</v>
          </cell>
          <cell r="M48">
            <v>92</v>
          </cell>
          <cell r="N48">
            <v>90</v>
          </cell>
          <cell r="O48">
            <v>98</v>
          </cell>
          <cell r="P48">
            <v>99</v>
          </cell>
          <cell r="Q48">
            <v>72</v>
          </cell>
          <cell r="R48" t="str">
            <v>良好</v>
          </cell>
          <cell r="S48">
            <v>90</v>
          </cell>
          <cell r="T48">
            <v>75</v>
          </cell>
          <cell r="U48">
            <v>78</v>
          </cell>
          <cell r="V48">
            <v>93</v>
          </cell>
          <cell r="W48" t="str">
            <v>优秀</v>
          </cell>
          <cell r="X48">
            <v>86</v>
          </cell>
          <cell r="Y48" t="str">
            <v>良好</v>
          </cell>
          <cell r="Z48">
            <v>79</v>
          </cell>
          <cell r="AA48">
            <v>73</v>
          </cell>
          <cell r="AB48">
            <v>71</v>
          </cell>
          <cell r="AC48">
            <v>80</v>
          </cell>
          <cell r="AD48">
            <v>80</v>
          </cell>
          <cell r="AE48">
            <v>96</v>
          </cell>
          <cell r="AF48">
            <v>72</v>
          </cell>
          <cell r="AG48">
            <v>89</v>
          </cell>
          <cell r="AH48" t="str">
            <v>良好</v>
          </cell>
          <cell r="AI48" t="str">
            <v>及格</v>
          </cell>
          <cell r="AJ48">
            <v>83</v>
          </cell>
          <cell r="AK48">
            <v>80</v>
          </cell>
          <cell r="AL48">
            <v>88</v>
          </cell>
          <cell r="AM48">
            <v>64</v>
          </cell>
          <cell r="AN48">
            <v>0</v>
          </cell>
          <cell r="AO48" t="str">
            <v/>
          </cell>
        </row>
        <row r="49">
          <cell r="A49">
            <v>20200318014</v>
          </cell>
          <cell r="B49" t="str">
            <v>何春磊</v>
          </cell>
          <cell r="C49" t="str">
            <v>全日制2020软件与信息服务(软件外包服务方向)2班</v>
          </cell>
          <cell r="D49">
            <v>80</v>
          </cell>
          <cell r="E49">
            <v>90</v>
          </cell>
          <cell r="F49">
            <v>92</v>
          </cell>
          <cell r="G49">
            <v>87</v>
          </cell>
          <cell r="H49">
            <v>86</v>
          </cell>
          <cell r="I49">
            <v>75</v>
          </cell>
          <cell r="J49">
            <v>81</v>
          </cell>
          <cell r="K49">
            <v>90</v>
          </cell>
          <cell r="L49">
            <v>91</v>
          </cell>
          <cell r="M49">
            <v>94</v>
          </cell>
          <cell r="N49">
            <v>99</v>
          </cell>
          <cell r="O49">
            <v>98</v>
          </cell>
          <cell r="P49">
            <v>98</v>
          </cell>
          <cell r="Q49">
            <v>81</v>
          </cell>
          <cell r="R49" t="str">
            <v>良好</v>
          </cell>
          <cell r="S49">
            <v>90</v>
          </cell>
          <cell r="T49">
            <v>75</v>
          </cell>
          <cell r="U49">
            <v>93</v>
          </cell>
          <cell r="V49">
            <v>95</v>
          </cell>
          <cell r="W49" t="str">
            <v>良好</v>
          </cell>
          <cell r="X49">
            <v>93</v>
          </cell>
          <cell r="Y49" t="str">
            <v>良好</v>
          </cell>
          <cell r="Z49">
            <v>88</v>
          </cell>
          <cell r="AA49">
            <v>78</v>
          </cell>
          <cell r="AB49">
            <v>91</v>
          </cell>
          <cell r="AC49">
            <v>91</v>
          </cell>
          <cell r="AD49">
            <v>87</v>
          </cell>
          <cell r="AE49">
            <v>95</v>
          </cell>
          <cell r="AF49">
            <v>85</v>
          </cell>
          <cell r="AG49">
            <v>90</v>
          </cell>
          <cell r="AH49" t="str">
            <v>良好</v>
          </cell>
          <cell r="AI49" t="str">
            <v>优秀</v>
          </cell>
          <cell r="AJ49">
            <v>84</v>
          </cell>
          <cell r="AK49">
            <v>87</v>
          </cell>
          <cell r="AL49">
            <v>97</v>
          </cell>
          <cell r="AM49">
            <v>70</v>
          </cell>
          <cell r="AN49">
            <v>0</v>
          </cell>
          <cell r="AO49" t="str">
            <v/>
          </cell>
        </row>
        <row r="50">
          <cell r="A50">
            <v>20200318026</v>
          </cell>
          <cell r="B50" t="str">
            <v>李程</v>
          </cell>
          <cell r="C50" t="str">
            <v>全日制2020软件与信息服务(软件外包服务方向)2班</v>
          </cell>
          <cell r="D50">
            <v>80</v>
          </cell>
          <cell r="E50">
            <v>64</v>
          </cell>
          <cell r="F50">
            <v>68</v>
          </cell>
          <cell r="G50">
            <v>77</v>
          </cell>
          <cell r="H50">
            <v>86</v>
          </cell>
          <cell r="I50">
            <v>80</v>
          </cell>
          <cell r="J50">
            <v>79</v>
          </cell>
          <cell r="K50">
            <v>71</v>
          </cell>
          <cell r="L50">
            <v>84</v>
          </cell>
          <cell r="M50">
            <v>97</v>
          </cell>
          <cell r="N50">
            <v>98</v>
          </cell>
          <cell r="O50">
            <v>95</v>
          </cell>
          <cell r="P50">
            <v>72</v>
          </cell>
          <cell r="Q50">
            <v>68</v>
          </cell>
          <cell r="R50" t="str">
            <v>良好</v>
          </cell>
          <cell r="S50">
            <v>90</v>
          </cell>
          <cell r="T50">
            <v>75</v>
          </cell>
          <cell r="U50">
            <v>80</v>
          </cell>
          <cell r="V50">
            <v>96</v>
          </cell>
          <cell r="W50" t="str">
            <v>及格</v>
          </cell>
          <cell r="X50">
            <v>62</v>
          </cell>
          <cell r="Y50" t="str">
            <v>良好</v>
          </cell>
          <cell r="Z50">
            <v>78</v>
          </cell>
          <cell r="AA50">
            <v>68</v>
          </cell>
          <cell r="AB50">
            <v>76</v>
          </cell>
          <cell r="AC50">
            <v>74</v>
          </cell>
          <cell r="AD50">
            <v>76</v>
          </cell>
          <cell r="AE50">
            <v>88</v>
          </cell>
          <cell r="AF50">
            <v>97</v>
          </cell>
          <cell r="AG50">
            <v>87</v>
          </cell>
          <cell r="AH50" t="str">
            <v>良好</v>
          </cell>
          <cell r="AI50" t="str">
            <v>优秀</v>
          </cell>
          <cell r="AJ50">
            <v>76</v>
          </cell>
          <cell r="AK50">
            <v>76</v>
          </cell>
          <cell r="AL50">
            <v>92</v>
          </cell>
          <cell r="AM50">
            <v>89</v>
          </cell>
          <cell r="AN50">
            <v>0</v>
          </cell>
          <cell r="AO50" t="str">
            <v/>
          </cell>
        </row>
        <row r="51">
          <cell r="A51">
            <v>20200318033</v>
          </cell>
          <cell r="B51" t="str">
            <v>李杰焜</v>
          </cell>
          <cell r="C51" t="str">
            <v>全日制2020软件与信息服务(软件外包服务方向)2班</v>
          </cell>
          <cell r="D51">
            <v>80</v>
          </cell>
          <cell r="E51">
            <v>64</v>
          </cell>
          <cell r="F51">
            <v>66</v>
          </cell>
          <cell r="G51">
            <v>80</v>
          </cell>
          <cell r="H51">
            <v>88</v>
          </cell>
          <cell r="I51">
            <v>92</v>
          </cell>
          <cell r="J51">
            <v>82</v>
          </cell>
          <cell r="K51">
            <v>69</v>
          </cell>
          <cell r="L51">
            <v>83</v>
          </cell>
          <cell r="M51">
            <v>92</v>
          </cell>
          <cell r="N51">
            <v>95</v>
          </cell>
          <cell r="O51">
            <v>95</v>
          </cell>
          <cell r="P51">
            <v>96</v>
          </cell>
          <cell r="Q51">
            <v>77</v>
          </cell>
          <cell r="R51" t="str">
            <v>良好</v>
          </cell>
          <cell r="S51">
            <v>90</v>
          </cell>
          <cell r="T51">
            <v>75</v>
          </cell>
          <cell r="U51">
            <v>74</v>
          </cell>
          <cell r="V51">
            <v>98</v>
          </cell>
          <cell r="W51" t="str">
            <v>优秀</v>
          </cell>
          <cell r="X51">
            <v>94</v>
          </cell>
          <cell r="Y51" t="str">
            <v>良好</v>
          </cell>
          <cell r="Z51">
            <v>78</v>
          </cell>
          <cell r="AA51">
            <v>79</v>
          </cell>
          <cell r="AB51">
            <v>78</v>
          </cell>
          <cell r="AC51">
            <v>84</v>
          </cell>
          <cell r="AD51">
            <v>82</v>
          </cell>
          <cell r="AE51">
            <v>88</v>
          </cell>
          <cell r="AF51">
            <v>96</v>
          </cell>
          <cell r="AG51">
            <v>86</v>
          </cell>
          <cell r="AH51" t="str">
            <v>良好</v>
          </cell>
          <cell r="AI51" t="str">
            <v>优秀</v>
          </cell>
          <cell r="AJ51">
            <v>77</v>
          </cell>
          <cell r="AK51">
            <v>82</v>
          </cell>
          <cell r="AL51">
            <v>95</v>
          </cell>
          <cell r="AM51">
            <v>77</v>
          </cell>
          <cell r="AN51">
            <v>0</v>
          </cell>
          <cell r="AO51" t="str">
            <v/>
          </cell>
        </row>
        <row r="52">
          <cell r="A52">
            <v>20200318037</v>
          </cell>
          <cell r="B52" t="str">
            <v>梁益铖</v>
          </cell>
          <cell r="C52" t="str">
            <v>全日制2020软件与信息服务(软件外包服务方向)2班</v>
          </cell>
          <cell r="D52">
            <v>80</v>
          </cell>
          <cell r="E52">
            <v>86</v>
          </cell>
          <cell r="F52">
            <v>72</v>
          </cell>
          <cell r="G52">
            <v>80</v>
          </cell>
          <cell r="H52">
            <v>87</v>
          </cell>
          <cell r="I52">
            <v>72</v>
          </cell>
          <cell r="J52">
            <v>97</v>
          </cell>
          <cell r="K52">
            <v>71</v>
          </cell>
          <cell r="L52">
            <v>84</v>
          </cell>
          <cell r="M52">
            <v>73</v>
          </cell>
          <cell r="N52">
            <v>92</v>
          </cell>
          <cell r="O52">
            <v>92</v>
          </cell>
          <cell r="P52">
            <v>93</v>
          </cell>
          <cell r="Q52">
            <v>60</v>
          </cell>
          <cell r="R52" t="str">
            <v>良好</v>
          </cell>
          <cell r="S52">
            <v>90</v>
          </cell>
          <cell r="T52">
            <v>75</v>
          </cell>
          <cell r="U52">
            <v>78</v>
          </cell>
          <cell r="V52">
            <v>89</v>
          </cell>
          <cell r="W52" t="str">
            <v>及格</v>
          </cell>
          <cell r="X52">
            <v>79</v>
          </cell>
          <cell r="Y52" t="str">
            <v>良好</v>
          </cell>
          <cell r="Z52">
            <v>75</v>
          </cell>
          <cell r="AA52">
            <v>64</v>
          </cell>
          <cell r="AB52">
            <v>71</v>
          </cell>
          <cell r="AC52">
            <v>75</v>
          </cell>
          <cell r="AD52">
            <v>81</v>
          </cell>
          <cell r="AE52">
            <v>93</v>
          </cell>
          <cell r="AF52">
            <v>72</v>
          </cell>
          <cell r="AG52">
            <v>83</v>
          </cell>
          <cell r="AH52" t="str">
            <v>良好</v>
          </cell>
          <cell r="AI52" t="str">
            <v>中等</v>
          </cell>
          <cell r="AJ52">
            <v>69</v>
          </cell>
          <cell r="AK52">
            <v>81</v>
          </cell>
          <cell r="AL52">
            <v>90</v>
          </cell>
          <cell r="AM52">
            <v>85</v>
          </cell>
          <cell r="AN52">
            <v>0</v>
          </cell>
          <cell r="AO52" t="str">
            <v/>
          </cell>
        </row>
        <row r="53">
          <cell r="A53">
            <v>20200318041</v>
          </cell>
          <cell r="B53" t="str">
            <v>林国焕</v>
          </cell>
          <cell r="C53" t="str">
            <v>全日制2020软件与信息服务(软件外包服务方向)2班</v>
          </cell>
          <cell r="D53">
            <v>80</v>
          </cell>
          <cell r="E53">
            <v>88</v>
          </cell>
          <cell r="F53">
            <v>73</v>
          </cell>
          <cell r="G53">
            <v>87</v>
          </cell>
          <cell r="H53">
            <v>84</v>
          </cell>
          <cell r="I53">
            <v>78</v>
          </cell>
          <cell r="J53">
            <v>86</v>
          </cell>
          <cell r="K53">
            <v>88</v>
          </cell>
          <cell r="L53">
            <v>85</v>
          </cell>
          <cell r="M53">
            <v>72</v>
          </cell>
          <cell r="N53">
            <v>91</v>
          </cell>
          <cell r="O53">
            <v>98</v>
          </cell>
          <cell r="P53">
            <v>100</v>
          </cell>
          <cell r="Q53">
            <v>71</v>
          </cell>
          <cell r="R53" t="str">
            <v>良好</v>
          </cell>
          <cell r="S53">
            <v>90</v>
          </cell>
          <cell r="T53">
            <v>75</v>
          </cell>
          <cell r="U53">
            <v>83</v>
          </cell>
          <cell r="V53">
            <v>96</v>
          </cell>
          <cell r="W53" t="str">
            <v>良好</v>
          </cell>
          <cell r="X53">
            <v>85</v>
          </cell>
          <cell r="Y53" t="str">
            <v>良好</v>
          </cell>
          <cell r="Z53">
            <v>79</v>
          </cell>
          <cell r="AA53">
            <v>72</v>
          </cell>
          <cell r="AB53">
            <v>84</v>
          </cell>
          <cell r="AC53">
            <v>85</v>
          </cell>
          <cell r="AD53">
            <v>85</v>
          </cell>
          <cell r="AE53">
            <v>95</v>
          </cell>
          <cell r="AF53">
            <v>86</v>
          </cell>
          <cell r="AG53">
            <v>85</v>
          </cell>
          <cell r="AH53" t="str">
            <v>良好</v>
          </cell>
          <cell r="AI53" t="str">
            <v>优秀</v>
          </cell>
          <cell r="AJ53">
            <v>79</v>
          </cell>
          <cell r="AK53">
            <v>85</v>
          </cell>
          <cell r="AL53">
            <v>97</v>
          </cell>
          <cell r="AM53">
            <v>67</v>
          </cell>
          <cell r="AN53">
            <v>0</v>
          </cell>
          <cell r="AO53" t="str">
            <v/>
          </cell>
        </row>
        <row r="54">
          <cell r="A54">
            <v>20200318042</v>
          </cell>
          <cell r="B54" t="str">
            <v>林江宝</v>
          </cell>
          <cell r="C54" t="str">
            <v>全日制2020软件与信息服务(软件外包服务方向)2班</v>
          </cell>
          <cell r="D54">
            <v>80</v>
          </cell>
          <cell r="E54">
            <v>66</v>
          </cell>
          <cell r="F54">
            <v>68</v>
          </cell>
          <cell r="G54">
            <v>86</v>
          </cell>
          <cell r="H54">
            <v>85</v>
          </cell>
          <cell r="I54">
            <v>75</v>
          </cell>
          <cell r="J54">
            <v>96</v>
          </cell>
          <cell r="K54">
            <v>90</v>
          </cell>
          <cell r="L54">
            <v>84</v>
          </cell>
          <cell r="M54">
            <v>73</v>
          </cell>
          <cell r="N54">
            <v>99</v>
          </cell>
          <cell r="O54">
            <v>98</v>
          </cell>
          <cell r="P54">
            <v>74</v>
          </cell>
          <cell r="Q54">
            <v>65</v>
          </cell>
          <cell r="R54" t="str">
            <v>良好</v>
          </cell>
          <cell r="S54">
            <v>90</v>
          </cell>
          <cell r="T54">
            <v>75</v>
          </cell>
          <cell r="U54">
            <v>91</v>
          </cell>
          <cell r="V54">
            <v>86</v>
          </cell>
          <cell r="W54" t="str">
            <v>良好</v>
          </cell>
          <cell r="X54">
            <v>95</v>
          </cell>
          <cell r="Y54" t="str">
            <v>良好</v>
          </cell>
          <cell r="Z54">
            <v>71</v>
          </cell>
          <cell r="AA54">
            <v>72</v>
          </cell>
          <cell r="AB54">
            <v>80</v>
          </cell>
          <cell r="AC54">
            <v>82</v>
          </cell>
          <cell r="AD54">
            <v>91</v>
          </cell>
          <cell r="AE54">
            <v>95</v>
          </cell>
          <cell r="AF54">
            <v>98</v>
          </cell>
          <cell r="AG54">
            <v>85</v>
          </cell>
          <cell r="AH54" t="str">
            <v>良好</v>
          </cell>
          <cell r="AI54" t="str">
            <v>优秀</v>
          </cell>
          <cell r="AJ54">
            <v>82</v>
          </cell>
          <cell r="AK54">
            <v>91</v>
          </cell>
          <cell r="AL54">
            <v>81</v>
          </cell>
          <cell r="AM54">
            <v>80</v>
          </cell>
          <cell r="AN54">
            <v>0</v>
          </cell>
          <cell r="AO54" t="str">
            <v/>
          </cell>
        </row>
        <row r="55">
          <cell r="A55">
            <v>20200318049</v>
          </cell>
          <cell r="B55" t="str">
            <v>莫志诚</v>
          </cell>
          <cell r="C55" t="str">
            <v>全日制2020软件与信息服务(软件外包服务方向)2班</v>
          </cell>
          <cell r="D55">
            <v>80</v>
          </cell>
          <cell r="E55">
            <v>70</v>
          </cell>
          <cell r="F55">
            <v>66</v>
          </cell>
          <cell r="G55">
            <v>86</v>
          </cell>
          <cell r="H55">
            <v>85</v>
          </cell>
          <cell r="I55">
            <v>70</v>
          </cell>
          <cell r="J55">
            <v>89</v>
          </cell>
          <cell r="K55">
            <v>78</v>
          </cell>
          <cell r="L55">
            <v>85</v>
          </cell>
          <cell r="M55">
            <v>74</v>
          </cell>
          <cell r="N55">
            <v>92</v>
          </cell>
          <cell r="O55">
            <v>89</v>
          </cell>
          <cell r="P55">
            <v>73</v>
          </cell>
          <cell r="Q55">
            <v>61</v>
          </cell>
          <cell r="R55" t="str">
            <v>良好</v>
          </cell>
          <cell r="S55">
            <v>90</v>
          </cell>
          <cell r="T55">
            <v>75</v>
          </cell>
          <cell r="U55">
            <v>73</v>
          </cell>
          <cell r="V55">
            <v>89</v>
          </cell>
          <cell r="W55" t="str">
            <v>良好</v>
          </cell>
          <cell r="X55">
            <v>74</v>
          </cell>
          <cell r="Y55" t="str">
            <v>良好</v>
          </cell>
          <cell r="Z55">
            <v>82</v>
          </cell>
          <cell r="AA55">
            <v>75</v>
          </cell>
          <cell r="AB55">
            <v>77</v>
          </cell>
          <cell r="AC55">
            <v>81</v>
          </cell>
          <cell r="AD55">
            <v>82</v>
          </cell>
          <cell r="AE55">
            <v>92</v>
          </cell>
          <cell r="AF55">
            <v>83</v>
          </cell>
          <cell r="AG55">
            <v>87</v>
          </cell>
          <cell r="AH55" t="str">
            <v>良好</v>
          </cell>
          <cell r="AI55" t="str">
            <v>优秀</v>
          </cell>
          <cell r="AJ55">
            <v>63</v>
          </cell>
          <cell r="AK55">
            <v>82</v>
          </cell>
          <cell r="AL55">
            <v>85</v>
          </cell>
          <cell r="AM55">
            <v>70</v>
          </cell>
          <cell r="AN55">
            <v>0</v>
          </cell>
          <cell r="AO55" t="str">
            <v/>
          </cell>
        </row>
        <row r="56">
          <cell r="A56">
            <v>20200318051</v>
          </cell>
          <cell r="B56" t="str">
            <v>潘福串</v>
          </cell>
          <cell r="C56" t="str">
            <v>全日制2020软件与信息服务(软件外包服务方向)2班</v>
          </cell>
          <cell r="D56">
            <v>80</v>
          </cell>
          <cell r="E56">
            <v>64</v>
          </cell>
          <cell r="F56">
            <v>65</v>
          </cell>
          <cell r="G56">
            <v>86</v>
          </cell>
          <cell r="H56">
            <v>87</v>
          </cell>
          <cell r="I56">
            <v>75</v>
          </cell>
          <cell r="J56">
            <v>92</v>
          </cell>
          <cell r="K56">
            <v>91</v>
          </cell>
          <cell r="L56">
            <v>89</v>
          </cell>
          <cell r="M56">
            <v>93</v>
          </cell>
          <cell r="N56">
            <v>92</v>
          </cell>
          <cell r="O56">
            <v>96</v>
          </cell>
          <cell r="P56">
            <v>97</v>
          </cell>
          <cell r="Q56">
            <v>74</v>
          </cell>
          <cell r="R56" t="str">
            <v>良好</v>
          </cell>
          <cell r="S56">
            <v>90</v>
          </cell>
          <cell r="T56">
            <v>75</v>
          </cell>
          <cell r="U56">
            <v>88</v>
          </cell>
          <cell r="V56">
            <v>97</v>
          </cell>
          <cell r="W56" t="str">
            <v>优秀</v>
          </cell>
          <cell r="X56">
            <v>81</v>
          </cell>
          <cell r="Y56" t="str">
            <v>良好</v>
          </cell>
          <cell r="Z56">
            <v>84</v>
          </cell>
          <cell r="AA56">
            <v>77</v>
          </cell>
          <cell r="AB56">
            <v>75</v>
          </cell>
          <cell r="AC56">
            <v>81</v>
          </cell>
          <cell r="AD56">
            <v>89</v>
          </cell>
          <cell r="AE56">
            <v>96</v>
          </cell>
          <cell r="AF56">
            <v>86</v>
          </cell>
          <cell r="AG56">
            <v>85</v>
          </cell>
          <cell r="AH56" t="str">
            <v>良好</v>
          </cell>
          <cell r="AI56" t="str">
            <v>优秀</v>
          </cell>
          <cell r="AJ56">
            <v>79</v>
          </cell>
          <cell r="AK56">
            <v>89</v>
          </cell>
          <cell r="AL56">
            <v>93</v>
          </cell>
          <cell r="AM56">
            <v>80</v>
          </cell>
          <cell r="AN56">
            <v>0</v>
          </cell>
          <cell r="AO56" t="str">
            <v/>
          </cell>
        </row>
        <row r="57">
          <cell r="A57">
            <v>20200318054</v>
          </cell>
          <cell r="B57" t="str">
            <v>秦国英</v>
          </cell>
          <cell r="C57" t="str">
            <v>全日制2020软件与信息服务(软件外包服务方向)2班</v>
          </cell>
          <cell r="D57">
            <v>80</v>
          </cell>
          <cell r="E57">
            <v>90</v>
          </cell>
          <cell r="F57">
            <v>87</v>
          </cell>
          <cell r="G57">
            <v>83</v>
          </cell>
          <cell r="H57">
            <v>85</v>
          </cell>
          <cell r="I57">
            <v>81</v>
          </cell>
          <cell r="J57">
            <v>84</v>
          </cell>
          <cell r="K57">
            <v>81</v>
          </cell>
          <cell r="L57">
            <v>79</v>
          </cell>
          <cell r="M57">
            <v>93</v>
          </cell>
          <cell r="N57">
            <v>96</v>
          </cell>
          <cell r="O57">
            <v>96</v>
          </cell>
          <cell r="P57">
            <v>96</v>
          </cell>
          <cell r="Q57">
            <v>67</v>
          </cell>
          <cell r="R57" t="str">
            <v>良好</v>
          </cell>
          <cell r="S57">
            <v>90</v>
          </cell>
          <cell r="T57">
            <v>75</v>
          </cell>
          <cell r="U57">
            <v>78</v>
          </cell>
          <cell r="V57">
            <v>95</v>
          </cell>
          <cell r="W57" t="str">
            <v>良好</v>
          </cell>
          <cell r="X57">
            <v>85</v>
          </cell>
          <cell r="Y57" t="str">
            <v>良好</v>
          </cell>
          <cell r="Z57">
            <v>75</v>
          </cell>
          <cell r="AA57">
            <v>72</v>
          </cell>
          <cell r="AB57">
            <v>84</v>
          </cell>
          <cell r="AC57">
            <v>86</v>
          </cell>
          <cell r="AD57">
            <v>88</v>
          </cell>
          <cell r="AE57">
            <v>88</v>
          </cell>
          <cell r="AF57">
            <v>91</v>
          </cell>
          <cell r="AG57">
            <v>82</v>
          </cell>
          <cell r="AH57" t="str">
            <v>良好</v>
          </cell>
          <cell r="AI57" t="str">
            <v>优秀</v>
          </cell>
          <cell r="AJ57">
            <v>73</v>
          </cell>
          <cell r="AK57">
            <v>88</v>
          </cell>
          <cell r="AL57">
            <v>98</v>
          </cell>
          <cell r="AM57">
            <v>75</v>
          </cell>
          <cell r="AN57">
            <v>0</v>
          </cell>
          <cell r="AO57" t="str">
            <v/>
          </cell>
        </row>
        <row r="58">
          <cell r="A58">
            <v>20200318068</v>
          </cell>
          <cell r="B58" t="str">
            <v>韦金成</v>
          </cell>
          <cell r="C58" t="str">
            <v>全日制2020软件与信息服务(软件外包服务方向)2班</v>
          </cell>
          <cell r="D58">
            <v>80</v>
          </cell>
          <cell r="E58">
            <v>82</v>
          </cell>
          <cell r="F58">
            <v>70</v>
          </cell>
          <cell r="G58">
            <v>83</v>
          </cell>
          <cell r="H58">
            <v>85</v>
          </cell>
          <cell r="I58">
            <v>77</v>
          </cell>
          <cell r="J58">
            <v>87</v>
          </cell>
          <cell r="K58">
            <v>75</v>
          </cell>
          <cell r="L58">
            <v>82</v>
          </cell>
          <cell r="M58">
            <v>92</v>
          </cell>
          <cell r="N58">
            <v>93</v>
          </cell>
          <cell r="O58">
            <v>99</v>
          </cell>
          <cell r="P58">
            <v>100</v>
          </cell>
          <cell r="Q58">
            <v>74</v>
          </cell>
          <cell r="R58" t="str">
            <v>良好</v>
          </cell>
          <cell r="S58">
            <v>90</v>
          </cell>
          <cell r="T58">
            <v>75</v>
          </cell>
          <cell r="U58">
            <v>78</v>
          </cell>
          <cell r="V58">
            <v>99</v>
          </cell>
          <cell r="W58" t="str">
            <v>良好</v>
          </cell>
          <cell r="X58">
            <v>90</v>
          </cell>
          <cell r="Y58" t="str">
            <v>良好</v>
          </cell>
          <cell r="Z58">
            <v>76</v>
          </cell>
          <cell r="AA58">
            <v>74</v>
          </cell>
          <cell r="AB58">
            <v>76</v>
          </cell>
          <cell r="AC58">
            <v>83</v>
          </cell>
          <cell r="AD58">
            <v>84</v>
          </cell>
          <cell r="AE58">
            <v>96</v>
          </cell>
          <cell r="AF58">
            <v>74</v>
          </cell>
          <cell r="AG58">
            <v>82</v>
          </cell>
          <cell r="AH58" t="str">
            <v>良好</v>
          </cell>
          <cell r="AI58" t="str">
            <v>优秀</v>
          </cell>
          <cell r="AJ58">
            <v>74</v>
          </cell>
          <cell r="AK58">
            <v>84</v>
          </cell>
          <cell r="AL58">
            <v>96</v>
          </cell>
          <cell r="AM58">
            <v>75</v>
          </cell>
          <cell r="AN58">
            <v>0</v>
          </cell>
          <cell r="AO58" t="str">
            <v/>
          </cell>
        </row>
        <row r="59">
          <cell r="A59">
            <v>20200318074</v>
          </cell>
          <cell r="B59" t="str">
            <v>韦小雲</v>
          </cell>
          <cell r="C59" t="str">
            <v>全日制2020软件与信息服务(软件外包服务方向)2班</v>
          </cell>
          <cell r="D59">
            <v>80</v>
          </cell>
          <cell r="E59">
            <v>60</v>
          </cell>
          <cell r="F59">
            <v>71</v>
          </cell>
          <cell r="G59">
            <v>84</v>
          </cell>
          <cell r="H59">
            <v>84</v>
          </cell>
          <cell r="I59">
            <v>81</v>
          </cell>
          <cell r="J59">
            <v>90</v>
          </cell>
          <cell r="K59">
            <v>82</v>
          </cell>
          <cell r="L59">
            <v>85</v>
          </cell>
          <cell r="M59">
            <v>92</v>
          </cell>
          <cell r="N59">
            <v>93</v>
          </cell>
          <cell r="O59">
            <v>93</v>
          </cell>
          <cell r="P59">
            <v>92</v>
          </cell>
          <cell r="Q59">
            <v>62</v>
          </cell>
          <cell r="R59" t="str">
            <v>良好</v>
          </cell>
          <cell r="S59">
            <v>90</v>
          </cell>
          <cell r="T59">
            <v>75</v>
          </cell>
          <cell r="U59">
            <v>78</v>
          </cell>
          <cell r="V59">
            <v>86</v>
          </cell>
          <cell r="W59" t="str">
            <v>及格</v>
          </cell>
          <cell r="X59">
            <v>82</v>
          </cell>
          <cell r="Y59" t="str">
            <v>良好</v>
          </cell>
          <cell r="Z59">
            <v>74</v>
          </cell>
          <cell r="AA59">
            <v>70</v>
          </cell>
          <cell r="AB59">
            <v>80</v>
          </cell>
          <cell r="AC59">
            <v>82</v>
          </cell>
          <cell r="AD59">
            <v>97</v>
          </cell>
          <cell r="AE59">
            <v>92</v>
          </cell>
          <cell r="AF59">
            <v>76</v>
          </cell>
          <cell r="AG59">
            <v>88</v>
          </cell>
          <cell r="AH59" t="str">
            <v>良好</v>
          </cell>
          <cell r="AI59" t="str">
            <v>优秀</v>
          </cell>
          <cell r="AJ59">
            <v>77</v>
          </cell>
          <cell r="AK59">
            <v>97</v>
          </cell>
          <cell r="AL59">
            <v>92</v>
          </cell>
          <cell r="AM59">
            <v>88</v>
          </cell>
          <cell r="AN59">
            <v>0</v>
          </cell>
          <cell r="AO59" t="str">
            <v/>
          </cell>
        </row>
        <row r="60">
          <cell r="A60">
            <v>20200318078</v>
          </cell>
          <cell r="B60" t="str">
            <v>吴东良</v>
          </cell>
          <cell r="C60" t="str">
            <v>全日制2020软件与信息服务(软件外包服务方向)2班</v>
          </cell>
          <cell r="D60">
            <v>80</v>
          </cell>
          <cell r="E60">
            <v>60</v>
          </cell>
          <cell r="F60">
            <v>60</v>
          </cell>
          <cell r="G60">
            <v>82</v>
          </cell>
          <cell r="H60">
            <v>82</v>
          </cell>
          <cell r="I60">
            <v>80</v>
          </cell>
          <cell r="J60">
            <v>71</v>
          </cell>
          <cell r="K60">
            <v>97</v>
          </cell>
          <cell r="L60">
            <v>71</v>
          </cell>
          <cell r="M60">
            <v>90</v>
          </cell>
          <cell r="N60">
            <v>91</v>
          </cell>
          <cell r="O60">
            <v>73</v>
          </cell>
          <cell r="P60">
            <v>90</v>
          </cell>
          <cell r="Q60">
            <v>61</v>
          </cell>
          <cell r="R60" t="str">
            <v>良好</v>
          </cell>
          <cell r="S60">
            <v>90</v>
          </cell>
          <cell r="T60">
            <v>75</v>
          </cell>
          <cell r="U60">
            <v>62</v>
          </cell>
          <cell r="V60">
            <v>67</v>
          </cell>
          <cell r="W60" t="str">
            <v>及格</v>
          </cell>
          <cell r="X60">
            <v>61</v>
          </cell>
          <cell r="Y60" t="str">
            <v>良好</v>
          </cell>
          <cell r="Z60">
            <v>67</v>
          </cell>
          <cell r="AA60">
            <v>76</v>
          </cell>
          <cell r="AB60">
            <v>72</v>
          </cell>
          <cell r="AC60">
            <v>82</v>
          </cell>
          <cell r="AD60">
            <v>86</v>
          </cell>
          <cell r="AE60">
            <v>80</v>
          </cell>
          <cell r="AF60">
            <v>72</v>
          </cell>
          <cell r="AG60">
            <v>90</v>
          </cell>
          <cell r="AH60" t="str">
            <v>良好</v>
          </cell>
          <cell r="AI60" t="str">
            <v>优秀</v>
          </cell>
          <cell r="AJ60">
            <v>65</v>
          </cell>
          <cell r="AK60">
            <v>86</v>
          </cell>
          <cell r="AL60">
            <v>72</v>
          </cell>
          <cell r="AM60">
            <v>80</v>
          </cell>
          <cell r="AN60">
            <v>0</v>
          </cell>
          <cell r="AO60" t="str">
            <v/>
          </cell>
        </row>
        <row r="61">
          <cell r="A61">
            <v>20200318099</v>
          </cell>
          <cell r="B61" t="str">
            <v>周佳涛</v>
          </cell>
          <cell r="C61" t="str">
            <v>全日制2020软件与信息服务(软件外包服务方向)2班</v>
          </cell>
          <cell r="D61">
            <v>80</v>
          </cell>
          <cell r="E61">
            <v>71</v>
          </cell>
          <cell r="F61">
            <v>69</v>
          </cell>
          <cell r="G61">
            <v>82</v>
          </cell>
          <cell r="H61">
            <v>84</v>
          </cell>
          <cell r="I61">
            <v>81</v>
          </cell>
          <cell r="J61">
            <v>90</v>
          </cell>
          <cell r="K61">
            <v>91</v>
          </cell>
          <cell r="L61">
            <v>84</v>
          </cell>
          <cell r="M61">
            <v>91</v>
          </cell>
          <cell r="N61">
            <v>60</v>
          </cell>
          <cell r="O61">
            <v>96</v>
          </cell>
          <cell r="P61">
            <v>99</v>
          </cell>
          <cell r="Q61">
            <v>78</v>
          </cell>
          <cell r="R61" t="str">
            <v>良好</v>
          </cell>
          <cell r="S61">
            <v>90</v>
          </cell>
          <cell r="T61">
            <v>75</v>
          </cell>
          <cell r="U61">
            <v>80</v>
          </cell>
          <cell r="V61">
            <v>94</v>
          </cell>
          <cell r="W61" t="str">
            <v>良好</v>
          </cell>
          <cell r="X61">
            <v>91</v>
          </cell>
          <cell r="Y61" t="str">
            <v>良好</v>
          </cell>
          <cell r="Z61">
            <v>91</v>
          </cell>
          <cell r="AA61">
            <v>80</v>
          </cell>
          <cell r="AB61">
            <v>68</v>
          </cell>
          <cell r="AC61">
            <v>86</v>
          </cell>
          <cell r="AD61">
            <v>79</v>
          </cell>
          <cell r="AE61">
            <v>95</v>
          </cell>
          <cell r="AF61">
            <v>85</v>
          </cell>
          <cell r="AG61">
            <v>85</v>
          </cell>
          <cell r="AH61" t="str">
            <v>良好</v>
          </cell>
          <cell r="AI61" t="str">
            <v>优秀</v>
          </cell>
          <cell r="AJ61">
            <v>71</v>
          </cell>
          <cell r="AK61">
            <v>79</v>
          </cell>
          <cell r="AL61">
            <v>79</v>
          </cell>
          <cell r="AM61">
            <v>85</v>
          </cell>
          <cell r="AN61">
            <v>0</v>
          </cell>
          <cell r="AO61" t="str">
            <v/>
          </cell>
        </row>
        <row r="62">
          <cell r="A62">
            <v>20200318102</v>
          </cell>
          <cell r="B62" t="str">
            <v>巢柯俊</v>
          </cell>
          <cell r="C62" t="str">
            <v>全日制2020软件与信息服务(软件外包服务方向)2班</v>
          </cell>
          <cell r="D62">
            <v>80</v>
          </cell>
          <cell r="E62">
            <v>68</v>
          </cell>
          <cell r="F62">
            <v>70</v>
          </cell>
          <cell r="G62">
            <v>81</v>
          </cell>
          <cell r="H62">
            <v>85</v>
          </cell>
          <cell r="I62">
            <v>87</v>
          </cell>
          <cell r="J62">
            <v>76</v>
          </cell>
          <cell r="K62">
            <v>80</v>
          </cell>
          <cell r="L62">
            <v>84</v>
          </cell>
          <cell r="M62">
            <v>93</v>
          </cell>
          <cell r="N62">
            <v>98</v>
          </cell>
          <cell r="O62">
            <v>100</v>
          </cell>
          <cell r="P62">
            <v>100</v>
          </cell>
          <cell r="Q62">
            <v>94</v>
          </cell>
          <cell r="R62" t="str">
            <v>良好</v>
          </cell>
          <cell r="S62">
            <v>90</v>
          </cell>
          <cell r="T62">
            <v>75</v>
          </cell>
          <cell r="U62">
            <v>78</v>
          </cell>
          <cell r="V62">
            <v>99</v>
          </cell>
          <cell r="W62" t="str">
            <v>优秀</v>
          </cell>
          <cell r="X62">
            <v>97</v>
          </cell>
          <cell r="Y62" t="str">
            <v>良好</v>
          </cell>
          <cell r="Z62">
            <v>93</v>
          </cell>
          <cell r="AA62">
            <v>79</v>
          </cell>
          <cell r="AB62">
            <v>94</v>
          </cell>
          <cell r="AC62">
            <v>95</v>
          </cell>
          <cell r="AD62">
            <v>95</v>
          </cell>
          <cell r="AE62">
            <v>95</v>
          </cell>
          <cell r="AF62">
            <v>98</v>
          </cell>
          <cell r="AG62">
            <v>87</v>
          </cell>
          <cell r="AH62" t="str">
            <v>良好</v>
          </cell>
          <cell r="AI62" t="str">
            <v>优秀</v>
          </cell>
          <cell r="AJ62">
            <v>78</v>
          </cell>
          <cell r="AK62">
            <v>95</v>
          </cell>
          <cell r="AL62">
            <v>96</v>
          </cell>
          <cell r="AM62">
            <v>75</v>
          </cell>
          <cell r="AN62">
            <v>0</v>
          </cell>
          <cell r="AO62" t="str">
            <v/>
          </cell>
        </row>
        <row r="63">
          <cell r="A63">
            <v>20200318119</v>
          </cell>
          <cell r="B63" t="str">
            <v>黄朝新</v>
          </cell>
          <cell r="C63" t="str">
            <v>全日制2020软件与信息服务(软件外包服务方向)2班</v>
          </cell>
          <cell r="D63">
            <v>80</v>
          </cell>
          <cell r="E63">
            <v>70</v>
          </cell>
          <cell r="F63">
            <v>68</v>
          </cell>
          <cell r="G63">
            <v>83</v>
          </cell>
          <cell r="H63">
            <v>85</v>
          </cell>
          <cell r="I63">
            <v>70</v>
          </cell>
          <cell r="J63">
            <v>77</v>
          </cell>
          <cell r="K63">
            <v>89</v>
          </cell>
          <cell r="L63">
            <v>86</v>
          </cell>
          <cell r="M63">
            <v>94</v>
          </cell>
          <cell r="N63">
            <v>100</v>
          </cell>
          <cell r="O63">
            <v>98</v>
          </cell>
          <cell r="P63">
            <v>100</v>
          </cell>
          <cell r="Q63">
            <v>85</v>
          </cell>
          <cell r="R63" t="str">
            <v>良好</v>
          </cell>
          <cell r="S63">
            <v>90</v>
          </cell>
          <cell r="T63">
            <v>75</v>
          </cell>
          <cell r="U63">
            <v>83</v>
          </cell>
          <cell r="V63">
            <v>96</v>
          </cell>
          <cell r="W63" t="str">
            <v>优秀</v>
          </cell>
          <cell r="X63">
            <v>94</v>
          </cell>
          <cell r="Y63" t="str">
            <v>良好</v>
          </cell>
          <cell r="Z63">
            <v>87</v>
          </cell>
          <cell r="AA63">
            <v>77</v>
          </cell>
          <cell r="AB63">
            <v>92</v>
          </cell>
          <cell r="AC63">
            <v>93</v>
          </cell>
          <cell r="AD63">
            <v>87</v>
          </cell>
          <cell r="AE63">
            <v>95</v>
          </cell>
          <cell r="AF63">
            <v>98</v>
          </cell>
          <cell r="AG63">
            <v>90</v>
          </cell>
          <cell r="AH63" t="str">
            <v>良好</v>
          </cell>
          <cell r="AI63" t="str">
            <v>优秀</v>
          </cell>
          <cell r="AJ63">
            <v>79</v>
          </cell>
          <cell r="AK63">
            <v>87</v>
          </cell>
          <cell r="AL63">
            <v>96</v>
          </cell>
          <cell r="AM63">
            <v>88</v>
          </cell>
          <cell r="AN63">
            <v>0</v>
          </cell>
          <cell r="AO63" t="str">
            <v/>
          </cell>
        </row>
        <row r="64">
          <cell r="A64">
            <v>20200318120</v>
          </cell>
          <cell r="B64" t="str">
            <v>黄家盛</v>
          </cell>
          <cell r="C64" t="str">
            <v>全日制2020软件与信息服务(软件外包服务方向)2班</v>
          </cell>
          <cell r="D64">
            <v>80</v>
          </cell>
          <cell r="E64">
            <v>80</v>
          </cell>
          <cell r="F64">
            <v>85</v>
          </cell>
          <cell r="G64">
            <v>85</v>
          </cell>
          <cell r="H64">
            <v>84</v>
          </cell>
          <cell r="I64">
            <v>74</v>
          </cell>
          <cell r="J64">
            <v>86</v>
          </cell>
          <cell r="K64">
            <v>89</v>
          </cell>
          <cell r="L64">
            <v>88</v>
          </cell>
          <cell r="M64">
            <v>95</v>
          </cell>
          <cell r="N64">
            <v>93</v>
          </cell>
          <cell r="O64">
            <v>92</v>
          </cell>
          <cell r="P64">
            <v>96</v>
          </cell>
          <cell r="Q64">
            <v>76</v>
          </cell>
          <cell r="R64" t="str">
            <v>良好</v>
          </cell>
          <cell r="S64">
            <v>90</v>
          </cell>
          <cell r="T64">
            <v>75</v>
          </cell>
          <cell r="U64">
            <v>79</v>
          </cell>
          <cell r="V64">
            <v>99</v>
          </cell>
          <cell r="W64" t="str">
            <v>良好</v>
          </cell>
          <cell r="X64">
            <v>77</v>
          </cell>
          <cell r="Y64" t="str">
            <v>良好</v>
          </cell>
          <cell r="Z64">
            <v>93</v>
          </cell>
          <cell r="AA64">
            <v>81</v>
          </cell>
          <cell r="AB64">
            <v>93</v>
          </cell>
          <cell r="AC64">
            <v>95</v>
          </cell>
          <cell r="AD64">
            <v>84</v>
          </cell>
          <cell r="AE64">
            <v>88</v>
          </cell>
          <cell r="AF64">
            <v>97</v>
          </cell>
          <cell r="AG64">
            <v>86</v>
          </cell>
          <cell r="AH64" t="str">
            <v>良好</v>
          </cell>
          <cell r="AI64" t="str">
            <v>优秀</v>
          </cell>
          <cell r="AJ64">
            <v>79</v>
          </cell>
          <cell r="AK64">
            <v>84</v>
          </cell>
          <cell r="AL64">
            <v>90</v>
          </cell>
          <cell r="AM64">
            <v>75</v>
          </cell>
          <cell r="AN64">
            <v>0</v>
          </cell>
          <cell r="AO64" t="str">
            <v/>
          </cell>
        </row>
        <row r="65">
          <cell r="A65">
            <v>20200318128</v>
          </cell>
          <cell r="B65" t="str">
            <v>雷寅秋</v>
          </cell>
          <cell r="C65" t="str">
            <v>全日制2020软件与信息服务(软件外包服务方向)2班</v>
          </cell>
          <cell r="D65">
            <v>80</v>
          </cell>
          <cell r="E65">
            <v>68</v>
          </cell>
          <cell r="F65">
            <v>64</v>
          </cell>
          <cell r="G65">
            <v>82</v>
          </cell>
          <cell r="H65">
            <v>87</v>
          </cell>
          <cell r="I65">
            <v>80</v>
          </cell>
          <cell r="J65">
            <v>84</v>
          </cell>
          <cell r="K65">
            <v>83</v>
          </cell>
          <cell r="L65">
            <v>85</v>
          </cell>
          <cell r="M65">
            <v>92</v>
          </cell>
          <cell r="N65">
            <v>94</v>
          </cell>
          <cell r="O65">
            <v>97</v>
          </cell>
          <cell r="P65">
            <v>96</v>
          </cell>
          <cell r="Q65">
            <v>71</v>
          </cell>
          <cell r="R65" t="str">
            <v>良好</v>
          </cell>
          <cell r="S65">
            <v>90</v>
          </cell>
          <cell r="T65">
            <v>75</v>
          </cell>
          <cell r="U65">
            <v>80</v>
          </cell>
          <cell r="V65">
            <v>97</v>
          </cell>
          <cell r="W65" t="str">
            <v>良好</v>
          </cell>
          <cell r="X65">
            <v>73</v>
          </cell>
          <cell r="Y65" t="str">
            <v>良好</v>
          </cell>
          <cell r="Z65">
            <v>90</v>
          </cell>
          <cell r="AA65">
            <v>81</v>
          </cell>
          <cell r="AB65">
            <v>82</v>
          </cell>
          <cell r="AC65">
            <v>84</v>
          </cell>
          <cell r="AD65">
            <v>95</v>
          </cell>
          <cell r="AE65">
            <v>89</v>
          </cell>
          <cell r="AF65">
            <v>90</v>
          </cell>
          <cell r="AG65">
            <v>82</v>
          </cell>
          <cell r="AH65" t="str">
            <v>良好</v>
          </cell>
          <cell r="AI65" t="str">
            <v>优秀</v>
          </cell>
          <cell r="AJ65">
            <v>74</v>
          </cell>
          <cell r="AK65">
            <v>95</v>
          </cell>
          <cell r="AL65">
            <v>94</v>
          </cell>
          <cell r="AM65">
            <v>70</v>
          </cell>
          <cell r="AN65">
            <v>0</v>
          </cell>
          <cell r="AO65" t="str">
            <v/>
          </cell>
        </row>
        <row r="66">
          <cell r="A66">
            <v>20200318129</v>
          </cell>
          <cell r="B66" t="str">
            <v>黎雪艳</v>
          </cell>
          <cell r="C66" t="str">
            <v>全日制2020软件与信息服务(软件外包服务方向)2班</v>
          </cell>
          <cell r="D66">
            <v>80</v>
          </cell>
          <cell r="E66">
            <v>90</v>
          </cell>
          <cell r="F66">
            <v>90</v>
          </cell>
          <cell r="G66">
            <v>85</v>
          </cell>
          <cell r="H66">
            <v>86</v>
          </cell>
          <cell r="I66">
            <v>88</v>
          </cell>
          <cell r="J66">
            <v>91</v>
          </cell>
          <cell r="K66">
            <v>98</v>
          </cell>
          <cell r="L66">
            <v>88</v>
          </cell>
          <cell r="M66">
            <v>92</v>
          </cell>
          <cell r="N66">
            <v>98</v>
          </cell>
          <cell r="O66">
            <v>95</v>
          </cell>
          <cell r="P66">
            <v>98</v>
          </cell>
          <cell r="Q66">
            <v>77</v>
          </cell>
          <cell r="R66" t="str">
            <v>良好</v>
          </cell>
          <cell r="S66">
            <v>90</v>
          </cell>
          <cell r="T66">
            <v>75</v>
          </cell>
          <cell r="U66">
            <v>83</v>
          </cell>
          <cell r="V66">
            <v>97</v>
          </cell>
          <cell r="W66" t="str">
            <v>良好</v>
          </cell>
          <cell r="X66">
            <v>93</v>
          </cell>
          <cell r="Y66" t="str">
            <v>良好</v>
          </cell>
          <cell r="Z66">
            <v>76</v>
          </cell>
          <cell r="AA66">
            <v>78</v>
          </cell>
          <cell r="AB66">
            <v>84</v>
          </cell>
          <cell r="AC66">
            <v>83</v>
          </cell>
          <cell r="AD66">
            <v>97</v>
          </cell>
          <cell r="AE66">
            <v>92</v>
          </cell>
          <cell r="AF66">
            <v>90</v>
          </cell>
          <cell r="AG66">
            <v>86</v>
          </cell>
          <cell r="AH66" t="str">
            <v>良好</v>
          </cell>
          <cell r="AI66" t="str">
            <v>优秀</v>
          </cell>
          <cell r="AJ66">
            <v>85</v>
          </cell>
          <cell r="AK66">
            <v>97</v>
          </cell>
          <cell r="AL66">
            <v>96</v>
          </cell>
          <cell r="AM66">
            <v>70</v>
          </cell>
          <cell r="AN66">
            <v>0</v>
          </cell>
          <cell r="AO66" t="str">
            <v/>
          </cell>
        </row>
        <row r="67">
          <cell r="A67">
            <v>20200318130</v>
          </cell>
          <cell r="B67" t="str">
            <v>李大龙</v>
          </cell>
          <cell r="C67" t="str">
            <v>全日制2020软件与信息服务(软件外包服务方向)2班</v>
          </cell>
          <cell r="D67">
            <v>80</v>
          </cell>
          <cell r="E67">
            <v>90</v>
          </cell>
          <cell r="F67">
            <v>84</v>
          </cell>
          <cell r="G67">
            <v>90</v>
          </cell>
          <cell r="H67">
            <v>87</v>
          </cell>
          <cell r="I67">
            <v>83</v>
          </cell>
          <cell r="J67">
            <v>82</v>
          </cell>
          <cell r="K67">
            <v>76</v>
          </cell>
          <cell r="L67">
            <v>87</v>
          </cell>
          <cell r="M67">
            <v>94</v>
          </cell>
          <cell r="N67">
            <v>93</v>
          </cell>
          <cell r="O67">
            <v>94</v>
          </cell>
          <cell r="P67">
            <v>97</v>
          </cell>
          <cell r="Q67">
            <v>79</v>
          </cell>
          <cell r="R67" t="str">
            <v>良好</v>
          </cell>
          <cell r="S67">
            <v>95</v>
          </cell>
          <cell r="T67">
            <v>75</v>
          </cell>
          <cell r="U67">
            <v>90</v>
          </cell>
          <cell r="V67">
            <v>97</v>
          </cell>
          <cell r="W67" t="str">
            <v>良好</v>
          </cell>
          <cell r="X67">
            <v>86</v>
          </cell>
          <cell r="Y67" t="str">
            <v>良好</v>
          </cell>
          <cell r="Z67">
            <v>91</v>
          </cell>
          <cell r="AA67">
            <v>80</v>
          </cell>
          <cell r="AB67">
            <v>90</v>
          </cell>
          <cell r="AC67">
            <v>93</v>
          </cell>
          <cell r="AD67">
            <v>90</v>
          </cell>
          <cell r="AE67">
            <v>94</v>
          </cell>
          <cell r="AF67">
            <v>88</v>
          </cell>
          <cell r="AG67">
            <v>89</v>
          </cell>
          <cell r="AH67" t="str">
            <v>良好</v>
          </cell>
          <cell r="AI67" t="str">
            <v>优秀</v>
          </cell>
          <cell r="AJ67">
            <v>79</v>
          </cell>
          <cell r="AK67">
            <v>90</v>
          </cell>
          <cell r="AL67">
            <v>96</v>
          </cell>
          <cell r="AM67">
            <v>80</v>
          </cell>
          <cell r="AN67">
            <v>0</v>
          </cell>
          <cell r="AO67" t="str">
            <v/>
          </cell>
        </row>
        <row r="68">
          <cell r="A68">
            <v>20200318137</v>
          </cell>
          <cell r="B68" t="str">
            <v>李林涛</v>
          </cell>
          <cell r="C68" t="str">
            <v>全日制2020软件与信息服务(软件外包服务方向)2班</v>
          </cell>
          <cell r="D68">
            <v>80</v>
          </cell>
          <cell r="E68">
            <v>90</v>
          </cell>
          <cell r="F68">
            <v>83</v>
          </cell>
          <cell r="G68">
            <v>88</v>
          </cell>
          <cell r="H68">
            <v>85</v>
          </cell>
          <cell r="I68">
            <v>67</v>
          </cell>
          <cell r="J68">
            <v>68</v>
          </cell>
          <cell r="K68">
            <v>88</v>
          </cell>
          <cell r="L68">
            <v>87</v>
          </cell>
          <cell r="M68">
            <v>73</v>
          </cell>
          <cell r="N68">
            <v>95</v>
          </cell>
          <cell r="O68">
            <v>99</v>
          </cell>
          <cell r="P68">
            <v>98</v>
          </cell>
          <cell r="Q68">
            <v>79</v>
          </cell>
          <cell r="R68" t="str">
            <v>良好</v>
          </cell>
          <cell r="S68">
            <v>90</v>
          </cell>
          <cell r="T68">
            <v>75</v>
          </cell>
          <cell r="U68">
            <v>85</v>
          </cell>
          <cell r="V68">
            <v>99</v>
          </cell>
          <cell r="W68" t="str">
            <v>良好</v>
          </cell>
          <cell r="X68">
            <v>97</v>
          </cell>
          <cell r="Y68" t="str">
            <v>良好</v>
          </cell>
          <cell r="Z68">
            <v>75</v>
          </cell>
          <cell r="AA68">
            <v>72</v>
          </cell>
          <cell r="AB68">
            <v>80</v>
          </cell>
          <cell r="AC68">
            <v>80</v>
          </cell>
          <cell r="AD68">
            <v>98</v>
          </cell>
          <cell r="AE68">
            <v>95</v>
          </cell>
          <cell r="AF68">
            <v>99</v>
          </cell>
          <cell r="AG68">
            <v>86</v>
          </cell>
          <cell r="AH68" t="str">
            <v>良好</v>
          </cell>
          <cell r="AI68" t="str">
            <v>良好</v>
          </cell>
          <cell r="AJ68">
            <v>76</v>
          </cell>
          <cell r="AK68">
            <v>98</v>
          </cell>
          <cell r="AL68">
            <v>95</v>
          </cell>
          <cell r="AM68">
            <v>80</v>
          </cell>
          <cell r="AN68">
            <v>0</v>
          </cell>
          <cell r="AO68" t="str">
            <v/>
          </cell>
        </row>
        <row r="69">
          <cell r="A69">
            <v>20200318144</v>
          </cell>
          <cell r="B69" t="str">
            <v>林澄意</v>
          </cell>
          <cell r="C69" t="str">
            <v>全日制2020软件与信息服务(软件外包服务方向)2班</v>
          </cell>
          <cell r="D69">
            <v>80</v>
          </cell>
          <cell r="E69">
            <v>67</v>
          </cell>
          <cell r="F69">
            <v>60</v>
          </cell>
          <cell r="G69">
            <v>70</v>
          </cell>
          <cell r="H69">
            <v>84</v>
          </cell>
          <cell r="I69">
            <v>60</v>
          </cell>
          <cell r="J69">
            <v>89</v>
          </cell>
          <cell r="K69">
            <v>80</v>
          </cell>
          <cell r="L69">
            <v>78</v>
          </cell>
          <cell r="M69">
            <v>65</v>
          </cell>
          <cell r="N69">
            <v>92</v>
          </cell>
          <cell r="O69">
            <v>73</v>
          </cell>
          <cell r="P69">
            <v>86</v>
          </cell>
          <cell r="Q69">
            <v>61</v>
          </cell>
          <cell r="R69" t="str">
            <v>良好</v>
          </cell>
          <cell r="S69">
            <v>90</v>
          </cell>
          <cell r="T69">
            <v>75</v>
          </cell>
          <cell r="U69">
            <v>82</v>
          </cell>
          <cell r="V69">
            <v>90</v>
          </cell>
          <cell r="W69">
            <v>50</v>
          </cell>
          <cell r="X69">
            <v>60</v>
          </cell>
          <cell r="Y69" t="str">
            <v>良好</v>
          </cell>
          <cell r="Z69">
            <v>67</v>
          </cell>
          <cell r="AA69">
            <v>63</v>
          </cell>
          <cell r="AB69">
            <v>66</v>
          </cell>
          <cell r="AC69">
            <v>74</v>
          </cell>
          <cell r="AD69">
            <v>86</v>
          </cell>
          <cell r="AE69">
            <v>89</v>
          </cell>
          <cell r="AF69">
            <v>70</v>
          </cell>
          <cell r="AG69">
            <v>87</v>
          </cell>
          <cell r="AH69" t="str">
            <v>良好</v>
          </cell>
          <cell r="AI69" t="str">
            <v>优秀</v>
          </cell>
          <cell r="AJ69">
            <v>69</v>
          </cell>
          <cell r="AK69">
            <v>86</v>
          </cell>
          <cell r="AL69">
            <v>84</v>
          </cell>
          <cell r="AM69">
            <v>80</v>
          </cell>
          <cell r="AN69">
            <v>1</v>
          </cell>
          <cell r="AO69" t="str">
            <v>《云物大智基础》(课外：云物大智部分)</v>
          </cell>
        </row>
        <row r="70">
          <cell r="A70">
            <v>20200318148</v>
          </cell>
          <cell r="B70" t="str">
            <v>刘昕栩</v>
          </cell>
          <cell r="C70" t="str">
            <v>全日制2020软件与信息服务(软件外包服务方向)2班</v>
          </cell>
          <cell r="D70">
            <v>80</v>
          </cell>
          <cell r="E70">
            <v>64</v>
          </cell>
          <cell r="F70">
            <v>89</v>
          </cell>
          <cell r="G70">
            <v>86</v>
          </cell>
          <cell r="H70">
            <v>88</v>
          </cell>
          <cell r="I70">
            <v>91</v>
          </cell>
          <cell r="J70">
            <v>95</v>
          </cell>
          <cell r="K70">
            <v>99</v>
          </cell>
          <cell r="L70">
            <v>86</v>
          </cell>
          <cell r="M70">
            <v>96</v>
          </cell>
          <cell r="N70">
            <v>98</v>
          </cell>
          <cell r="O70">
            <v>95</v>
          </cell>
          <cell r="P70">
            <v>99</v>
          </cell>
          <cell r="Q70">
            <v>80</v>
          </cell>
          <cell r="R70" t="str">
            <v>良好</v>
          </cell>
          <cell r="S70">
            <v>90</v>
          </cell>
          <cell r="T70">
            <v>75</v>
          </cell>
          <cell r="U70">
            <v>91</v>
          </cell>
          <cell r="V70">
            <v>96</v>
          </cell>
          <cell r="W70" t="str">
            <v>良好</v>
          </cell>
          <cell r="X70">
            <v>94</v>
          </cell>
          <cell r="Y70" t="str">
            <v>良好</v>
          </cell>
          <cell r="Z70">
            <v>80</v>
          </cell>
          <cell r="AA70">
            <v>69</v>
          </cell>
          <cell r="AB70">
            <v>87</v>
          </cell>
          <cell r="AC70">
            <v>84</v>
          </cell>
          <cell r="AD70">
            <v>98</v>
          </cell>
          <cell r="AE70">
            <v>92</v>
          </cell>
          <cell r="AF70">
            <v>84</v>
          </cell>
          <cell r="AG70">
            <v>89</v>
          </cell>
          <cell r="AH70" t="str">
            <v>良好</v>
          </cell>
          <cell r="AI70" t="str">
            <v>优秀</v>
          </cell>
          <cell r="AJ70">
            <v>85</v>
          </cell>
          <cell r="AK70">
            <v>98</v>
          </cell>
          <cell r="AL70">
            <v>96</v>
          </cell>
          <cell r="AM70">
            <v>70</v>
          </cell>
          <cell r="AN70">
            <v>0</v>
          </cell>
          <cell r="AO70" t="str">
            <v/>
          </cell>
        </row>
        <row r="71">
          <cell r="A71">
            <v>20200318165</v>
          </cell>
          <cell r="B71" t="str">
            <v>邱其新</v>
          </cell>
          <cell r="C71" t="str">
            <v>全日制2020软件与信息服务(软件外包服务方向)2班</v>
          </cell>
          <cell r="D71">
            <v>80</v>
          </cell>
          <cell r="E71">
            <v>90</v>
          </cell>
          <cell r="F71">
            <v>86</v>
          </cell>
          <cell r="G71">
            <v>92</v>
          </cell>
          <cell r="H71">
            <v>84</v>
          </cell>
          <cell r="I71">
            <v>80</v>
          </cell>
          <cell r="J71">
            <v>91</v>
          </cell>
          <cell r="K71">
            <v>84</v>
          </cell>
          <cell r="L71">
            <v>86</v>
          </cell>
          <cell r="M71">
            <v>72</v>
          </cell>
          <cell r="N71">
            <v>95</v>
          </cell>
          <cell r="O71">
            <v>93</v>
          </cell>
          <cell r="P71">
            <v>99</v>
          </cell>
          <cell r="Q71">
            <v>70</v>
          </cell>
          <cell r="R71" t="str">
            <v>良好</v>
          </cell>
          <cell r="S71">
            <v>95</v>
          </cell>
          <cell r="T71">
            <v>75</v>
          </cell>
          <cell r="U71">
            <v>92</v>
          </cell>
          <cell r="V71">
            <v>96</v>
          </cell>
          <cell r="W71" t="str">
            <v>良好</v>
          </cell>
          <cell r="X71">
            <v>86</v>
          </cell>
          <cell r="Y71" t="str">
            <v>良好</v>
          </cell>
          <cell r="Z71">
            <v>76</v>
          </cell>
          <cell r="AA71">
            <v>73</v>
          </cell>
          <cell r="AB71">
            <v>74</v>
          </cell>
          <cell r="AC71">
            <v>85</v>
          </cell>
          <cell r="AD71">
            <v>91</v>
          </cell>
          <cell r="AE71">
            <v>95</v>
          </cell>
          <cell r="AF71">
            <v>95</v>
          </cell>
          <cell r="AG71">
            <v>93</v>
          </cell>
          <cell r="AH71" t="str">
            <v>良好</v>
          </cell>
          <cell r="AI71" t="str">
            <v>优秀</v>
          </cell>
          <cell r="AJ71">
            <v>75</v>
          </cell>
          <cell r="AK71">
            <v>91</v>
          </cell>
          <cell r="AL71">
            <v>98</v>
          </cell>
          <cell r="AM71">
            <v>85</v>
          </cell>
          <cell r="AN71">
            <v>0</v>
          </cell>
          <cell r="AO71" t="str">
            <v/>
          </cell>
        </row>
        <row r="72">
          <cell r="A72">
            <v>20200318175</v>
          </cell>
          <cell r="B72" t="str">
            <v>覃济杰</v>
          </cell>
          <cell r="C72" t="str">
            <v>全日制2020软件与信息服务(软件外包服务方向)2班</v>
          </cell>
          <cell r="D72">
            <v>80</v>
          </cell>
          <cell r="E72">
            <v>90</v>
          </cell>
          <cell r="F72">
            <v>72</v>
          </cell>
          <cell r="G72">
            <v>82</v>
          </cell>
          <cell r="H72">
            <v>83</v>
          </cell>
          <cell r="I72">
            <v>84</v>
          </cell>
          <cell r="J72">
            <v>86</v>
          </cell>
          <cell r="K72">
            <v>85</v>
          </cell>
          <cell r="L72">
            <v>84</v>
          </cell>
          <cell r="M72">
            <v>73</v>
          </cell>
          <cell r="N72">
            <v>100</v>
          </cell>
          <cell r="O72">
            <v>75</v>
          </cell>
          <cell r="P72">
            <v>99</v>
          </cell>
          <cell r="Q72">
            <v>93</v>
          </cell>
          <cell r="R72" t="str">
            <v>良好</v>
          </cell>
          <cell r="S72">
            <v>90</v>
          </cell>
          <cell r="T72">
            <v>85</v>
          </cell>
          <cell r="U72">
            <v>72</v>
          </cell>
          <cell r="V72">
            <v>99</v>
          </cell>
          <cell r="W72" t="str">
            <v>良好</v>
          </cell>
          <cell r="X72">
            <v>96</v>
          </cell>
          <cell r="Y72" t="str">
            <v>良好</v>
          </cell>
          <cell r="Z72">
            <v>92</v>
          </cell>
          <cell r="AA72">
            <v>78</v>
          </cell>
          <cell r="AB72">
            <v>94</v>
          </cell>
          <cell r="AC72">
            <v>95</v>
          </cell>
          <cell r="AD72">
            <v>95</v>
          </cell>
          <cell r="AE72">
            <v>95</v>
          </cell>
          <cell r="AF72">
            <v>99</v>
          </cell>
          <cell r="AG72">
            <v>85</v>
          </cell>
          <cell r="AH72" t="str">
            <v>良好</v>
          </cell>
          <cell r="AI72" t="str">
            <v>优秀</v>
          </cell>
          <cell r="AJ72">
            <v>81</v>
          </cell>
          <cell r="AK72">
            <v>95</v>
          </cell>
          <cell r="AL72">
            <v>99</v>
          </cell>
          <cell r="AM72">
            <v>85</v>
          </cell>
          <cell r="AN72">
            <v>0</v>
          </cell>
          <cell r="AO72" t="str">
            <v/>
          </cell>
        </row>
        <row r="73">
          <cell r="A73">
            <v>20200318187</v>
          </cell>
          <cell r="B73" t="str">
            <v>韦泓壮</v>
          </cell>
          <cell r="C73" t="str">
            <v>全日制2020软件与信息服务(软件外包服务方向)2班</v>
          </cell>
          <cell r="D73">
            <v>80</v>
          </cell>
          <cell r="E73">
            <v>60</v>
          </cell>
          <cell r="F73">
            <v>60</v>
          </cell>
          <cell r="G73">
            <v>80</v>
          </cell>
          <cell r="H73">
            <v>87</v>
          </cell>
          <cell r="I73">
            <v>71</v>
          </cell>
          <cell r="J73">
            <v>88</v>
          </cell>
          <cell r="K73">
            <v>83</v>
          </cell>
          <cell r="L73">
            <v>85</v>
          </cell>
          <cell r="M73">
            <v>74</v>
          </cell>
          <cell r="N73">
            <v>91</v>
          </cell>
          <cell r="O73">
            <v>96</v>
          </cell>
          <cell r="P73">
            <v>92</v>
          </cell>
          <cell r="Q73">
            <v>65</v>
          </cell>
          <cell r="R73" t="str">
            <v>良好</v>
          </cell>
          <cell r="S73">
            <v>90</v>
          </cell>
          <cell r="T73">
            <v>75</v>
          </cell>
          <cell r="U73">
            <v>69</v>
          </cell>
          <cell r="V73">
            <v>95</v>
          </cell>
          <cell r="W73" t="str">
            <v>及格</v>
          </cell>
          <cell r="X73">
            <v>75</v>
          </cell>
          <cell r="Y73" t="str">
            <v>良好</v>
          </cell>
          <cell r="Z73">
            <v>73</v>
          </cell>
          <cell r="AA73">
            <v>61</v>
          </cell>
          <cell r="AB73">
            <v>73</v>
          </cell>
          <cell r="AC73">
            <v>77</v>
          </cell>
          <cell r="AD73">
            <v>80</v>
          </cell>
          <cell r="AE73">
            <v>92</v>
          </cell>
          <cell r="AF73">
            <v>60</v>
          </cell>
          <cell r="AG73">
            <v>80</v>
          </cell>
          <cell r="AH73" t="str">
            <v>良好</v>
          </cell>
          <cell r="AI73" t="str">
            <v>优秀</v>
          </cell>
          <cell r="AJ73">
            <v>76</v>
          </cell>
          <cell r="AK73">
            <v>80</v>
          </cell>
          <cell r="AL73">
            <v>74</v>
          </cell>
          <cell r="AM73">
            <v>74</v>
          </cell>
          <cell r="AN73">
            <v>0</v>
          </cell>
          <cell r="AO73" t="str">
            <v/>
          </cell>
        </row>
        <row r="74">
          <cell r="A74">
            <v>20200318192</v>
          </cell>
          <cell r="B74" t="str">
            <v>韦覃顺</v>
          </cell>
          <cell r="C74" t="str">
            <v>全日制2020软件与信息服务(软件外包服务方向)2班</v>
          </cell>
          <cell r="D74">
            <v>80</v>
          </cell>
          <cell r="E74">
            <v>90</v>
          </cell>
          <cell r="F74">
            <v>88</v>
          </cell>
          <cell r="G74">
            <v>75</v>
          </cell>
          <cell r="H74">
            <v>87</v>
          </cell>
          <cell r="I74">
            <v>70</v>
          </cell>
          <cell r="J74">
            <v>60</v>
          </cell>
          <cell r="K74">
            <v>75</v>
          </cell>
          <cell r="L74">
            <v>79</v>
          </cell>
          <cell r="M74">
            <v>94</v>
          </cell>
          <cell r="N74">
            <v>95</v>
          </cell>
          <cell r="O74">
            <v>96</v>
          </cell>
          <cell r="P74">
            <v>74</v>
          </cell>
          <cell r="Q74">
            <v>69</v>
          </cell>
          <cell r="R74" t="str">
            <v>良好</v>
          </cell>
          <cell r="S74">
            <v>90</v>
          </cell>
          <cell r="T74">
            <v>75</v>
          </cell>
          <cell r="U74">
            <v>78</v>
          </cell>
          <cell r="V74">
            <v>87</v>
          </cell>
          <cell r="W74" t="str">
            <v>及格</v>
          </cell>
          <cell r="X74">
            <v>88</v>
          </cell>
          <cell r="Y74" t="str">
            <v>良好</v>
          </cell>
          <cell r="Z74">
            <v>74</v>
          </cell>
          <cell r="AA74">
            <v>79</v>
          </cell>
          <cell r="AB74">
            <v>72</v>
          </cell>
          <cell r="AC74">
            <v>75</v>
          </cell>
          <cell r="AD74">
            <v>88</v>
          </cell>
          <cell r="AE74">
            <v>89</v>
          </cell>
          <cell r="AF74">
            <v>91</v>
          </cell>
          <cell r="AG74">
            <v>87</v>
          </cell>
          <cell r="AH74" t="str">
            <v>良好</v>
          </cell>
          <cell r="AI74" t="str">
            <v>及格</v>
          </cell>
          <cell r="AJ74">
            <v>76</v>
          </cell>
          <cell r="AK74">
            <v>88</v>
          </cell>
          <cell r="AL74">
            <v>94</v>
          </cell>
          <cell r="AM74">
            <v>69</v>
          </cell>
          <cell r="AN74">
            <v>0</v>
          </cell>
          <cell r="AO74" t="str">
            <v/>
          </cell>
        </row>
        <row r="75">
          <cell r="A75">
            <v>20200318196</v>
          </cell>
          <cell r="B75" t="str">
            <v>奚碧婷</v>
          </cell>
          <cell r="C75" t="str">
            <v>全日制2020软件与信息服务(软件外包服务方向)2班</v>
          </cell>
          <cell r="D75">
            <v>80</v>
          </cell>
          <cell r="E75">
            <v>65</v>
          </cell>
          <cell r="F75">
            <v>69</v>
          </cell>
          <cell r="G75">
            <v>81</v>
          </cell>
          <cell r="H75">
            <v>84</v>
          </cell>
          <cell r="I75">
            <v>84</v>
          </cell>
          <cell r="J75">
            <v>90</v>
          </cell>
          <cell r="K75">
            <v>91</v>
          </cell>
          <cell r="L75">
            <v>83</v>
          </cell>
          <cell r="M75">
            <v>74</v>
          </cell>
          <cell r="N75">
            <v>95</v>
          </cell>
          <cell r="O75">
            <v>73</v>
          </cell>
          <cell r="P75">
            <v>98</v>
          </cell>
          <cell r="Q75">
            <v>65</v>
          </cell>
          <cell r="R75" t="str">
            <v>良好</v>
          </cell>
          <cell r="S75">
            <v>90</v>
          </cell>
          <cell r="T75">
            <v>75</v>
          </cell>
          <cell r="U75">
            <v>80</v>
          </cell>
          <cell r="V75">
            <v>97</v>
          </cell>
          <cell r="W75" t="str">
            <v>良好</v>
          </cell>
          <cell r="X75">
            <v>76</v>
          </cell>
          <cell r="Y75" t="str">
            <v>良好</v>
          </cell>
          <cell r="Z75">
            <v>75</v>
          </cell>
          <cell r="AA75">
            <v>79</v>
          </cell>
          <cell r="AB75">
            <v>73</v>
          </cell>
          <cell r="AC75">
            <v>79</v>
          </cell>
          <cell r="AD75">
            <v>92</v>
          </cell>
          <cell r="AE75">
            <v>92</v>
          </cell>
          <cell r="AF75">
            <v>72</v>
          </cell>
          <cell r="AG75">
            <v>84</v>
          </cell>
          <cell r="AH75" t="str">
            <v>良好</v>
          </cell>
          <cell r="AI75" t="str">
            <v>及格</v>
          </cell>
          <cell r="AJ75">
            <v>85</v>
          </cell>
          <cell r="AK75">
            <v>92</v>
          </cell>
          <cell r="AL75">
            <v>90</v>
          </cell>
          <cell r="AM75">
            <v>80</v>
          </cell>
          <cell r="AN75">
            <v>0</v>
          </cell>
          <cell r="AO75" t="str">
            <v/>
          </cell>
        </row>
        <row r="76">
          <cell r="A76">
            <v>20200318198</v>
          </cell>
          <cell r="B76" t="str">
            <v>闫振宇</v>
          </cell>
          <cell r="C76" t="str">
            <v>全日制2020软件与信息服务(软件外包服务方向)2班</v>
          </cell>
          <cell r="D76">
            <v>80</v>
          </cell>
          <cell r="E76">
            <v>64</v>
          </cell>
          <cell r="F76">
            <v>78</v>
          </cell>
          <cell r="G76">
            <v>73</v>
          </cell>
          <cell r="H76">
            <v>84</v>
          </cell>
          <cell r="I76">
            <v>75</v>
          </cell>
          <cell r="J76">
            <v>81</v>
          </cell>
          <cell r="K76">
            <v>66</v>
          </cell>
          <cell r="L76">
            <v>79</v>
          </cell>
          <cell r="M76">
            <v>60</v>
          </cell>
          <cell r="N76">
            <v>90</v>
          </cell>
          <cell r="O76">
            <v>60</v>
          </cell>
          <cell r="P76">
            <v>95</v>
          </cell>
          <cell r="Q76">
            <v>81</v>
          </cell>
          <cell r="R76" t="str">
            <v>良好</v>
          </cell>
          <cell r="S76">
            <v>90</v>
          </cell>
          <cell r="T76">
            <v>75</v>
          </cell>
          <cell r="U76">
            <v>77</v>
          </cell>
          <cell r="V76">
            <v>90</v>
          </cell>
          <cell r="W76" t="str">
            <v>及格</v>
          </cell>
          <cell r="X76">
            <v>76</v>
          </cell>
          <cell r="Y76" t="str">
            <v>良好</v>
          </cell>
          <cell r="Z76">
            <v>71</v>
          </cell>
          <cell r="AA76">
            <v>64</v>
          </cell>
          <cell r="AB76">
            <v>82</v>
          </cell>
          <cell r="AC76">
            <v>72</v>
          </cell>
          <cell r="AD76">
            <v>95</v>
          </cell>
          <cell r="AE76">
            <v>93</v>
          </cell>
          <cell r="AF76">
            <v>73</v>
          </cell>
          <cell r="AG76">
            <v>82</v>
          </cell>
          <cell r="AH76" t="str">
            <v>良好</v>
          </cell>
          <cell r="AI76" t="str">
            <v>中等</v>
          </cell>
          <cell r="AJ76">
            <v>73</v>
          </cell>
          <cell r="AK76">
            <v>95</v>
          </cell>
          <cell r="AL76">
            <v>0</v>
          </cell>
          <cell r="AM76">
            <v>89</v>
          </cell>
          <cell r="AN76">
            <v>1</v>
          </cell>
          <cell r="AO76" t="str">
            <v>预就业实习</v>
          </cell>
        </row>
        <row r="77">
          <cell r="A77">
            <v>20200318199</v>
          </cell>
          <cell r="B77" t="str">
            <v>严振柳</v>
          </cell>
          <cell r="C77" t="str">
            <v>全日制2020软件与信息服务(软件外包服务方向)2班</v>
          </cell>
          <cell r="D77">
            <v>80</v>
          </cell>
          <cell r="E77">
            <v>63</v>
          </cell>
          <cell r="F77">
            <v>67</v>
          </cell>
          <cell r="G77">
            <v>77</v>
          </cell>
          <cell r="H77">
            <v>83</v>
          </cell>
          <cell r="I77">
            <v>90</v>
          </cell>
          <cell r="J77">
            <v>80</v>
          </cell>
          <cell r="K77">
            <v>89</v>
          </cell>
          <cell r="L77">
            <v>82</v>
          </cell>
          <cell r="M77">
            <v>91</v>
          </cell>
          <cell r="N77">
            <v>93</v>
          </cell>
          <cell r="O77">
            <v>93</v>
          </cell>
          <cell r="P77">
            <v>99</v>
          </cell>
          <cell r="Q77">
            <v>81</v>
          </cell>
          <cell r="R77" t="str">
            <v>良好</v>
          </cell>
          <cell r="S77">
            <v>90</v>
          </cell>
          <cell r="T77">
            <v>75</v>
          </cell>
          <cell r="U77">
            <v>79</v>
          </cell>
          <cell r="V77">
            <v>99</v>
          </cell>
          <cell r="W77" t="str">
            <v>及格</v>
          </cell>
          <cell r="X77">
            <v>90</v>
          </cell>
          <cell r="Y77" t="str">
            <v>良好</v>
          </cell>
          <cell r="Z77">
            <v>82</v>
          </cell>
          <cell r="AA77">
            <v>79</v>
          </cell>
          <cell r="AB77">
            <v>81</v>
          </cell>
          <cell r="AC77">
            <v>86</v>
          </cell>
          <cell r="AD77">
            <v>95</v>
          </cell>
          <cell r="AE77">
            <v>92</v>
          </cell>
          <cell r="AF77">
            <v>83</v>
          </cell>
          <cell r="AG77">
            <v>90</v>
          </cell>
          <cell r="AH77" t="str">
            <v>良好</v>
          </cell>
          <cell r="AI77" t="str">
            <v>优秀</v>
          </cell>
          <cell r="AJ77">
            <v>77</v>
          </cell>
          <cell r="AK77">
            <v>95</v>
          </cell>
          <cell r="AL77">
            <v>82</v>
          </cell>
          <cell r="AM77">
            <v>69</v>
          </cell>
          <cell r="AN77">
            <v>0</v>
          </cell>
          <cell r="AO77" t="str">
            <v/>
          </cell>
        </row>
        <row r="78">
          <cell r="A78">
            <v>20200318229</v>
          </cell>
          <cell r="B78" t="str">
            <v>黄光鸿</v>
          </cell>
          <cell r="C78" t="str">
            <v>全日制2020软件与信息服务(软件外包服务方向)2班</v>
          </cell>
          <cell r="D78">
            <v>80</v>
          </cell>
          <cell r="E78">
            <v>63</v>
          </cell>
          <cell r="F78">
            <v>69</v>
          </cell>
          <cell r="G78">
            <v>82</v>
          </cell>
          <cell r="H78">
            <v>87</v>
          </cell>
          <cell r="I78">
            <v>72</v>
          </cell>
          <cell r="J78">
            <v>87</v>
          </cell>
          <cell r="K78">
            <v>80</v>
          </cell>
          <cell r="L78">
            <v>83</v>
          </cell>
          <cell r="M78">
            <v>91</v>
          </cell>
          <cell r="N78">
            <v>94</v>
          </cell>
          <cell r="O78">
            <v>94</v>
          </cell>
          <cell r="P78">
            <v>96</v>
          </cell>
          <cell r="Q78">
            <v>67</v>
          </cell>
          <cell r="R78" t="str">
            <v>良好</v>
          </cell>
          <cell r="S78">
            <v>90</v>
          </cell>
          <cell r="T78">
            <v>75</v>
          </cell>
          <cell r="U78">
            <v>83</v>
          </cell>
          <cell r="V78">
            <v>94</v>
          </cell>
          <cell r="W78" t="str">
            <v>良好</v>
          </cell>
          <cell r="X78">
            <v>80</v>
          </cell>
          <cell r="Y78" t="str">
            <v>良好</v>
          </cell>
          <cell r="Z78">
            <v>78</v>
          </cell>
          <cell r="AA78">
            <v>72</v>
          </cell>
          <cell r="AB78">
            <v>71</v>
          </cell>
          <cell r="AC78">
            <v>77</v>
          </cell>
          <cell r="AD78">
            <v>76</v>
          </cell>
          <cell r="AE78">
            <v>89</v>
          </cell>
          <cell r="AF78">
            <v>75</v>
          </cell>
          <cell r="AG78">
            <v>87</v>
          </cell>
          <cell r="AH78" t="str">
            <v>良好</v>
          </cell>
          <cell r="AI78" t="str">
            <v>优秀</v>
          </cell>
          <cell r="AJ78">
            <v>75</v>
          </cell>
          <cell r="AK78">
            <v>76</v>
          </cell>
          <cell r="AL78">
            <v>84</v>
          </cell>
          <cell r="AM78">
            <v>88</v>
          </cell>
          <cell r="AN78">
            <v>0</v>
          </cell>
          <cell r="AO78" t="str">
            <v/>
          </cell>
        </row>
        <row r="79">
          <cell r="A79">
            <v>20200318238</v>
          </cell>
          <cell r="B79" t="str">
            <v>黄勇</v>
          </cell>
          <cell r="C79" t="str">
            <v>全日制2020软件与信息服务(软件外包服务方向)2班</v>
          </cell>
          <cell r="D79">
            <v>80</v>
          </cell>
          <cell r="E79">
            <v>96</v>
          </cell>
          <cell r="F79">
            <v>93</v>
          </cell>
          <cell r="G79">
            <v>90</v>
          </cell>
          <cell r="H79">
            <v>87</v>
          </cell>
          <cell r="I79">
            <v>78</v>
          </cell>
          <cell r="J79">
            <v>84</v>
          </cell>
          <cell r="K79">
            <v>89</v>
          </cell>
          <cell r="L79">
            <v>87</v>
          </cell>
          <cell r="M79">
            <v>72</v>
          </cell>
          <cell r="N79">
            <v>98</v>
          </cell>
          <cell r="O79">
            <v>100</v>
          </cell>
          <cell r="P79">
            <v>98</v>
          </cell>
          <cell r="Q79">
            <v>74</v>
          </cell>
          <cell r="R79" t="str">
            <v>良好</v>
          </cell>
          <cell r="S79">
            <v>90</v>
          </cell>
          <cell r="T79">
            <v>75</v>
          </cell>
          <cell r="U79">
            <v>85</v>
          </cell>
          <cell r="V79">
            <v>98</v>
          </cell>
          <cell r="W79" t="str">
            <v>良好</v>
          </cell>
          <cell r="X79">
            <v>93</v>
          </cell>
          <cell r="Y79" t="str">
            <v>良好</v>
          </cell>
          <cell r="Z79">
            <v>90</v>
          </cell>
          <cell r="AA79">
            <v>84</v>
          </cell>
          <cell r="AB79">
            <v>90</v>
          </cell>
          <cell r="AC79">
            <v>89</v>
          </cell>
          <cell r="AD79">
            <v>87</v>
          </cell>
          <cell r="AE79">
            <v>94</v>
          </cell>
          <cell r="AF79">
            <v>99</v>
          </cell>
          <cell r="AG79">
            <v>88</v>
          </cell>
          <cell r="AH79" t="str">
            <v>良好</v>
          </cell>
          <cell r="AI79" t="str">
            <v>优秀</v>
          </cell>
          <cell r="AJ79">
            <v>84</v>
          </cell>
          <cell r="AK79">
            <v>87</v>
          </cell>
          <cell r="AL79">
            <v>97</v>
          </cell>
          <cell r="AM79">
            <v>63</v>
          </cell>
          <cell r="AN79">
            <v>0</v>
          </cell>
          <cell r="AO79" t="str">
            <v/>
          </cell>
        </row>
        <row r="80">
          <cell r="A80">
            <v>20200318248</v>
          </cell>
          <cell r="B80" t="str">
            <v>李生伟</v>
          </cell>
          <cell r="C80" t="str">
            <v>全日制2020软件与信息服务(软件外包服务方向)2班</v>
          </cell>
          <cell r="D80">
            <v>80</v>
          </cell>
          <cell r="E80">
            <v>92</v>
          </cell>
          <cell r="F80">
            <v>75</v>
          </cell>
          <cell r="G80">
            <v>80</v>
          </cell>
          <cell r="H80">
            <v>84</v>
          </cell>
          <cell r="I80">
            <v>76</v>
          </cell>
          <cell r="J80">
            <v>81</v>
          </cell>
          <cell r="K80">
            <v>87</v>
          </cell>
          <cell r="L80">
            <v>87</v>
          </cell>
          <cell r="M80">
            <v>91</v>
          </cell>
          <cell r="N80">
            <v>98</v>
          </cell>
          <cell r="O80">
            <v>94</v>
          </cell>
          <cell r="P80">
            <v>100</v>
          </cell>
          <cell r="Q80">
            <v>77</v>
          </cell>
          <cell r="R80" t="str">
            <v>良好</v>
          </cell>
          <cell r="S80">
            <v>90</v>
          </cell>
          <cell r="T80">
            <v>75</v>
          </cell>
          <cell r="U80">
            <v>70</v>
          </cell>
          <cell r="V80">
            <v>94</v>
          </cell>
          <cell r="W80" t="str">
            <v>优秀</v>
          </cell>
          <cell r="X80">
            <v>89</v>
          </cell>
          <cell r="Y80" t="str">
            <v>良好</v>
          </cell>
          <cell r="Z80">
            <v>75</v>
          </cell>
          <cell r="AA80">
            <v>83</v>
          </cell>
          <cell r="AB80">
            <v>85</v>
          </cell>
          <cell r="AC80">
            <v>86</v>
          </cell>
          <cell r="AD80">
            <v>76</v>
          </cell>
          <cell r="AE80">
            <v>95</v>
          </cell>
          <cell r="AF80">
            <v>96</v>
          </cell>
          <cell r="AG80">
            <v>88</v>
          </cell>
          <cell r="AH80" t="str">
            <v>良好</v>
          </cell>
          <cell r="AI80" t="str">
            <v>优秀</v>
          </cell>
          <cell r="AJ80">
            <v>74</v>
          </cell>
          <cell r="AK80">
            <v>76</v>
          </cell>
          <cell r="AL80">
            <v>97</v>
          </cell>
          <cell r="AM80">
            <v>70</v>
          </cell>
          <cell r="AN80">
            <v>0</v>
          </cell>
          <cell r="AO80" t="str">
            <v/>
          </cell>
        </row>
        <row r="81">
          <cell r="A81">
            <v>20200318257</v>
          </cell>
          <cell r="B81" t="str">
            <v>刘建国</v>
          </cell>
          <cell r="C81" t="str">
            <v>全日制2020软件与信息服务(软件外包服务方向)2班</v>
          </cell>
          <cell r="D81">
            <v>80</v>
          </cell>
          <cell r="E81">
            <v>70</v>
          </cell>
          <cell r="F81">
            <v>68</v>
          </cell>
          <cell r="G81">
            <v>83</v>
          </cell>
          <cell r="H81">
            <v>84</v>
          </cell>
          <cell r="I81">
            <v>68</v>
          </cell>
          <cell r="J81">
            <v>91</v>
          </cell>
          <cell r="K81">
            <v>90</v>
          </cell>
          <cell r="L81">
            <v>83</v>
          </cell>
          <cell r="M81">
            <v>92</v>
          </cell>
          <cell r="N81">
            <v>93</v>
          </cell>
          <cell r="O81">
            <v>92</v>
          </cell>
          <cell r="P81">
            <v>96</v>
          </cell>
          <cell r="Q81">
            <v>67</v>
          </cell>
          <cell r="R81" t="str">
            <v>良好</v>
          </cell>
          <cell r="S81">
            <v>90</v>
          </cell>
          <cell r="T81">
            <v>75</v>
          </cell>
          <cell r="U81">
            <v>83</v>
          </cell>
          <cell r="V81">
            <v>89</v>
          </cell>
          <cell r="W81" t="str">
            <v>及格</v>
          </cell>
          <cell r="X81">
            <v>76</v>
          </cell>
          <cell r="Y81" t="str">
            <v>良好</v>
          </cell>
          <cell r="Z81">
            <v>76</v>
          </cell>
          <cell r="AA81">
            <v>76</v>
          </cell>
          <cell r="AB81">
            <v>84</v>
          </cell>
          <cell r="AC81">
            <v>84</v>
          </cell>
          <cell r="AD81">
            <v>82</v>
          </cell>
          <cell r="AE81">
            <v>94</v>
          </cell>
          <cell r="AF81">
            <v>73</v>
          </cell>
          <cell r="AG81">
            <v>80</v>
          </cell>
          <cell r="AH81" t="str">
            <v>良好</v>
          </cell>
          <cell r="AI81" t="str">
            <v>优秀</v>
          </cell>
          <cell r="AJ81">
            <v>76</v>
          </cell>
          <cell r="AK81">
            <v>82</v>
          </cell>
          <cell r="AL81">
            <v>0</v>
          </cell>
          <cell r="AM81">
            <v>76</v>
          </cell>
          <cell r="AN81">
            <v>1</v>
          </cell>
          <cell r="AO81" t="str">
            <v>预就业实习</v>
          </cell>
        </row>
        <row r="82">
          <cell r="A82">
            <v>20200318259</v>
          </cell>
          <cell r="B82" t="str">
            <v>刘琪</v>
          </cell>
          <cell r="C82" t="str">
            <v>全日制2020软件与信息服务(软件外包服务方向)2班</v>
          </cell>
          <cell r="D82">
            <v>80</v>
          </cell>
          <cell r="E82" t="str">
            <v>及格</v>
          </cell>
          <cell r="F82">
            <v>63</v>
          </cell>
          <cell r="G82">
            <v>77</v>
          </cell>
          <cell r="H82">
            <v>86</v>
          </cell>
          <cell r="I82">
            <v>74</v>
          </cell>
          <cell r="J82">
            <v>68</v>
          </cell>
          <cell r="K82">
            <v>0</v>
          </cell>
          <cell r="L82">
            <v>60</v>
          </cell>
          <cell r="M82">
            <v>93</v>
          </cell>
          <cell r="N82">
            <v>93</v>
          </cell>
          <cell r="O82">
            <v>74</v>
          </cell>
          <cell r="P82">
            <v>93</v>
          </cell>
          <cell r="Q82">
            <v>65</v>
          </cell>
          <cell r="R82" t="str">
            <v>良好</v>
          </cell>
          <cell r="S82">
            <v>90</v>
          </cell>
          <cell r="T82">
            <v>75</v>
          </cell>
          <cell r="U82">
            <v>85</v>
          </cell>
          <cell r="V82">
            <v>95</v>
          </cell>
          <cell r="W82" t="str">
            <v>及格</v>
          </cell>
          <cell r="X82">
            <v>67</v>
          </cell>
          <cell r="Y82" t="str">
            <v>良好</v>
          </cell>
          <cell r="Z82">
            <v>72</v>
          </cell>
          <cell r="AA82">
            <v>69</v>
          </cell>
          <cell r="AB82">
            <v>64</v>
          </cell>
          <cell r="AC82">
            <v>66</v>
          </cell>
          <cell r="AD82">
            <v>73</v>
          </cell>
          <cell r="AE82">
            <v>89</v>
          </cell>
          <cell r="AF82">
            <v>74</v>
          </cell>
          <cell r="AG82">
            <v>69</v>
          </cell>
          <cell r="AH82" t="str">
            <v>良好</v>
          </cell>
          <cell r="AI82" t="str">
            <v>及格</v>
          </cell>
          <cell r="AJ82">
            <v>72</v>
          </cell>
          <cell r="AK82">
            <v>73</v>
          </cell>
          <cell r="AL82">
            <v>0</v>
          </cell>
          <cell r="AM82">
            <v>80</v>
          </cell>
          <cell r="AN82">
            <v>2</v>
          </cell>
          <cell r="AO82" t="str">
            <v>体育与健康(二)预就业实习</v>
          </cell>
        </row>
        <row r="83">
          <cell r="A83">
            <v>20200318271</v>
          </cell>
          <cell r="B83" t="str">
            <v>农胜泉</v>
          </cell>
          <cell r="C83" t="str">
            <v>全日制2020软件与信息服务(软件外包服务方向)2班</v>
          </cell>
          <cell r="D83">
            <v>80</v>
          </cell>
          <cell r="E83">
            <v>60</v>
          </cell>
          <cell r="F83">
            <v>63</v>
          </cell>
          <cell r="G83">
            <v>80</v>
          </cell>
          <cell r="H83">
            <v>84</v>
          </cell>
          <cell r="I83">
            <v>78</v>
          </cell>
          <cell r="J83">
            <v>89</v>
          </cell>
          <cell r="K83">
            <v>91</v>
          </cell>
          <cell r="L83">
            <v>79</v>
          </cell>
          <cell r="M83">
            <v>95</v>
          </cell>
          <cell r="N83">
            <v>98</v>
          </cell>
          <cell r="O83">
            <v>99</v>
          </cell>
          <cell r="P83">
            <v>99</v>
          </cell>
          <cell r="Q83">
            <v>74</v>
          </cell>
          <cell r="R83" t="str">
            <v>良好</v>
          </cell>
          <cell r="S83">
            <v>90</v>
          </cell>
          <cell r="T83">
            <v>75</v>
          </cell>
          <cell r="U83">
            <v>79</v>
          </cell>
          <cell r="V83">
            <v>94</v>
          </cell>
          <cell r="W83" t="str">
            <v>优秀</v>
          </cell>
          <cell r="X83">
            <v>90</v>
          </cell>
          <cell r="Y83" t="str">
            <v>良好</v>
          </cell>
          <cell r="Z83">
            <v>80</v>
          </cell>
          <cell r="AA83">
            <v>76</v>
          </cell>
          <cell r="AB83">
            <v>77</v>
          </cell>
          <cell r="AC83">
            <v>81</v>
          </cell>
          <cell r="AD83">
            <v>81</v>
          </cell>
          <cell r="AE83">
            <v>96</v>
          </cell>
          <cell r="AF83">
            <v>91</v>
          </cell>
          <cell r="AG83">
            <v>80</v>
          </cell>
          <cell r="AH83" t="str">
            <v>良好</v>
          </cell>
          <cell r="AI83" t="str">
            <v>优秀</v>
          </cell>
          <cell r="AJ83">
            <v>79</v>
          </cell>
          <cell r="AK83">
            <v>81</v>
          </cell>
          <cell r="AL83">
            <v>97</v>
          </cell>
          <cell r="AM83">
            <v>88</v>
          </cell>
          <cell r="AN83">
            <v>0</v>
          </cell>
          <cell r="AO83" t="str">
            <v/>
          </cell>
        </row>
        <row r="84">
          <cell r="A84">
            <v>20200318283</v>
          </cell>
          <cell r="B84" t="str">
            <v>唐晓阳</v>
          </cell>
          <cell r="C84" t="str">
            <v>全日制2020软件与信息服务(软件外包服务方向)2班</v>
          </cell>
          <cell r="D84">
            <v>80</v>
          </cell>
          <cell r="E84">
            <v>62</v>
          </cell>
          <cell r="F84">
            <v>70</v>
          </cell>
          <cell r="G84">
            <v>81</v>
          </cell>
          <cell r="H84">
            <v>86</v>
          </cell>
          <cell r="I84">
            <v>77</v>
          </cell>
          <cell r="J84">
            <v>79</v>
          </cell>
          <cell r="K84">
            <v>87</v>
          </cell>
          <cell r="L84">
            <v>85</v>
          </cell>
          <cell r="M84">
            <v>97</v>
          </cell>
          <cell r="N84">
            <v>96</v>
          </cell>
          <cell r="O84">
            <v>98</v>
          </cell>
          <cell r="P84">
            <v>97</v>
          </cell>
          <cell r="Q84">
            <v>77</v>
          </cell>
          <cell r="R84" t="str">
            <v>良好</v>
          </cell>
          <cell r="S84">
            <v>90</v>
          </cell>
          <cell r="T84">
            <v>75</v>
          </cell>
          <cell r="U84">
            <v>75</v>
          </cell>
          <cell r="V84">
            <v>95</v>
          </cell>
          <cell r="W84" t="str">
            <v>良好</v>
          </cell>
          <cell r="X84">
            <v>95</v>
          </cell>
          <cell r="Y84" t="str">
            <v>良好</v>
          </cell>
          <cell r="Z84">
            <v>90</v>
          </cell>
          <cell r="AA84">
            <v>72</v>
          </cell>
          <cell r="AB84">
            <v>88</v>
          </cell>
          <cell r="AC84">
            <v>81</v>
          </cell>
          <cell r="AD84">
            <v>82</v>
          </cell>
          <cell r="AE84">
            <v>88</v>
          </cell>
          <cell r="AF84">
            <v>95</v>
          </cell>
          <cell r="AG84">
            <v>87</v>
          </cell>
          <cell r="AH84" t="str">
            <v>良好</v>
          </cell>
          <cell r="AI84" t="str">
            <v>优秀</v>
          </cell>
          <cell r="AJ84">
            <v>84</v>
          </cell>
          <cell r="AK84">
            <v>82</v>
          </cell>
          <cell r="AL84">
            <v>92</v>
          </cell>
          <cell r="AM84">
            <v>80</v>
          </cell>
          <cell r="AN84">
            <v>0</v>
          </cell>
          <cell r="AO84" t="str">
            <v/>
          </cell>
        </row>
        <row r="85">
          <cell r="A85">
            <v>20200318284</v>
          </cell>
          <cell r="B85" t="str">
            <v>唐振津</v>
          </cell>
          <cell r="C85" t="str">
            <v>全日制2020软件与信息服务(软件外包服务方向)2班</v>
          </cell>
          <cell r="D85">
            <v>80</v>
          </cell>
          <cell r="E85">
            <v>63</v>
          </cell>
          <cell r="F85">
            <v>76</v>
          </cell>
          <cell r="G85">
            <v>82</v>
          </cell>
          <cell r="H85">
            <v>87</v>
          </cell>
          <cell r="I85">
            <v>75</v>
          </cell>
          <cell r="J85">
            <v>71</v>
          </cell>
          <cell r="K85">
            <v>68</v>
          </cell>
          <cell r="L85">
            <v>82</v>
          </cell>
          <cell r="M85">
            <v>73</v>
          </cell>
          <cell r="N85">
            <v>94</v>
          </cell>
          <cell r="O85">
            <v>87</v>
          </cell>
          <cell r="P85">
            <v>75</v>
          </cell>
          <cell r="Q85">
            <v>78</v>
          </cell>
          <cell r="R85" t="str">
            <v>良好</v>
          </cell>
          <cell r="S85">
            <v>90</v>
          </cell>
          <cell r="T85">
            <v>75</v>
          </cell>
          <cell r="U85">
            <v>74</v>
          </cell>
          <cell r="V85">
            <v>96</v>
          </cell>
          <cell r="W85" t="str">
            <v>及格</v>
          </cell>
          <cell r="X85">
            <v>93</v>
          </cell>
          <cell r="Y85" t="str">
            <v>良好</v>
          </cell>
          <cell r="Z85">
            <v>77</v>
          </cell>
          <cell r="AA85">
            <v>75</v>
          </cell>
          <cell r="AB85">
            <v>70</v>
          </cell>
          <cell r="AC85">
            <v>75</v>
          </cell>
          <cell r="AD85">
            <v>83</v>
          </cell>
          <cell r="AE85">
            <v>87</v>
          </cell>
          <cell r="AF85">
            <v>77</v>
          </cell>
          <cell r="AG85">
            <v>84</v>
          </cell>
          <cell r="AH85" t="str">
            <v>良好</v>
          </cell>
          <cell r="AI85" t="str">
            <v>优秀</v>
          </cell>
          <cell r="AJ85">
            <v>75</v>
          </cell>
          <cell r="AK85">
            <v>83</v>
          </cell>
          <cell r="AL85">
            <v>97</v>
          </cell>
          <cell r="AM85">
            <v>75</v>
          </cell>
          <cell r="AN85">
            <v>0</v>
          </cell>
          <cell r="AO85" t="str">
            <v/>
          </cell>
        </row>
        <row r="86">
          <cell r="A86">
            <v>20200318287</v>
          </cell>
          <cell r="B86" t="str">
            <v>王万俊</v>
          </cell>
          <cell r="C86" t="str">
            <v>全日制2020软件与信息服务(软件外包服务方向)2班</v>
          </cell>
          <cell r="D86">
            <v>80</v>
          </cell>
          <cell r="E86">
            <v>65</v>
          </cell>
          <cell r="F86">
            <v>63</v>
          </cell>
          <cell r="G86">
            <v>77</v>
          </cell>
          <cell r="H86">
            <v>87</v>
          </cell>
          <cell r="I86">
            <v>77</v>
          </cell>
          <cell r="J86">
            <v>84</v>
          </cell>
          <cell r="K86">
            <v>71</v>
          </cell>
          <cell r="L86">
            <v>87</v>
          </cell>
          <cell r="M86">
            <v>73</v>
          </cell>
          <cell r="N86">
            <v>99</v>
          </cell>
          <cell r="O86">
            <v>100</v>
          </cell>
          <cell r="P86">
            <v>99</v>
          </cell>
          <cell r="Q86">
            <v>79</v>
          </cell>
          <cell r="R86" t="str">
            <v>良好</v>
          </cell>
          <cell r="S86">
            <v>90</v>
          </cell>
          <cell r="T86">
            <v>75</v>
          </cell>
          <cell r="U86">
            <v>77</v>
          </cell>
          <cell r="V86">
            <v>89</v>
          </cell>
          <cell r="W86" t="str">
            <v>优秀</v>
          </cell>
          <cell r="X86">
            <v>93</v>
          </cell>
          <cell r="Y86" t="str">
            <v>良好</v>
          </cell>
          <cell r="Z86">
            <v>84</v>
          </cell>
          <cell r="AA86">
            <v>85</v>
          </cell>
          <cell r="AB86">
            <v>88</v>
          </cell>
          <cell r="AC86">
            <v>85</v>
          </cell>
          <cell r="AD86">
            <v>90</v>
          </cell>
          <cell r="AE86">
            <v>95</v>
          </cell>
          <cell r="AF86">
            <v>85</v>
          </cell>
          <cell r="AG86">
            <v>87</v>
          </cell>
          <cell r="AH86" t="str">
            <v>良好</v>
          </cell>
          <cell r="AI86" t="str">
            <v>优秀</v>
          </cell>
          <cell r="AJ86">
            <v>74</v>
          </cell>
          <cell r="AK86">
            <v>90</v>
          </cell>
          <cell r="AL86">
            <v>94</v>
          </cell>
          <cell r="AM86">
            <v>74</v>
          </cell>
          <cell r="AN86">
            <v>0</v>
          </cell>
          <cell r="AO86" t="str">
            <v/>
          </cell>
        </row>
        <row r="87">
          <cell r="A87">
            <v>20200318288</v>
          </cell>
          <cell r="B87" t="str">
            <v>王秀编</v>
          </cell>
          <cell r="C87" t="str">
            <v>全日制2020软件与信息服务(软件外包服务方向)2班</v>
          </cell>
          <cell r="D87">
            <v>80</v>
          </cell>
          <cell r="E87">
            <v>79</v>
          </cell>
          <cell r="F87">
            <v>82</v>
          </cell>
          <cell r="G87">
            <v>82</v>
          </cell>
          <cell r="H87">
            <v>84</v>
          </cell>
          <cell r="I87">
            <v>88</v>
          </cell>
          <cell r="J87">
            <v>89</v>
          </cell>
          <cell r="K87">
            <v>89</v>
          </cell>
          <cell r="L87">
            <v>82</v>
          </cell>
          <cell r="M87">
            <v>94</v>
          </cell>
          <cell r="N87">
            <v>94</v>
          </cell>
          <cell r="O87">
            <v>99</v>
          </cell>
          <cell r="P87">
            <v>98</v>
          </cell>
          <cell r="Q87">
            <v>73</v>
          </cell>
          <cell r="R87" t="str">
            <v>良好</v>
          </cell>
          <cell r="S87">
            <v>90</v>
          </cell>
          <cell r="T87">
            <v>75</v>
          </cell>
          <cell r="U87">
            <v>86</v>
          </cell>
          <cell r="V87">
            <v>94</v>
          </cell>
          <cell r="W87" t="str">
            <v>良好</v>
          </cell>
          <cell r="X87">
            <v>89</v>
          </cell>
          <cell r="Y87" t="str">
            <v>良好</v>
          </cell>
          <cell r="Z87">
            <v>81</v>
          </cell>
          <cell r="AA87">
            <v>78</v>
          </cell>
          <cell r="AB87">
            <v>85</v>
          </cell>
          <cell r="AC87">
            <v>87</v>
          </cell>
          <cell r="AD87">
            <v>94</v>
          </cell>
          <cell r="AE87">
            <v>85</v>
          </cell>
          <cell r="AF87">
            <v>80</v>
          </cell>
          <cell r="AG87">
            <v>86</v>
          </cell>
          <cell r="AH87" t="str">
            <v>良好</v>
          </cell>
          <cell r="AI87" t="str">
            <v>优秀</v>
          </cell>
          <cell r="AJ87">
            <v>80</v>
          </cell>
          <cell r="AK87">
            <v>94</v>
          </cell>
          <cell r="AL87">
            <v>97</v>
          </cell>
          <cell r="AM87">
            <v>75</v>
          </cell>
          <cell r="AN87">
            <v>0</v>
          </cell>
          <cell r="AO87" t="str">
            <v/>
          </cell>
        </row>
        <row r="88">
          <cell r="A88">
            <v>20200318289</v>
          </cell>
          <cell r="B88" t="str">
            <v>王毅</v>
          </cell>
          <cell r="C88" t="str">
            <v>全日制2020软件与信息服务(软件外包服务方向)2班</v>
          </cell>
          <cell r="D88">
            <v>80</v>
          </cell>
          <cell r="E88">
            <v>87</v>
          </cell>
          <cell r="F88">
            <v>88</v>
          </cell>
          <cell r="G88">
            <v>82</v>
          </cell>
          <cell r="H88">
            <v>85</v>
          </cell>
          <cell r="I88">
            <v>82</v>
          </cell>
          <cell r="J88">
            <v>67</v>
          </cell>
          <cell r="K88">
            <v>79</v>
          </cell>
          <cell r="L88">
            <v>82</v>
          </cell>
          <cell r="M88">
            <v>72</v>
          </cell>
          <cell r="N88">
            <v>60</v>
          </cell>
          <cell r="O88">
            <v>69</v>
          </cell>
          <cell r="P88">
            <v>94</v>
          </cell>
          <cell r="Q88">
            <v>71</v>
          </cell>
          <cell r="R88" t="str">
            <v>良好</v>
          </cell>
          <cell r="S88">
            <v>90</v>
          </cell>
          <cell r="T88">
            <v>75</v>
          </cell>
          <cell r="U88">
            <v>84</v>
          </cell>
          <cell r="V88">
            <v>87</v>
          </cell>
          <cell r="W88" t="str">
            <v>及格</v>
          </cell>
          <cell r="X88">
            <v>74</v>
          </cell>
          <cell r="Y88" t="str">
            <v>良好</v>
          </cell>
          <cell r="Z88">
            <v>72</v>
          </cell>
          <cell r="AA88">
            <v>72</v>
          </cell>
          <cell r="AB88">
            <v>72</v>
          </cell>
          <cell r="AC88">
            <v>79</v>
          </cell>
          <cell r="AD88">
            <v>85</v>
          </cell>
          <cell r="AE88">
            <v>94</v>
          </cell>
          <cell r="AF88">
            <v>70</v>
          </cell>
          <cell r="AG88">
            <v>85</v>
          </cell>
          <cell r="AH88" t="str">
            <v>良好</v>
          </cell>
          <cell r="AI88" t="str">
            <v>优秀</v>
          </cell>
          <cell r="AJ88">
            <v>78</v>
          </cell>
          <cell r="AK88">
            <v>85</v>
          </cell>
          <cell r="AL88">
            <v>89</v>
          </cell>
          <cell r="AM88">
            <v>70</v>
          </cell>
          <cell r="AN88">
            <v>0</v>
          </cell>
          <cell r="AO88" t="str">
            <v/>
          </cell>
        </row>
        <row r="89">
          <cell r="A89">
            <v>20200318304</v>
          </cell>
          <cell r="B89" t="str">
            <v>许和鑫</v>
          </cell>
          <cell r="C89" t="str">
            <v>全日制2020软件与信息服务(软件外包服务方向)2班</v>
          </cell>
          <cell r="D89">
            <v>80</v>
          </cell>
          <cell r="E89">
            <v>66</v>
          </cell>
          <cell r="F89">
            <v>62</v>
          </cell>
          <cell r="G89">
            <v>75</v>
          </cell>
          <cell r="H89">
            <v>83</v>
          </cell>
          <cell r="I89">
            <v>74</v>
          </cell>
          <cell r="J89">
            <v>79</v>
          </cell>
          <cell r="K89">
            <v>72</v>
          </cell>
          <cell r="L89">
            <v>81</v>
          </cell>
          <cell r="M89">
            <v>60</v>
          </cell>
          <cell r="N89">
            <v>73</v>
          </cell>
          <cell r="O89">
            <v>100</v>
          </cell>
          <cell r="P89">
            <v>99</v>
          </cell>
          <cell r="Q89">
            <v>71</v>
          </cell>
          <cell r="R89" t="str">
            <v>良好</v>
          </cell>
          <cell r="S89">
            <v>90</v>
          </cell>
          <cell r="T89">
            <v>75</v>
          </cell>
          <cell r="U89">
            <v>78</v>
          </cell>
          <cell r="V89">
            <v>97</v>
          </cell>
          <cell r="W89" t="str">
            <v>及格</v>
          </cell>
          <cell r="X89">
            <v>79</v>
          </cell>
          <cell r="Y89" t="str">
            <v>良好</v>
          </cell>
          <cell r="Z89">
            <v>82</v>
          </cell>
          <cell r="AA89">
            <v>77</v>
          </cell>
          <cell r="AB89">
            <v>78</v>
          </cell>
          <cell r="AC89">
            <v>76</v>
          </cell>
          <cell r="AD89">
            <v>79</v>
          </cell>
          <cell r="AE89">
            <v>93</v>
          </cell>
          <cell r="AF89">
            <v>73</v>
          </cell>
          <cell r="AG89">
            <v>85</v>
          </cell>
          <cell r="AH89" t="str">
            <v>良好</v>
          </cell>
          <cell r="AI89" t="str">
            <v>优秀</v>
          </cell>
          <cell r="AJ89">
            <v>73</v>
          </cell>
          <cell r="AK89">
            <v>79</v>
          </cell>
          <cell r="AL89">
            <v>94</v>
          </cell>
          <cell r="AM89">
            <v>80</v>
          </cell>
          <cell r="AN89">
            <v>0</v>
          </cell>
          <cell r="AO89" t="str">
            <v/>
          </cell>
        </row>
        <row r="90">
          <cell r="A90">
            <v>20200318305</v>
          </cell>
          <cell r="B90" t="str">
            <v>杨安吉</v>
          </cell>
          <cell r="C90" t="str">
            <v>全日制2020软件与信息服务(软件外包服务方向)2班</v>
          </cell>
          <cell r="D90">
            <v>80</v>
          </cell>
          <cell r="E90">
            <v>90</v>
          </cell>
          <cell r="F90">
            <v>89</v>
          </cell>
          <cell r="G90">
            <v>76</v>
          </cell>
          <cell r="H90">
            <v>83</v>
          </cell>
          <cell r="I90">
            <v>79</v>
          </cell>
          <cell r="J90">
            <v>86</v>
          </cell>
          <cell r="K90">
            <v>84</v>
          </cell>
          <cell r="L90">
            <v>79</v>
          </cell>
          <cell r="M90">
            <v>73</v>
          </cell>
          <cell r="N90">
            <v>96</v>
          </cell>
          <cell r="O90">
            <v>93</v>
          </cell>
          <cell r="P90">
            <v>72</v>
          </cell>
          <cell r="Q90">
            <v>67</v>
          </cell>
          <cell r="R90" t="str">
            <v>良好</v>
          </cell>
          <cell r="S90">
            <v>90</v>
          </cell>
          <cell r="T90">
            <v>75</v>
          </cell>
          <cell r="U90">
            <v>81</v>
          </cell>
          <cell r="V90">
            <v>90</v>
          </cell>
          <cell r="W90" t="str">
            <v>及格</v>
          </cell>
          <cell r="X90">
            <v>80</v>
          </cell>
          <cell r="Y90" t="str">
            <v>良好</v>
          </cell>
          <cell r="Z90">
            <v>74</v>
          </cell>
          <cell r="AA90">
            <v>60</v>
          </cell>
          <cell r="AB90">
            <v>81</v>
          </cell>
          <cell r="AC90">
            <v>79</v>
          </cell>
          <cell r="AD90">
            <v>81</v>
          </cell>
          <cell r="AE90">
            <v>88</v>
          </cell>
          <cell r="AF90">
            <v>71</v>
          </cell>
          <cell r="AG90">
            <v>82</v>
          </cell>
          <cell r="AH90" t="str">
            <v>良好</v>
          </cell>
          <cell r="AI90" t="str">
            <v>及格</v>
          </cell>
          <cell r="AJ90">
            <v>77</v>
          </cell>
          <cell r="AK90">
            <v>81</v>
          </cell>
          <cell r="AL90">
            <v>0</v>
          </cell>
          <cell r="AM90">
            <v>76</v>
          </cell>
          <cell r="AN90">
            <v>1</v>
          </cell>
          <cell r="AO90" t="str">
            <v>预就业实习</v>
          </cell>
        </row>
        <row r="91">
          <cell r="A91">
            <v>20200318319</v>
          </cell>
          <cell r="B91" t="str">
            <v>钟玉彬</v>
          </cell>
          <cell r="C91" t="str">
            <v>全日制2020软件与信息服务(软件外包服务方向)2班</v>
          </cell>
          <cell r="D91">
            <v>80</v>
          </cell>
          <cell r="E91">
            <v>75</v>
          </cell>
          <cell r="F91">
            <v>61</v>
          </cell>
          <cell r="G91">
            <v>86</v>
          </cell>
          <cell r="H91">
            <v>83</v>
          </cell>
          <cell r="I91">
            <v>77</v>
          </cell>
          <cell r="J91">
            <v>88</v>
          </cell>
          <cell r="K91">
            <v>75</v>
          </cell>
          <cell r="L91">
            <v>86</v>
          </cell>
          <cell r="M91">
            <v>93</v>
          </cell>
          <cell r="N91">
            <v>94</v>
          </cell>
          <cell r="O91">
            <v>94</v>
          </cell>
          <cell r="P91">
            <v>95</v>
          </cell>
          <cell r="Q91">
            <v>75</v>
          </cell>
          <cell r="R91" t="str">
            <v>良好</v>
          </cell>
          <cell r="S91">
            <v>90</v>
          </cell>
          <cell r="T91">
            <v>75</v>
          </cell>
          <cell r="U91">
            <v>69</v>
          </cell>
          <cell r="V91">
            <v>97</v>
          </cell>
          <cell r="W91" t="str">
            <v>优秀</v>
          </cell>
          <cell r="X91">
            <v>81</v>
          </cell>
          <cell r="Y91" t="str">
            <v>良好</v>
          </cell>
          <cell r="Z91">
            <v>85</v>
          </cell>
          <cell r="AA91">
            <v>84</v>
          </cell>
          <cell r="AB91">
            <v>69</v>
          </cell>
          <cell r="AC91">
            <v>82</v>
          </cell>
          <cell r="AD91">
            <v>82</v>
          </cell>
          <cell r="AE91">
            <v>96</v>
          </cell>
          <cell r="AF91">
            <v>88</v>
          </cell>
          <cell r="AG91">
            <v>87</v>
          </cell>
          <cell r="AH91" t="str">
            <v>良好</v>
          </cell>
          <cell r="AI91" t="str">
            <v>优秀</v>
          </cell>
          <cell r="AJ91">
            <v>75</v>
          </cell>
          <cell r="AK91">
            <v>82</v>
          </cell>
          <cell r="AL91">
            <v>75</v>
          </cell>
          <cell r="AM91">
            <v>73</v>
          </cell>
          <cell r="AN91">
            <v>0</v>
          </cell>
          <cell r="AO91" t="str">
            <v/>
          </cell>
        </row>
        <row r="92">
          <cell r="A92">
            <v>20200318323</v>
          </cell>
          <cell r="B92" t="str">
            <v>左意银</v>
          </cell>
          <cell r="C92" t="str">
            <v>全日制2020软件与信息服务(软件外包服务方向)2班</v>
          </cell>
          <cell r="D92">
            <v>80</v>
          </cell>
          <cell r="E92">
            <v>89</v>
          </cell>
          <cell r="F92">
            <v>91</v>
          </cell>
          <cell r="G92">
            <v>82</v>
          </cell>
          <cell r="H92">
            <v>84</v>
          </cell>
          <cell r="I92">
            <v>89</v>
          </cell>
          <cell r="J92">
            <v>91</v>
          </cell>
          <cell r="K92">
            <v>97</v>
          </cell>
          <cell r="L92">
            <v>87</v>
          </cell>
          <cell r="M92">
            <v>94</v>
          </cell>
          <cell r="N92">
            <v>95</v>
          </cell>
          <cell r="O92">
            <v>98</v>
          </cell>
          <cell r="P92">
            <v>98</v>
          </cell>
          <cell r="Q92">
            <v>78</v>
          </cell>
          <cell r="R92" t="str">
            <v>良好</v>
          </cell>
          <cell r="S92">
            <v>90</v>
          </cell>
          <cell r="T92">
            <v>75</v>
          </cell>
          <cell r="U92">
            <v>82</v>
          </cell>
          <cell r="V92">
            <v>88</v>
          </cell>
          <cell r="W92" t="str">
            <v>良好</v>
          </cell>
          <cell r="X92">
            <v>88</v>
          </cell>
          <cell r="Y92" t="str">
            <v>良好</v>
          </cell>
          <cell r="Z92">
            <v>88</v>
          </cell>
          <cell r="AA92">
            <v>78</v>
          </cell>
          <cell r="AB92">
            <v>92</v>
          </cell>
          <cell r="AC92">
            <v>89</v>
          </cell>
          <cell r="AD92">
            <v>88</v>
          </cell>
          <cell r="AE92">
            <v>95</v>
          </cell>
          <cell r="AF92">
            <v>94</v>
          </cell>
          <cell r="AG92">
            <v>84</v>
          </cell>
          <cell r="AH92" t="str">
            <v>良好</v>
          </cell>
          <cell r="AI92" t="str">
            <v>优秀</v>
          </cell>
          <cell r="AJ92">
            <v>84</v>
          </cell>
          <cell r="AK92">
            <v>88</v>
          </cell>
          <cell r="AL92">
            <v>97</v>
          </cell>
          <cell r="AM92">
            <v>80</v>
          </cell>
          <cell r="AN92">
            <v>0</v>
          </cell>
          <cell r="AO92" t="str">
            <v/>
          </cell>
        </row>
        <row r="93">
          <cell r="A93">
            <v>20190607011</v>
          </cell>
          <cell r="B93" t="str">
            <v>李华龙</v>
          </cell>
          <cell r="C93" t="str">
            <v>全日制2020软件与信息服务(软件外包服务方向)3班</v>
          </cell>
          <cell r="D93">
            <v>80</v>
          </cell>
          <cell r="E93">
            <v>66</v>
          </cell>
          <cell r="F93">
            <v>63</v>
          </cell>
          <cell r="G93">
            <v>67</v>
          </cell>
          <cell r="H93">
            <v>77</v>
          </cell>
          <cell r="I93">
            <v>80</v>
          </cell>
          <cell r="J93">
            <v>79</v>
          </cell>
          <cell r="K93">
            <v>79</v>
          </cell>
          <cell r="L93">
            <v>82</v>
          </cell>
          <cell r="M93">
            <v>97</v>
          </cell>
          <cell r="N93">
            <v>97</v>
          </cell>
          <cell r="O93">
            <v>99</v>
          </cell>
          <cell r="P93">
            <v>98</v>
          </cell>
          <cell r="Q93">
            <v>90</v>
          </cell>
          <cell r="R93" t="str">
            <v>良好</v>
          </cell>
          <cell r="S93">
            <v>90</v>
          </cell>
          <cell r="T93">
            <v>75</v>
          </cell>
          <cell r="U93">
            <v>77</v>
          </cell>
          <cell r="V93">
            <v>84</v>
          </cell>
          <cell r="W93" t="str">
            <v>良好</v>
          </cell>
          <cell r="X93">
            <v>90</v>
          </cell>
          <cell r="Y93" t="str">
            <v>良好</v>
          </cell>
          <cell r="Z93">
            <v>81</v>
          </cell>
          <cell r="AA93">
            <v>72</v>
          </cell>
          <cell r="AB93">
            <v>91</v>
          </cell>
          <cell r="AC93">
            <v>91</v>
          </cell>
          <cell r="AD93">
            <v>87</v>
          </cell>
          <cell r="AE93">
            <v>93</v>
          </cell>
          <cell r="AF93">
            <v>96</v>
          </cell>
          <cell r="AG93">
            <v>82</v>
          </cell>
          <cell r="AH93" t="str">
            <v>良好</v>
          </cell>
          <cell r="AI93" t="str">
            <v>良好</v>
          </cell>
          <cell r="AJ93">
            <v>76</v>
          </cell>
          <cell r="AK93">
            <v>87</v>
          </cell>
          <cell r="AL93">
            <v>94</v>
          </cell>
          <cell r="AM93">
            <v>69</v>
          </cell>
          <cell r="AN93">
            <v>0</v>
          </cell>
          <cell r="AO93" t="str">
            <v/>
          </cell>
        </row>
        <row r="94">
          <cell r="A94">
            <v>20200310012</v>
          </cell>
          <cell r="B94" t="str">
            <v>李婷婷</v>
          </cell>
          <cell r="C94" t="str">
            <v>全日制2020软件与信息服务(软件外包服务方向)3班</v>
          </cell>
          <cell r="D94">
            <v>80</v>
          </cell>
          <cell r="E94">
            <v>77</v>
          </cell>
          <cell r="F94">
            <v>65</v>
          </cell>
          <cell r="G94">
            <v>80</v>
          </cell>
          <cell r="H94">
            <v>87</v>
          </cell>
          <cell r="I94">
            <v>80</v>
          </cell>
          <cell r="J94">
            <v>87</v>
          </cell>
          <cell r="K94">
            <v>90</v>
          </cell>
          <cell r="L94">
            <v>79</v>
          </cell>
          <cell r="M94">
            <v>96</v>
          </cell>
          <cell r="N94">
            <v>99</v>
          </cell>
          <cell r="O94">
            <v>96</v>
          </cell>
          <cell r="P94">
            <v>98</v>
          </cell>
          <cell r="Q94">
            <v>71</v>
          </cell>
          <cell r="R94" t="str">
            <v>良好</v>
          </cell>
          <cell r="S94">
            <v>90</v>
          </cell>
          <cell r="T94">
            <v>75</v>
          </cell>
          <cell r="U94">
            <v>78</v>
          </cell>
          <cell r="V94">
            <v>82</v>
          </cell>
          <cell r="W94" t="str">
            <v>良好</v>
          </cell>
          <cell r="X94">
            <v>91</v>
          </cell>
          <cell r="Y94" t="str">
            <v>良好</v>
          </cell>
          <cell r="Z94">
            <v>60</v>
          </cell>
          <cell r="AA94">
            <v>77</v>
          </cell>
          <cell r="AB94">
            <v>90</v>
          </cell>
          <cell r="AC94">
            <v>90</v>
          </cell>
          <cell r="AD94">
            <v>65</v>
          </cell>
          <cell r="AE94">
            <v>96</v>
          </cell>
          <cell r="AF94">
            <v>82</v>
          </cell>
          <cell r="AG94">
            <v>84</v>
          </cell>
          <cell r="AH94" t="str">
            <v>良好</v>
          </cell>
          <cell r="AI94" t="str">
            <v>良好</v>
          </cell>
          <cell r="AJ94">
            <v>73</v>
          </cell>
          <cell r="AK94">
            <v>65</v>
          </cell>
          <cell r="AL94">
            <v>88</v>
          </cell>
          <cell r="AM94">
            <v>79</v>
          </cell>
          <cell r="AN94">
            <v>0</v>
          </cell>
          <cell r="AO94" t="str">
            <v/>
          </cell>
        </row>
        <row r="95">
          <cell r="A95">
            <v>20200318016</v>
          </cell>
          <cell r="B95" t="str">
            <v>贺鹏宇</v>
          </cell>
          <cell r="C95" t="str">
            <v>全日制2020软件与信息服务(软件外包服务方向)3班</v>
          </cell>
          <cell r="D95">
            <v>80</v>
          </cell>
          <cell r="E95">
            <v>68</v>
          </cell>
          <cell r="F95">
            <v>66</v>
          </cell>
          <cell r="G95">
            <v>88</v>
          </cell>
          <cell r="H95">
            <v>90</v>
          </cell>
          <cell r="I95">
            <v>83</v>
          </cell>
          <cell r="J95">
            <v>87</v>
          </cell>
          <cell r="K95">
            <v>81</v>
          </cell>
          <cell r="L95">
            <v>80</v>
          </cell>
          <cell r="M95">
            <v>94</v>
          </cell>
          <cell r="N95">
            <v>98</v>
          </cell>
          <cell r="O95">
            <v>94</v>
          </cell>
          <cell r="P95">
            <v>97</v>
          </cell>
          <cell r="Q95">
            <v>85</v>
          </cell>
          <cell r="R95" t="str">
            <v>良好</v>
          </cell>
          <cell r="S95">
            <v>90</v>
          </cell>
          <cell r="T95">
            <v>75</v>
          </cell>
          <cell r="U95">
            <v>67</v>
          </cell>
          <cell r="V95">
            <v>90</v>
          </cell>
          <cell r="W95" t="str">
            <v>良好</v>
          </cell>
          <cell r="X95">
            <v>88</v>
          </cell>
          <cell r="Y95" t="str">
            <v>良好</v>
          </cell>
          <cell r="Z95">
            <v>60</v>
          </cell>
          <cell r="AA95">
            <v>67</v>
          </cell>
          <cell r="AB95">
            <v>73</v>
          </cell>
          <cell r="AC95">
            <v>80</v>
          </cell>
          <cell r="AD95">
            <v>85</v>
          </cell>
          <cell r="AE95">
            <v>60</v>
          </cell>
          <cell r="AF95">
            <v>95</v>
          </cell>
          <cell r="AG95">
            <v>83</v>
          </cell>
          <cell r="AH95" t="str">
            <v>良好</v>
          </cell>
          <cell r="AI95" t="str">
            <v>良好</v>
          </cell>
          <cell r="AJ95">
            <v>79</v>
          </cell>
          <cell r="AK95">
            <v>85</v>
          </cell>
          <cell r="AL95">
            <v>82</v>
          </cell>
          <cell r="AM95">
            <v>78</v>
          </cell>
          <cell r="AN95">
            <v>0</v>
          </cell>
          <cell r="AO95" t="str">
            <v/>
          </cell>
        </row>
        <row r="96">
          <cell r="A96">
            <v>20200318017</v>
          </cell>
          <cell r="B96" t="str">
            <v>黄浩</v>
          </cell>
          <cell r="C96" t="str">
            <v>全日制2020软件与信息服务(软件外包服务方向)3班</v>
          </cell>
          <cell r="D96">
            <v>80</v>
          </cell>
          <cell r="E96">
            <v>72</v>
          </cell>
          <cell r="F96">
            <v>61</v>
          </cell>
          <cell r="G96">
            <v>84</v>
          </cell>
          <cell r="H96">
            <v>91</v>
          </cell>
          <cell r="I96">
            <v>76</v>
          </cell>
          <cell r="J96">
            <v>92</v>
          </cell>
          <cell r="K96">
            <v>93</v>
          </cell>
          <cell r="L96">
            <v>85</v>
          </cell>
          <cell r="M96">
            <v>98</v>
          </cell>
          <cell r="N96">
            <v>98</v>
          </cell>
          <cell r="O96">
            <v>98</v>
          </cell>
          <cell r="P96">
            <v>98</v>
          </cell>
          <cell r="Q96">
            <v>79</v>
          </cell>
          <cell r="R96" t="str">
            <v>良好</v>
          </cell>
          <cell r="S96">
            <v>90</v>
          </cell>
          <cell r="T96">
            <v>75</v>
          </cell>
          <cell r="U96">
            <v>84</v>
          </cell>
          <cell r="V96">
            <v>85</v>
          </cell>
          <cell r="W96" t="str">
            <v>良好</v>
          </cell>
          <cell r="X96">
            <v>90</v>
          </cell>
          <cell r="Y96" t="str">
            <v>良好</v>
          </cell>
          <cell r="Z96">
            <v>62</v>
          </cell>
          <cell r="AA96">
            <v>81</v>
          </cell>
          <cell r="AB96">
            <v>83</v>
          </cell>
          <cell r="AC96">
            <v>90</v>
          </cell>
          <cell r="AD96">
            <v>91</v>
          </cell>
          <cell r="AE96">
            <v>81</v>
          </cell>
          <cell r="AF96">
            <v>88</v>
          </cell>
          <cell r="AG96">
            <v>93</v>
          </cell>
          <cell r="AH96" t="str">
            <v>良好</v>
          </cell>
          <cell r="AI96" t="str">
            <v>良好</v>
          </cell>
          <cell r="AJ96">
            <v>85</v>
          </cell>
          <cell r="AK96">
            <v>91</v>
          </cell>
          <cell r="AL96">
            <v>98</v>
          </cell>
          <cell r="AM96">
            <v>78</v>
          </cell>
          <cell r="AN96">
            <v>0</v>
          </cell>
          <cell r="AO96" t="str">
            <v/>
          </cell>
        </row>
        <row r="97">
          <cell r="A97">
            <v>20200318018</v>
          </cell>
          <cell r="B97" t="str">
            <v>黄嘉煜</v>
          </cell>
          <cell r="C97" t="str">
            <v>全日制2020软件与信息服务(软件外包服务方向)3班</v>
          </cell>
          <cell r="D97">
            <v>80</v>
          </cell>
          <cell r="E97">
            <v>72</v>
          </cell>
          <cell r="F97">
            <v>61</v>
          </cell>
          <cell r="G97">
            <v>81</v>
          </cell>
          <cell r="H97">
            <v>93</v>
          </cell>
          <cell r="I97">
            <v>81</v>
          </cell>
          <cell r="J97">
            <v>79</v>
          </cell>
          <cell r="K97">
            <v>88</v>
          </cell>
          <cell r="L97">
            <v>80</v>
          </cell>
          <cell r="M97">
            <v>90</v>
          </cell>
          <cell r="N97">
            <v>93</v>
          </cell>
          <cell r="O97">
            <v>88</v>
          </cell>
          <cell r="P97">
            <v>97</v>
          </cell>
          <cell r="Q97">
            <v>60</v>
          </cell>
          <cell r="R97" t="str">
            <v>良好</v>
          </cell>
          <cell r="S97">
            <v>90</v>
          </cell>
          <cell r="T97">
            <v>75</v>
          </cell>
          <cell r="U97">
            <v>61</v>
          </cell>
          <cell r="V97">
            <v>86</v>
          </cell>
          <cell r="W97" t="str">
            <v>良好</v>
          </cell>
          <cell r="X97">
            <v>89</v>
          </cell>
          <cell r="Y97" t="str">
            <v>良好</v>
          </cell>
          <cell r="Z97">
            <v>62</v>
          </cell>
          <cell r="AA97">
            <v>75</v>
          </cell>
          <cell r="AB97">
            <v>88</v>
          </cell>
          <cell r="AC97">
            <v>92</v>
          </cell>
          <cell r="AD97">
            <v>74</v>
          </cell>
          <cell r="AE97">
            <v>95</v>
          </cell>
          <cell r="AF97">
            <v>89</v>
          </cell>
          <cell r="AG97">
            <v>80</v>
          </cell>
          <cell r="AH97" t="str">
            <v>良好</v>
          </cell>
          <cell r="AI97" t="str">
            <v>良好</v>
          </cell>
          <cell r="AJ97">
            <v>77</v>
          </cell>
          <cell r="AK97">
            <v>74</v>
          </cell>
          <cell r="AL97">
            <v>95</v>
          </cell>
          <cell r="AM97">
            <v>75</v>
          </cell>
          <cell r="AN97">
            <v>0</v>
          </cell>
          <cell r="AO97" t="str">
            <v/>
          </cell>
        </row>
        <row r="98">
          <cell r="A98">
            <v>20200318019</v>
          </cell>
          <cell r="B98" t="str">
            <v>黄水章</v>
          </cell>
          <cell r="C98" t="str">
            <v>全日制2020软件与信息服务(软件外包服务方向)3班</v>
          </cell>
          <cell r="D98">
            <v>80</v>
          </cell>
          <cell r="E98">
            <v>76</v>
          </cell>
          <cell r="F98">
            <v>65</v>
          </cell>
          <cell r="G98">
            <v>83</v>
          </cell>
          <cell r="H98">
            <v>81</v>
          </cell>
          <cell r="I98">
            <v>88</v>
          </cell>
          <cell r="J98">
            <v>77</v>
          </cell>
          <cell r="K98">
            <v>83</v>
          </cell>
          <cell r="L98">
            <v>78</v>
          </cell>
          <cell r="M98">
            <v>96</v>
          </cell>
          <cell r="N98">
            <v>95</v>
          </cell>
          <cell r="O98">
            <v>95</v>
          </cell>
          <cell r="P98">
            <v>97</v>
          </cell>
          <cell r="Q98">
            <v>80</v>
          </cell>
          <cell r="R98" t="str">
            <v>良好</v>
          </cell>
          <cell r="S98">
            <v>90</v>
          </cell>
          <cell r="T98">
            <v>75</v>
          </cell>
          <cell r="U98">
            <v>74</v>
          </cell>
          <cell r="V98">
            <v>89</v>
          </cell>
          <cell r="W98" t="str">
            <v>及格</v>
          </cell>
          <cell r="X98">
            <v>90</v>
          </cell>
          <cell r="Y98" t="str">
            <v>良好</v>
          </cell>
          <cell r="Z98">
            <v>66</v>
          </cell>
          <cell r="AA98">
            <v>73</v>
          </cell>
          <cell r="AB98">
            <v>80</v>
          </cell>
          <cell r="AC98">
            <v>77</v>
          </cell>
          <cell r="AD98">
            <v>82</v>
          </cell>
          <cell r="AE98">
            <v>83</v>
          </cell>
          <cell r="AF98">
            <v>72</v>
          </cell>
          <cell r="AG98">
            <v>86</v>
          </cell>
          <cell r="AH98" t="str">
            <v>良好</v>
          </cell>
          <cell r="AI98" t="str">
            <v>良好</v>
          </cell>
          <cell r="AJ98">
            <v>78</v>
          </cell>
          <cell r="AK98">
            <v>82</v>
          </cell>
          <cell r="AL98">
            <v>92</v>
          </cell>
          <cell r="AM98">
            <v>86</v>
          </cell>
          <cell r="AN98">
            <v>0</v>
          </cell>
          <cell r="AO98" t="str">
            <v/>
          </cell>
        </row>
        <row r="99">
          <cell r="A99">
            <v>20200318028</v>
          </cell>
          <cell r="B99" t="str">
            <v>李飛灵</v>
          </cell>
          <cell r="C99" t="str">
            <v>全日制2020软件与信息服务(软件外包服务方向)3班</v>
          </cell>
          <cell r="D99">
            <v>80</v>
          </cell>
          <cell r="E99">
            <v>78</v>
          </cell>
          <cell r="F99">
            <v>73</v>
          </cell>
          <cell r="G99">
            <v>83</v>
          </cell>
          <cell r="H99">
            <v>94</v>
          </cell>
          <cell r="I99">
            <v>83</v>
          </cell>
          <cell r="J99">
            <v>71</v>
          </cell>
          <cell r="K99">
            <v>87</v>
          </cell>
          <cell r="L99">
            <v>79</v>
          </cell>
          <cell r="M99">
            <v>95</v>
          </cell>
          <cell r="N99">
            <v>96</v>
          </cell>
          <cell r="O99">
            <v>99</v>
          </cell>
          <cell r="P99">
            <v>99</v>
          </cell>
          <cell r="Q99">
            <v>75</v>
          </cell>
          <cell r="R99" t="str">
            <v>良好</v>
          </cell>
          <cell r="S99">
            <v>90</v>
          </cell>
          <cell r="T99">
            <v>75</v>
          </cell>
          <cell r="U99">
            <v>80</v>
          </cell>
          <cell r="V99">
            <v>83</v>
          </cell>
          <cell r="W99" t="str">
            <v>良好</v>
          </cell>
          <cell r="X99">
            <v>81</v>
          </cell>
          <cell r="Y99" t="str">
            <v>良好</v>
          </cell>
          <cell r="Z99">
            <v>64</v>
          </cell>
          <cell r="AA99">
            <v>71</v>
          </cell>
          <cell r="AB99">
            <v>81</v>
          </cell>
          <cell r="AC99">
            <v>85</v>
          </cell>
          <cell r="AD99">
            <v>91</v>
          </cell>
          <cell r="AE99">
            <v>82</v>
          </cell>
          <cell r="AF99">
            <v>96</v>
          </cell>
          <cell r="AG99">
            <v>83</v>
          </cell>
          <cell r="AH99" t="str">
            <v>良好</v>
          </cell>
          <cell r="AI99" t="str">
            <v>良好</v>
          </cell>
          <cell r="AJ99">
            <v>84</v>
          </cell>
          <cell r="AK99">
            <v>91</v>
          </cell>
          <cell r="AL99">
            <v>95</v>
          </cell>
          <cell r="AM99">
            <v>80</v>
          </cell>
          <cell r="AN99">
            <v>0</v>
          </cell>
          <cell r="AO99" t="str">
            <v/>
          </cell>
        </row>
        <row r="100">
          <cell r="A100">
            <v>20200318030</v>
          </cell>
          <cell r="B100" t="str">
            <v>李鸿漫</v>
          </cell>
          <cell r="C100" t="str">
            <v>全日制2020软件与信息服务(软件外包服务方向)3班</v>
          </cell>
          <cell r="D100">
            <v>80</v>
          </cell>
          <cell r="E100">
            <v>77</v>
          </cell>
          <cell r="F100">
            <v>71</v>
          </cell>
          <cell r="G100">
            <v>81</v>
          </cell>
          <cell r="H100">
            <v>90</v>
          </cell>
          <cell r="I100">
            <v>74</v>
          </cell>
          <cell r="J100">
            <v>90</v>
          </cell>
          <cell r="K100">
            <v>91</v>
          </cell>
          <cell r="L100">
            <v>84</v>
          </cell>
          <cell r="M100">
            <v>98</v>
          </cell>
          <cell r="N100">
            <v>99</v>
          </cell>
          <cell r="O100">
            <v>98</v>
          </cell>
          <cell r="P100">
            <v>98</v>
          </cell>
          <cell r="Q100">
            <v>85</v>
          </cell>
          <cell r="R100" t="str">
            <v>良好</v>
          </cell>
          <cell r="S100">
            <v>90</v>
          </cell>
          <cell r="T100">
            <v>75</v>
          </cell>
          <cell r="U100">
            <v>86</v>
          </cell>
          <cell r="V100">
            <v>86</v>
          </cell>
          <cell r="W100" t="str">
            <v>良好</v>
          </cell>
          <cell r="X100">
            <v>92</v>
          </cell>
          <cell r="Y100" t="str">
            <v>良好</v>
          </cell>
          <cell r="Z100">
            <v>70</v>
          </cell>
          <cell r="AA100">
            <v>74</v>
          </cell>
          <cell r="AB100">
            <v>87</v>
          </cell>
          <cell r="AC100">
            <v>91</v>
          </cell>
          <cell r="AD100">
            <v>77</v>
          </cell>
          <cell r="AE100">
            <v>90</v>
          </cell>
          <cell r="AF100">
            <v>94</v>
          </cell>
          <cell r="AG100">
            <v>84</v>
          </cell>
          <cell r="AH100" t="str">
            <v>良好</v>
          </cell>
          <cell r="AI100" t="str">
            <v>良好</v>
          </cell>
          <cell r="AJ100">
            <v>85</v>
          </cell>
          <cell r="AK100">
            <v>77</v>
          </cell>
          <cell r="AL100">
            <v>97</v>
          </cell>
          <cell r="AM100">
            <v>80</v>
          </cell>
          <cell r="AN100">
            <v>0</v>
          </cell>
          <cell r="AO100" t="str">
            <v/>
          </cell>
        </row>
        <row r="101">
          <cell r="A101">
            <v>20200318031</v>
          </cell>
          <cell r="B101" t="str">
            <v>李剑明</v>
          </cell>
          <cell r="C101" t="str">
            <v>全日制2020软件与信息服务(软件外包服务方向)3班</v>
          </cell>
          <cell r="D101">
            <v>80</v>
          </cell>
          <cell r="E101">
            <v>79</v>
          </cell>
          <cell r="F101">
            <v>72</v>
          </cell>
          <cell r="G101">
            <v>84</v>
          </cell>
          <cell r="H101">
            <v>84</v>
          </cell>
          <cell r="I101">
            <v>71</v>
          </cell>
          <cell r="J101">
            <v>77</v>
          </cell>
          <cell r="K101">
            <v>90</v>
          </cell>
          <cell r="L101">
            <v>80</v>
          </cell>
          <cell r="M101">
            <v>92</v>
          </cell>
          <cell r="N101">
            <v>92</v>
          </cell>
          <cell r="O101">
            <v>98</v>
          </cell>
          <cell r="P101">
            <v>99</v>
          </cell>
          <cell r="Q101">
            <v>69</v>
          </cell>
          <cell r="R101" t="str">
            <v>良好</v>
          </cell>
          <cell r="S101">
            <v>90</v>
          </cell>
          <cell r="T101">
            <v>75</v>
          </cell>
          <cell r="U101">
            <v>84</v>
          </cell>
          <cell r="V101">
            <v>84</v>
          </cell>
          <cell r="W101" t="str">
            <v>良好</v>
          </cell>
          <cell r="X101">
            <v>97</v>
          </cell>
          <cell r="Y101" t="str">
            <v>良好</v>
          </cell>
          <cell r="Z101">
            <v>63</v>
          </cell>
          <cell r="AA101">
            <v>62</v>
          </cell>
          <cell r="AB101">
            <v>86</v>
          </cell>
          <cell r="AC101">
            <v>83</v>
          </cell>
          <cell r="AD101">
            <v>91</v>
          </cell>
          <cell r="AE101">
            <v>81</v>
          </cell>
          <cell r="AF101">
            <v>80</v>
          </cell>
          <cell r="AG101">
            <v>85</v>
          </cell>
          <cell r="AH101" t="str">
            <v>良好</v>
          </cell>
          <cell r="AI101" t="str">
            <v>良好</v>
          </cell>
          <cell r="AJ101">
            <v>84</v>
          </cell>
          <cell r="AK101">
            <v>91</v>
          </cell>
          <cell r="AL101">
            <v>96</v>
          </cell>
          <cell r="AM101">
            <v>84</v>
          </cell>
          <cell r="AN101">
            <v>0</v>
          </cell>
          <cell r="AO101" t="str">
            <v/>
          </cell>
        </row>
        <row r="102">
          <cell r="A102">
            <v>20200318034</v>
          </cell>
          <cell r="B102" t="str">
            <v>李科桦</v>
          </cell>
          <cell r="C102" t="str">
            <v>全日制2020软件与信息服务(软件外包服务方向)3班</v>
          </cell>
          <cell r="D102">
            <v>80</v>
          </cell>
          <cell r="E102">
            <v>74</v>
          </cell>
          <cell r="F102">
            <v>61</v>
          </cell>
          <cell r="G102">
            <v>85</v>
          </cell>
          <cell r="H102">
            <v>91</v>
          </cell>
          <cell r="I102">
            <v>88</v>
          </cell>
          <cell r="J102">
            <v>95</v>
          </cell>
          <cell r="K102">
            <v>86</v>
          </cell>
          <cell r="L102">
            <v>80</v>
          </cell>
          <cell r="M102">
            <v>92</v>
          </cell>
          <cell r="N102">
            <v>94</v>
          </cell>
          <cell r="O102">
            <v>93</v>
          </cell>
          <cell r="P102">
            <v>73</v>
          </cell>
          <cell r="Q102">
            <v>85</v>
          </cell>
          <cell r="R102" t="str">
            <v>良好</v>
          </cell>
          <cell r="S102">
            <v>90</v>
          </cell>
          <cell r="T102">
            <v>75</v>
          </cell>
          <cell r="U102">
            <v>82</v>
          </cell>
          <cell r="V102">
            <v>89</v>
          </cell>
          <cell r="W102" t="str">
            <v>良好</v>
          </cell>
          <cell r="X102">
            <v>89</v>
          </cell>
          <cell r="Y102" t="str">
            <v>良好</v>
          </cell>
          <cell r="Z102">
            <v>60</v>
          </cell>
          <cell r="AA102">
            <v>69</v>
          </cell>
          <cell r="AB102">
            <v>85</v>
          </cell>
          <cell r="AC102">
            <v>90</v>
          </cell>
          <cell r="AD102">
            <v>96</v>
          </cell>
          <cell r="AE102">
            <v>80</v>
          </cell>
          <cell r="AF102">
            <v>80</v>
          </cell>
          <cell r="AG102">
            <v>84</v>
          </cell>
          <cell r="AH102" t="str">
            <v>良好</v>
          </cell>
          <cell r="AI102" t="str">
            <v>良好</v>
          </cell>
          <cell r="AJ102">
            <v>68</v>
          </cell>
          <cell r="AK102">
            <v>96</v>
          </cell>
          <cell r="AL102">
            <v>97</v>
          </cell>
          <cell r="AM102">
            <v>81</v>
          </cell>
          <cell r="AN102">
            <v>0</v>
          </cell>
          <cell r="AO102" t="str">
            <v/>
          </cell>
        </row>
        <row r="103">
          <cell r="A103">
            <v>20200318045</v>
          </cell>
          <cell r="B103" t="str">
            <v>罗富华</v>
          </cell>
          <cell r="C103" t="str">
            <v>全日制2020软件与信息服务(软件外包服务方向)3班</v>
          </cell>
          <cell r="D103">
            <v>80</v>
          </cell>
          <cell r="E103">
            <v>68</v>
          </cell>
          <cell r="F103">
            <v>60</v>
          </cell>
          <cell r="G103">
            <v>76</v>
          </cell>
          <cell r="H103">
            <v>86</v>
          </cell>
          <cell r="I103">
            <v>68</v>
          </cell>
          <cell r="J103">
            <v>76</v>
          </cell>
          <cell r="K103">
            <v>86</v>
          </cell>
          <cell r="L103">
            <v>78</v>
          </cell>
          <cell r="M103">
            <v>94</v>
          </cell>
          <cell r="N103">
            <v>93</v>
          </cell>
          <cell r="O103">
            <v>99</v>
          </cell>
          <cell r="P103">
            <v>93</v>
          </cell>
          <cell r="Q103">
            <v>74</v>
          </cell>
          <cell r="R103" t="str">
            <v>良好</v>
          </cell>
          <cell r="S103">
            <v>90</v>
          </cell>
          <cell r="T103">
            <v>75</v>
          </cell>
          <cell r="U103">
            <v>78</v>
          </cell>
          <cell r="V103">
            <v>80</v>
          </cell>
          <cell r="W103" t="str">
            <v>及格</v>
          </cell>
          <cell r="X103">
            <v>80</v>
          </cell>
          <cell r="Y103" t="str">
            <v>良好</v>
          </cell>
          <cell r="Z103">
            <v>60</v>
          </cell>
          <cell r="AA103">
            <v>64</v>
          </cell>
          <cell r="AB103">
            <v>80</v>
          </cell>
          <cell r="AC103">
            <v>78</v>
          </cell>
          <cell r="AD103">
            <v>88</v>
          </cell>
          <cell r="AE103">
            <v>83</v>
          </cell>
          <cell r="AF103">
            <v>63</v>
          </cell>
          <cell r="AG103">
            <v>81</v>
          </cell>
          <cell r="AH103" t="str">
            <v>良好</v>
          </cell>
          <cell r="AI103" t="str">
            <v>良好</v>
          </cell>
          <cell r="AJ103">
            <v>66</v>
          </cell>
          <cell r="AK103">
            <v>88</v>
          </cell>
          <cell r="AL103">
            <v>97</v>
          </cell>
          <cell r="AM103">
            <v>75</v>
          </cell>
          <cell r="AN103">
            <v>0</v>
          </cell>
          <cell r="AO103" t="str">
            <v/>
          </cell>
        </row>
        <row r="104">
          <cell r="A104">
            <v>20200318046</v>
          </cell>
          <cell r="B104" t="str">
            <v>罗谋嘉</v>
          </cell>
          <cell r="C104" t="str">
            <v>全日制2020软件与信息服务(软件外包服务方向)3班</v>
          </cell>
          <cell r="D104">
            <v>80</v>
          </cell>
          <cell r="E104">
            <v>70</v>
          </cell>
          <cell r="F104">
            <v>78</v>
          </cell>
          <cell r="G104">
            <v>84</v>
          </cell>
          <cell r="H104">
            <v>93</v>
          </cell>
          <cell r="I104">
            <v>76</v>
          </cell>
          <cell r="J104">
            <v>82</v>
          </cell>
          <cell r="K104">
            <v>87</v>
          </cell>
          <cell r="L104">
            <v>81</v>
          </cell>
          <cell r="M104">
            <v>94</v>
          </cell>
          <cell r="N104">
            <v>94</v>
          </cell>
          <cell r="O104">
            <v>76</v>
          </cell>
          <cell r="P104">
            <v>72</v>
          </cell>
          <cell r="Q104">
            <v>76</v>
          </cell>
          <cell r="R104" t="str">
            <v>良好</v>
          </cell>
          <cell r="S104">
            <v>90</v>
          </cell>
          <cell r="T104">
            <v>75</v>
          </cell>
          <cell r="U104">
            <v>64</v>
          </cell>
          <cell r="V104">
            <v>84</v>
          </cell>
          <cell r="W104" t="str">
            <v>良好</v>
          </cell>
          <cell r="X104">
            <v>75</v>
          </cell>
          <cell r="Y104" t="str">
            <v>良好</v>
          </cell>
          <cell r="Z104">
            <v>61</v>
          </cell>
          <cell r="AA104">
            <v>68</v>
          </cell>
          <cell r="AB104">
            <v>70</v>
          </cell>
          <cell r="AC104">
            <v>77</v>
          </cell>
          <cell r="AD104">
            <v>94</v>
          </cell>
          <cell r="AE104">
            <v>93</v>
          </cell>
          <cell r="AF104">
            <v>74</v>
          </cell>
          <cell r="AG104">
            <v>87</v>
          </cell>
          <cell r="AH104" t="str">
            <v>良好</v>
          </cell>
          <cell r="AI104" t="str">
            <v>良好</v>
          </cell>
          <cell r="AJ104">
            <v>77</v>
          </cell>
          <cell r="AK104">
            <v>94</v>
          </cell>
          <cell r="AL104">
            <v>0</v>
          </cell>
          <cell r="AM104">
            <v>78</v>
          </cell>
          <cell r="AN104">
            <v>1</v>
          </cell>
          <cell r="AO104" t="str">
            <v>预就业实习</v>
          </cell>
        </row>
        <row r="105">
          <cell r="A105">
            <v>20200318047</v>
          </cell>
          <cell r="B105" t="str">
            <v>骆子毓</v>
          </cell>
          <cell r="C105" t="str">
            <v>全日制2020软件与信息服务(软件外包服务方向)3班</v>
          </cell>
          <cell r="D105">
            <v>80</v>
          </cell>
          <cell r="E105">
            <v>90</v>
          </cell>
          <cell r="F105">
            <v>80</v>
          </cell>
          <cell r="G105">
            <v>85</v>
          </cell>
          <cell r="H105">
            <v>91</v>
          </cell>
          <cell r="I105">
            <v>87</v>
          </cell>
          <cell r="J105">
            <v>79</v>
          </cell>
          <cell r="K105">
            <v>75</v>
          </cell>
          <cell r="L105">
            <v>81</v>
          </cell>
          <cell r="M105">
            <v>95</v>
          </cell>
          <cell r="N105">
            <v>95</v>
          </cell>
          <cell r="O105">
            <v>98</v>
          </cell>
          <cell r="P105">
            <v>95</v>
          </cell>
          <cell r="Q105">
            <v>75</v>
          </cell>
          <cell r="R105" t="str">
            <v>良好</v>
          </cell>
          <cell r="S105">
            <v>90</v>
          </cell>
          <cell r="T105">
            <v>75</v>
          </cell>
          <cell r="U105">
            <v>82</v>
          </cell>
          <cell r="V105">
            <v>84</v>
          </cell>
          <cell r="W105" t="str">
            <v>优秀</v>
          </cell>
          <cell r="X105">
            <v>95</v>
          </cell>
          <cell r="Y105" t="str">
            <v>良好</v>
          </cell>
          <cell r="Z105">
            <v>62</v>
          </cell>
          <cell r="AA105">
            <v>72</v>
          </cell>
          <cell r="AB105">
            <v>65</v>
          </cell>
          <cell r="AC105">
            <v>69</v>
          </cell>
          <cell r="AD105">
            <v>76</v>
          </cell>
          <cell r="AE105">
            <v>82</v>
          </cell>
          <cell r="AF105">
            <v>70</v>
          </cell>
          <cell r="AG105">
            <v>79</v>
          </cell>
          <cell r="AH105" t="str">
            <v>良好</v>
          </cell>
          <cell r="AI105" t="str">
            <v>良好</v>
          </cell>
          <cell r="AJ105">
            <v>81</v>
          </cell>
          <cell r="AK105">
            <v>76</v>
          </cell>
          <cell r="AL105">
            <v>89</v>
          </cell>
          <cell r="AM105">
            <v>85</v>
          </cell>
          <cell r="AN105">
            <v>0</v>
          </cell>
          <cell r="AO105" t="str">
            <v/>
          </cell>
        </row>
        <row r="106">
          <cell r="A106">
            <v>20200318062</v>
          </cell>
          <cell r="B106" t="str">
            <v>覃振宏</v>
          </cell>
          <cell r="C106" t="str">
            <v>全日制2020软件与信息服务(软件外包服务方向)3班</v>
          </cell>
          <cell r="D106">
            <v>80</v>
          </cell>
          <cell r="E106">
            <v>79</v>
          </cell>
          <cell r="F106">
            <v>60</v>
          </cell>
          <cell r="G106">
            <v>82</v>
          </cell>
          <cell r="H106">
            <v>88</v>
          </cell>
          <cell r="I106">
            <v>72</v>
          </cell>
          <cell r="J106">
            <v>71</v>
          </cell>
          <cell r="K106">
            <v>77</v>
          </cell>
          <cell r="L106">
            <v>80</v>
          </cell>
          <cell r="M106">
            <v>91</v>
          </cell>
          <cell r="N106">
            <v>93</v>
          </cell>
          <cell r="O106">
            <v>100</v>
          </cell>
          <cell r="P106">
            <v>95</v>
          </cell>
          <cell r="Q106">
            <v>65</v>
          </cell>
          <cell r="R106" t="str">
            <v>良好</v>
          </cell>
          <cell r="S106">
            <v>90</v>
          </cell>
          <cell r="T106">
            <v>75</v>
          </cell>
          <cell r="U106">
            <v>60</v>
          </cell>
          <cell r="V106">
            <v>82</v>
          </cell>
          <cell r="W106" t="str">
            <v>良好</v>
          </cell>
          <cell r="X106">
            <v>76</v>
          </cell>
          <cell r="Y106" t="str">
            <v>良好</v>
          </cell>
          <cell r="Z106">
            <v>60</v>
          </cell>
          <cell r="AA106">
            <v>66</v>
          </cell>
          <cell r="AB106">
            <v>82</v>
          </cell>
          <cell r="AC106">
            <v>82</v>
          </cell>
          <cell r="AD106">
            <v>82</v>
          </cell>
          <cell r="AE106">
            <v>95</v>
          </cell>
          <cell r="AF106">
            <v>81</v>
          </cell>
          <cell r="AG106">
            <v>79</v>
          </cell>
          <cell r="AH106" t="str">
            <v>良好</v>
          </cell>
          <cell r="AI106" t="str">
            <v>及格</v>
          </cell>
          <cell r="AJ106">
            <v>75</v>
          </cell>
          <cell r="AK106">
            <v>82</v>
          </cell>
          <cell r="AL106">
            <v>91</v>
          </cell>
          <cell r="AM106">
            <v>88</v>
          </cell>
          <cell r="AN106">
            <v>0</v>
          </cell>
          <cell r="AO106" t="str">
            <v/>
          </cell>
        </row>
        <row r="107">
          <cell r="A107">
            <v>20200318075</v>
          </cell>
          <cell r="B107" t="str">
            <v>韦增良</v>
          </cell>
          <cell r="C107" t="str">
            <v>全日制2020软件与信息服务(软件外包服务方向)3班</v>
          </cell>
          <cell r="D107">
            <v>80</v>
          </cell>
          <cell r="E107">
            <v>75</v>
          </cell>
          <cell r="F107">
            <v>72</v>
          </cell>
          <cell r="G107">
            <v>88</v>
          </cell>
          <cell r="H107">
            <v>90</v>
          </cell>
          <cell r="I107">
            <v>80</v>
          </cell>
          <cell r="J107">
            <v>77</v>
          </cell>
          <cell r="K107">
            <v>90</v>
          </cell>
          <cell r="L107">
            <v>78</v>
          </cell>
          <cell r="M107">
            <v>96</v>
          </cell>
          <cell r="N107">
            <v>73</v>
          </cell>
          <cell r="O107">
            <v>93</v>
          </cell>
          <cell r="P107">
            <v>95</v>
          </cell>
          <cell r="Q107">
            <v>80</v>
          </cell>
          <cell r="R107" t="str">
            <v>良好</v>
          </cell>
          <cell r="S107">
            <v>90</v>
          </cell>
          <cell r="T107">
            <v>75</v>
          </cell>
          <cell r="U107">
            <v>72</v>
          </cell>
          <cell r="V107">
            <v>95</v>
          </cell>
          <cell r="W107" t="str">
            <v>及格</v>
          </cell>
          <cell r="X107">
            <v>93</v>
          </cell>
          <cell r="Y107" t="str">
            <v>良好</v>
          </cell>
          <cell r="Z107">
            <v>60</v>
          </cell>
          <cell r="AA107">
            <v>71</v>
          </cell>
          <cell r="AB107">
            <v>80</v>
          </cell>
          <cell r="AC107">
            <v>78</v>
          </cell>
          <cell r="AD107">
            <v>87</v>
          </cell>
          <cell r="AE107">
            <v>84</v>
          </cell>
          <cell r="AF107">
            <v>83</v>
          </cell>
          <cell r="AG107">
            <v>80</v>
          </cell>
          <cell r="AH107" t="str">
            <v>良好</v>
          </cell>
          <cell r="AI107" t="str">
            <v>良好</v>
          </cell>
          <cell r="AJ107">
            <v>76</v>
          </cell>
          <cell r="AK107">
            <v>87</v>
          </cell>
          <cell r="AL107">
            <v>97</v>
          </cell>
          <cell r="AM107">
            <v>70</v>
          </cell>
          <cell r="AN107">
            <v>0</v>
          </cell>
          <cell r="AO107" t="str">
            <v/>
          </cell>
        </row>
        <row r="108">
          <cell r="A108">
            <v>20200318086</v>
          </cell>
          <cell r="B108" t="str">
            <v>严旭飞</v>
          </cell>
          <cell r="C108" t="str">
            <v>全日制2020软件与信息服务(软件外包服务方向)3班</v>
          </cell>
          <cell r="D108">
            <v>80</v>
          </cell>
          <cell r="E108">
            <v>79</v>
          </cell>
          <cell r="F108">
            <v>73</v>
          </cell>
          <cell r="G108">
            <v>81</v>
          </cell>
          <cell r="H108">
            <v>93</v>
          </cell>
          <cell r="I108">
            <v>62</v>
          </cell>
          <cell r="J108">
            <v>89</v>
          </cell>
          <cell r="K108">
            <v>76</v>
          </cell>
          <cell r="L108">
            <v>79</v>
          </cell>
          <cell r="M108">
            <v>91</v>
          </cell>
          <cell r="N108">
            <v>97</v>
          </cell>
          <cell r="O108">
            <v>98</v>
          </cell>
          <cell r="P108">
            <v>97</v>
          </cell>
          <cell r="Q108">
            <v>72</v>
          </cell>
          <cell r="R108" t="str">
            <v>良好</v>
          </cell>
          <cell r="S108">
            <v>90</v>
          </cell>
          <cell r="T108">
            <v>75</v>
          </cell>
          <cell r="U108">
            <v>65</v>
          </cell>
          <cell r="V108">
            <v>84</v>
          </cell>
          <cell r="W108" t="str">
            <v>优秀</v>
          </cell>
          <cell r="X108">
            <v>87</v>
          </cell>
          <cell r="Y108" t="str">
            <v>良好</v>
          </cell>
          <cell r="Z108">
            <v>70</v>
          </cell>
          <cell r="AA108">
            <v>72</v>
          </cell>
          <cell r="AB108">
            <v>84</v>
          </cell>
          <cell r="AC108">
            <v>76</v>
          </cell>
          <cell r="AD108">
            <v>84</v>
          </cell>
          <cell r="AE108">
            <v>94</v>
          </cell>
          <cell r="AF108">
            <v>93</v>
          </cell>
          <cell r="AG108">
            <v>82</v>
          </cell>
          <cell r="AH108" t="str">
            <v>良好</v>
          </cell>
          <cell r="AI108" t="str">
            <v>良好</v>
          </cell>
          <cell r="AJ108">
            <v>84</v>
          </cell>
          <cell r="AK108">
            <v>84</v>
          </cell>
          <cell r="AL108">
            <v>83</v>
          </cell>
          <cell r="AM108">
            <v>85</v>
          </cell>
          <cell r="AN108">
            <v>0</v>
          </cell>
          <cell r="AO108" t="str">
            <v/>
          </cell>
        </row>
        <row r="109">
          <cell r="A109">
            <v>20200318105</v>
          </cell>
          <cell r="B109" t="str">
            <v>陈洁珍</v>
          </cell>
          <cell r="C109" t="str">
            <v>全日制2020软件与信息服务(软件外包服务方向)3班</v>
          </cell>
          <cell r="D109">
            <v>80</v>
          </cell>
          <cell r="E109">
            <v>82</v>
          </cell>
          <cell r="F109">
            <v>81</v>
          </cell>
          <cell r="G109">
            <v>84</v>
          </cell>
          <cell r="H109">
            <v>94</v>
          </cell>
          <cell r="I109">
            <v>94</v>
          </cell>
          <cell r="J109">
            <v>84</v>
          </cell>
          <cell r="K109">
            <v>87</v>
          </cell>
          <cell r="L109">
            <v>79</v>
          </cell>
          <cell r="M109">
            <v>93</v>
          </cell>
          <cell r="N109">
            <v>94</v>
          </cell>
          <cell r="O109">
            <v>99</v>
          </cell>
          <cell r="P109">
            <v>100</v>
          </cell>
          <cell r="Q109">
            <v>74</v>
          </cell>
          <cell r="R109" t="str">
            <v>良好</v>
          </cell>
          <cell r="S109">
            <v>90</v>
          </cell>
          <cell r="T109">
            <v>75</v>
          </cell>
          <cell r="U109">
            <v>83</v>
          </cell>
          <cell r="V109">
            <v>89</v>
          </cell>
          <cell r="W109" t="str">
            <v>优秀</v>
          </cell>
          <cell r="X109">
            <v>96</v>
          </cell>
          <cell r="Y109" t="str">
            <v>良好</v>
          </cell>
          <cell r="Z109">
            <v>67</v>
          </cell>
          <cell r="AA109">
            <v>79</v>
          </cell>
          <cell r="AB109">
            <v>88</v>
          </cell>
          <cell r="AC109">
            <v>94</v>
          </cell>
          <cell r="AD109">
            <v>89</v>
          </cell>
          <cell r="AE109">
            <v>82</v>
          </cell>
          <cell r="AF109">
            <v>92</v>
          </cell>
          <cell r="AG109">
            <v>81</v>
          </cell>
          <cell r="AH109" t="str">
            <v>良好</v>
          </cell>
          <cell r="AI109" t="str">
            <v>良好</v>
          </cell>
          <cell r="AJ109">
            <v>85</v>
          </cell>
          <cell r="AK109">
            <v>89</v>
          </cell>
          <cell r="AL109">
            <v>95</v>
          </cell>
          <cell r="AM109">
            <v>74</v>
          </cell>
          <cell r="AN109">
            <v>0</v>
          </cell>
          <cell r="AO109" t="str">
            <v/>
          </cell>
        </row>
        <row r="110">
          <cell r="A110">
            <v>20200318113</v>
          </cell>
          <cell r="B110" t="str">
            <v>何家鑫</v>
          </cell>
          <cell r="C110" t="str">
            <v>全日制2020软件与信息服务(软件外包服务方向)3班</v>
          </cell>
          <cell r="D110">
            <v>80</v>
          </cell>
          <cell r="E110">
            <v>81</v>
          </cell>
          <cell r="F110">
            <v>75</v>
          </cell>
          <cell r="G110">
            <v>84</v>
          </cell>
          <cell r="H110">
            <v>91</v>
          </cell>
          <cell r="I110">
            <v>92</v>
          </cell>
          <cell r="J110">
            <v>84</v>
          </cell>
          <cell r="K110">
            <v>92</v>
          </cell>
          <cell r="L110">
            <v>80</v>
          </cell>
          <cell r="M110">
            <v>98</v>
          </cell>
          <cell r="N110">
            <v>96</v>
          </cell>
          <cell r="O110">
            <v>97</v>
          </cell>
          <cell r="P110">
            <v>99</v>
          </cell>
          <cell r="Q110">
            <v>92</v>
          </cell>
          <cell r="R110" t="str">
            <v>良好</v>
          </cell>
          <cell r="S110">
            <v>90</v>
          </cell>
          <cell r="T110">
            <v>75</v>
          </cell>
          <cell r="U110">
            <v>82</v>
          </cell>
          <cell r="V110">
            <v>92</v>
          </cell>
          <cell r="W110" t="str">
            <v>优秀</v>
          </cell>
          <cell r="X110">
            <v>93</v>
          </cell>
          <cell r="Y110" t="str">
            <v>良好</v>
          </cell>
          <cell r="Z110">
            <v>82</v>
          </cell>
          <cell r="AA110">
            <v>79</v>
          </cell>
          <cell r="AB110">
            <v>90</v>
          </cell>
          <cell r="AC110">
            <v>93</v>
          </cell>
          <cell r="AD110">
            <v>80</v>
          </cell>
          <cell r="AE110">
            <v>82</v>
          </cell>
          <cell r="AF110">
            <v>95</v>
          </cell>
          <cell r="AG110">
            <v>84</v>
          </cell>
          <cell r="AH110" t="str">
            <v>良好</v>
          </cell>
          <cell r="AI110" t="str">
            <v>良好</v>
          </cell>
          <cell r="AJ110">
            <v>81</v>
          </cell>
          <cell r="AK110">
            <v>80</v>
          </cell>
          <cell r="AL110">
            <v>96</v>
          </cell>
          <cell r="AM110">
            <v>75</v>
          </cell>
          <cell r="AN110">
            <v>0</v>
          </cell>
          <cell r="AO110" t="str">
            <v/>
          </cell>
        </row>
        <row r="111">
          <cell r="A111">
            <v>20200318118</v>
          </cell>
          <cell r="B111" t="str">
            <v>胡龙康</v>
          </cell>
          <cell r="C111" t="str">
            <v>全日制2020软件与信息服务(软件外包服务方向)3班</v>
          </cell>
          <cell r="D111">
            <v>80</v>
          </cell>
          <cell r="E111">
            <v>72</v>
          </cell>
          <cell r="F111">
            <v>60</v>
          </cell>
          <cell r="G111">
            <v>81</v>
          </cell>
          <cell r="H111">
            <v>90</v>
          </cell>
          <cell r="I111">
            <v>77</v>
          </cell>
          <cell r="J111">
            <v>86</v>
          </cell>
          <cell r="K111">
            <v>80</v>
          </cell>
          <cell r="L111">
            <v>82</v>
          </cell>
          <cell r="M111">
            <v>93</v>
          </cell>
          <cell r="N111">
            <v>96</v>
          </cell>
          <cell r="O111">
            <v>92</v>
          </cell>
          <cell r="P111">
            <v>93</v>
          </cell>
          <cell r="Q111">
            <v>86</v>
          </cell>
          <cell r="R111" t="str">
            <v>良好</v>
          </cell>
          <cell r="S111">
            <v>90</v>
          </cell>
          <cell r="T111">
            <v>75</v>
          </cell>
          <cell r="U111">
            <v>83</v>
          </cell>
          <cell r="V111">
            <v>91</v>
          </cell>
          <cell r="W111" t="str">
            <v>良好</v>
          </cell>
          <cell r="X111">
            <v>82</v>
          </cell>
          <cell r="Y111" t="str">
            <v>良好</v>
          </cell>
          <cell r="Z111">
            <v>66</v>
          </cell>
          <cell r="AA111">
            <v>79</v>
          </cell>
          <cell r="AB111">
            <v>84</v>
          </cell>
          <cell r="AC111">
            <v>90</v>
          </cell>
          <cell r="AD111">
            <v>84</v>
          </cell>
          <cell r="AE111">
            <v>80</v>
          </cell>
          <cell r="AF111">
            <v>89</v>
          </cell>
          <cell r="AG111">
            <v>81</v>
          </cell>
          <cell r="AH111" t="str">
            <v>良好</v>
          </cell>
          <cell r="AI111" t="str">
            <v>良好</v>
          </cell>
          <cell r="AJ111">
            <v>83</v>
          </cell>
          <cell r="AK111">
            <v>84</v>
          </cell>
          <cell r="AL111">
            <v>88</v>
          </cell>
          <cell r="AM111">
            <v>82</v>
          </cell>
          <cell r="AN111">
            <v>0</v>
          </cell>
          <cell r="AO111" t="str">
            <v/>
          </cell>
        </row>
        <row r="112">
          <cell r="A112">
            <v>20200318124</v>
          </cell>
          <cell r="B112" t="str">
            <v>蒋中贤</v>
          </cell>
          <cell r="C112" t="str">
            <v>全日制2020软件与信息服务(软件外包服务方向)3班</v>
          </cell>
          <cell r="D112">
            <v>80</v>
          </cell>
          <cell r="E112">
            <v>67</v>
          </cell>
          <cell r="F112">
            <v>73</v>
          </cell>
          <cell r="G112">
            <v>80</v>
          </cell>
          <cell r="H112">
            <v>87</v>
          </cell>
          <cell r="I112">
            <v>86</v>
          </cell>
          <cell r="J112">
            <v>87</v>
          </cell>
          <cell r="K112">
            <v>76</v>
          </cell>
          <cell r="L112">
            <v>80</v>
          </cell>
          <cell r="M112">
            <v>91</v>
          </cell>
          <cell r="N112">
            <v>96</v>
          </cell>
          <cell r="O112">
            <v>100</v>
          </cell>
          <cell r="P112">
            <v>99</v>
          </cell>
          <cell r="Q112">
            <v>93</v>
          </cell>
          <cell r="R112" t="str">
            <v>良好</v>
          </cell>
          <cell r="S112">
            <v>90</v>
          </cell>
          <cell r="T112">
            <v>75</v>
          </cell>
          <cell r="U112">
            <v>84</v>
          </cell>
          <cell r="V112">
            <v>82</v>
          </cell>
          <cell r="W112" t="str">
            <v>良好</v>
          </cell>
          <cell r="X112">
            <v>90</v>
          </cell>
          <cell r="Y112" t="str">
            <v>良好</v>
          </cell>
          <cell r="Z112">
            <v>83</v>
          </cell>
          <cell r="AA112">
            <v>80</v>
          </cell>
          <cell r="AB112">
            <v>86</v>
          </cell>
          <cell r="AC112">
            <v>92</v>
          </cell>
          <cell r="AD112">
            <v>81</v>
          </cell>
          <cell r="AE112">
            <v>73</v>
          </cell>
          <cell r="AF112">
            <v>94</v>
          </cell>
          <cell r="AG112">
            <v>84</v>
          </cell>
          <cell r="AH112" t="str">
            <v>良好</v>
          </cell>
          <cell r="AI112" t="str">
            <v>良好</v>
          </cell>
          <cell r="AJ112">
            <v>79</v>
          </cell>
          <cell r="AK112">
            <v>81</v>
          </cell>
          <cell r="AL112">
            <v>68</v>
          </cell>
          <cell r="AM112">
            <v>78</v>
          </cell>
          <cell r="AN112">
            <v>0</v>
          </cell>
          <cell r="AO112" t="str">
            <v/>
          </cell>
        </row>
        <row r="113">
          <cell r="A113">
            <v>20200318136</v>
          </cell>
          <cell r="B113" t="str">
            <v>李凯锋</v>
          </cell>
          <cell r="C113" t="str">
            <v>全日制2020软件与信息服务(软件外包服务方向)3班</v>
          </cell>
          <cell r="D113">
            <v>80</v>
          </cell>
          <cell r="E113">
            <v>77</v>
          </cell>
          <cell r="F113">
            <v>69</v>
          </cell>
          <cell r="G113">
            <v>84</v>
          </cell>
          <cell r="H113">
            <v>83</v>
          </cell>
          <cell r="I113">
            <v>94</v>
          </cell>
          <cell r="J113">
            <v>71</v>
          </cell>
          <cell r="K113">
            <v>84</v>
          </cell>
          <cell r="L113">
            <v>80</v>
          </cell>
          <cell r="M113">
            <v>95</v>
          </cell>
          <cell r="N113">
            <v>74</v>
          </cell>
          <cell r="O113">
            <v>94</v>
          </cell>
          <cell r="P113">
            <v>100</v>
          </cell>
          <cell r="Q113">
            <v>92</v>
          </cell>
          <cell r="R113" t="str">
            <v>良好</v>
          </cell>
          <cell r="S113">
            <v>90</v>
          </cell>
          <cell r="T113">
            <v>75</v>
          </cell>
          <cell r="U113">
            <v>84</v>
          </cell>
          <cell r="V113">
            <v>93</v>
          </cell>
          <cell r="W113" t="str">
            <v>良好</v>
          </cell>
          <cell r="X113">
            <v>95</v>
          </cell>
          <cell r="Y113" t="str">
            <v>良好</v>
          </cell>
          <cell r="Z113">
            <v>87</v>
          </cell>
          <cell r="AA113">
            <v>81</v>
          </cell>
          <cell r="AB113">
            <v>93</v>
          </cell>
          <cell r="AC113">
            <v>96</v>
          </cell>
          <cell r="AD113">
            <v>92</v>
          </cell>
          <cell r="AE113">
            <v>80</v>
          </cell>
          <cell r="AF113">
            <v>97</v>
          </cell>
          <cell r="AG113">
            <v>78</v>
          </cell>
          <cell r="AH113" t="str">
            <v>良好</v>
          </cell>
          <cell r="AI113" t="str">
            <v>良好</v>
          </cell>
          <cell r="AJ113">
            <v>85</v>
          </cell>
          <cell r="AK113">
            <v>92</v>
          </cell>
          <cell r="AL113">
            <v>96</v>
          </cell>
          <cell r="AM113">
            <v>89</v>
          </cell>
          <cell r="AN113">
            <v>0</v>
          </cell>
          <cell r="AO113" t="str">
            <v/>
          </cell>
        </row>
        <row r="114">
          <cell r="A114">
            <v>20200318146</v>
          </cell>
          <cell r="B114" t="str">
            <v>刘俊良</v>
          </cell>
          <cell r="C114" t="str">
            <v>全日制2020软件与信息服务(软件外包服务方向)3班</v>
          </cell>
          <cell r="D114">
            <v>80</v>
          </cell>
          <cell r="E114">
            <v>87</v>
          </cell>
          <cell r="F114">
            <v>69</v>
          </cell>
          <cell r="G114">
            <v>85</v>
          </cell>
          <cell r="H114">
            <v>88</v>
          </cell>
          <cell r="I114">
            <v>79</v>
          </cell>
          <cell r="J114">
            <v>90</v>
          </cell>
          <cell r="K114">
            <v>83</v>
          </cell>
          <cell r="L114">
            <v>84</v>
          </cell>
          <cell r="M114">
            <v>92</v>
          </cell>
          <cell r="N114">
            <v>95</v>
          </cell>
          <cell r="O114">
            <v>99</v>
          </cell>
          <cell r="P114">
            <v>98</v>
          </cell>
          <cell r="Q114">
            <v>92</v>
          </cell>
          <cell r="R114" t="str">
            <v>良好</v>
          </cell>
          <cell r="S114">
            <v>90</v>
          </cell>
          <cell r="T114">
            <v>75</v>
          </cell>
          <cell r="U114">
            <v>87</v>
          </cell>
          <cell r="V114">
            <v>94</v>
          </cell>
          <cell r="W114" t="str">
            <v>优秀</v>
          </cell>
          <cell r="X114">
            <v>87</v>
          </cell>
          <cell r="Y114" t="str">
            <v>良好</v>
          </cell>
          <cell r="Z114">
            <v>85</v>
          </cell>
          <cell r="AA114">
            <v>84</v>
          </cell>
          <cell r="AB114">
            <v>95</v>
          </cell>
          <cell r="AC114">
            <v>97</v>
          </cell>
          <cell r="AD114">
            <v>83</v>
          </cell>
          <cell r="AE114">
            <v>95</v>
          </cell>
          <cell r="AF114">
            <v>98</v>
          </cell>
          <cell r="AG114">
            <v>82</v>
          </cell>
          <cell r="AH114" t="str">
            <v>良好</v>
          </cell>
          <cell r="AI114" t="str">
            <v>良好</v>
          </cell>
          <cell r="AJ114">
            <v>85</v>
          </cell>
          <cell r="AK114">
            <v>83</v>
          </cell>
          <cell r="AL114">
            <v>98</v>
          </cell>
          <cell r="AM114">
            <v>88</v>
          </cell>
          <cell r="AN114">
            <v>0</v>
          </cell>
          <cell r="AO114" t="str">
            <v/>
          </cell>
        </row>
        <row r="115">
          <cell r="A115">
            <v>20200318147</v>
          </cell>
          <cell r="B115" t="str">
            <v>刘伟</v>
          </cell>
          <cell r="C115" t="str">
            <v>全日制2020软件与信息服务(软件外包服务方向)3班</v>
          </cell>
          <cell r="D115">
            <v>80</v>
          </cell>
          <cell r="E115">
            <v>83</v>
          </cell>
          <cell r="F115">
            <v>75</v>
          </cell>
          <cell r="G115">
            <v>86</v>
          </cell>
          <cell r="H115">
            <v>90</v>
          </cell>
          <cell r="I115">
            <v>88</v>
          </cell>
          <cell r="J115">
            <v>87</v>
          </cell>
          <cell r="K115">
            <v>78</v>
          </cell>
          <cell r="L115">
            <v>80</v>
          </cell>
          <cell r="M115">
            <v>98</v>
          </cell>
          <cell r="N115">
            <v>99</v>
          </cell>
          <cell r="O115">
            <v>100</v>
          </cell>
          <cell r="P115">
            <v>100</v>
          </cell>
          <cell r="Q115">
            <v>86</v>
          </cell>
          <cell r="R115" t="str">
            <v>良好</v>
          </cell>
          <cell r="S115">
            <v>90</v>
          </cell>
          <cell r="T115">
            <v>75</v>
          </cell>
          <cell r="U115">
            <v>79</v>
          </cell>
          <cell r="V115">
            <v>92</v>
          </cell>
          <cell r="W115" t="str">
            <v>良好</v>
          </cell>
          <cell r="X115">
            <v>94</v>
          </cell>
          <cell r="Y115" t="str">
            <v>良好</v>
          </cell>
          <cell r="Z115">
            <v>69</v>
          </cell>
          <cell r="AA115">
            <v>76</v>
          </cell>
          <cell r="AB115">
            <v>88</v>
          </cell>
          <cell r="AC115">
            <v>92</v>
          </cell>
          <cell r="AD115">
            <v>76</v>
          </cell>
          <cell r="AE115">
            <v>81</v>
          </cell>
          <cell r="AF115">
            <v>97</v>
          </cell>
          <cell r="AG115">
            <v>84</v>
          </cell>
          <cell r="AH115" t="str">
            <v>良好</v>
          </cell>
          <cell r="AI115" t="str">
            <v>良好</v>
          </cell>
          <cell r="AJ115">
            <v>76</v>
          </cell>
          <cell r="AK115">
            <v>76</v>
          </cell>
          <cell r="AL115">
            <v>98</v>
          </cell>
          <cell r="AM115">
            <v>71</v>
          </cell>
          <cell r="AN115">
            <v>0</v>
          </cell>
          <cell r="AO115" t="str">
            <v/>
          </cell>
        </row>
        <row r="116">
          <cell r="A116">
            <v>20200318154</v>
          </cell>
          <cell r="B116" t="str">
            <v>陆牡丹</v>
          </cell>
          <cell r="C116" t="str">
            <v>全日制2020软件与信息服务(软件外包服务方向)3班</v>
          </cell>
          <cell r="D116">
            <v>80</v>
          </cell>
          <cell r="E116">
            <v>69</v>
          </cell>
          <cell r="F116">
            <v>73</v>
          </cell>
          <cell r="G116">
            <v>83</v>
          </cell>
          <cell r="H116">
            <v>92</v>
          </cell>
          <cell r="I116">
            <v>81</v>
          </cell>
          <cell r="J116">
            <v>79</v>
          </cell>
          <cell r="K116">
            <v>80</v>
          </cell>
          <cell r="L116">
            <v>79</v>
          </cell>
          <cell r="M116">
            <v>96</v>
          </cell>
          <cell r="N116">
            <v>100</v>
          </cell>
          <cell r="O116">
            <v>100</v>
          </cell>
          <cell r="P116">
            <v>100</v>
          </cell>
          <cell r="Q116">
            <v>70</v>
          </cell>
          <cell r="R116" t="str">
            <v>良好</v>
          </cell>
          <cell r="S116">
            <v>90</v>
          </cell>
          <cell r="T116">
            <v>75</v>
          </cell>
          <cell r="U116">
            <v>79</v>
          </cell>
          <cell r="V116">
            <v>84</v>
          </cell>
          <cell r="W116" t="str">
            <v>及格</v>
          </cell>
          <cell r="X116">
            <v>97</v>
          </cell>
          <cell r="Y116" t="str">
            <v>良好</v>
          </cell>
          <cell r="Z116">
            <v>63</v>
          </cell>
          <cell r="AA116">
            <v>71</v>
          </cell>
          <cell r="AB116">
            <v>80</v>
          </cell>
          <cell r="AC116">
            <v>80</v>
          </cell>
          <cell r="AD116">
            <v>88</v>
          </cell>
          <cell r="AE116">
            <v>82</v>
          </cell>
          <cell r="AF116">
            <v>93</v>
          </cell>
          <cell r="AG116">
            <v>88</v>
          </cell>
          <cell r="AH116" t="str">
            <v>良好</v>
          </cell>
          <cell r="AI116" t="str">
            <v>良好</v>
          </cell>
          <cell r="AJ116">
            <v>85</v>
          </cell>
          <cell r="AK116">
            <v>88</v>
          </cell>
          <cell r="AL116">
            <v>95</v>
          </cell>
          <cell r="AM116">
            <v>87</v>
          </cell>
          <cell r="AN116">
            <v>0</v>
          </cell>
          <cell r="AO116" t="str">
            <v/>
          </cell>
        </row>
        <row r="117">
          <cell r="A117">
            <v>20200318164</v>
          </cell>
          <cell r="B117" t="str">
            <v>丘乐</v>
          </cell>
          <cell r="C117" t="str">
            <v>全日制2020软件与信息服务(软件外包服务方向)3班</v>
          </cell>
          <cell r="D117">
            <v>80</v>
          </cell>
          <cell r="E117">
            <v>83</v>
          </cell>
          <cell r="F117">
            <v>80</v>
          </cell>
          <cell r="G117">
            <v>90</v>
          </cell>
          <cell r="H117">
            <v>92</v>
          </cell>
          <cell r="I117">
            <v>94</v>
          </cell>
          <cell r="J117">
            <v>86</v>
          </cell>
          <cell r="K117">
            <v>87</v>
          </cell>
          <cell r="L117">
            <v>85</v>
          </cell>
          <cell r="M117">
            <v>91</v>
          </cell>
          <cell r="N117">
            <v>94</v>
          </cell>
          <cell r="O117">
            <v>94</v>
          </cell>
          <cell r="P117">
            <v>96</v>
          </cell>
          <cell r="Q117">
            <v>80</v>
          </cell>
          <cell r="R117" t="str">
            <v>良好</v>
          </cell>
          <cell r="S117">
            <v>90</v>
          </cell>
          <cell r="T117">
            <v>75</v>
          </cell>
          <cell r="U117">
            <v>85</v>
          </cell>
          <cell r="V117">
            <v>91</v>
          </cell>
          <cell r="W117" t="str">
            <v>良好</v>
          </cell>
          <cell r="X117">
            <v>93</v>
          </cell>
          <cell r="Y117" t="str">
            <v>良好</v>
          </cell>
          <cell r="Z117">
            <v>64</v>
          </cell>
          <cell r="AA117">
            <v>72</v>
          </cell>
          <cell r="AB117">
            <v>90</v>
          </cell>
          <cell r="AC117">
            <v>90</v>
          </cell>
          <cell r="AD117">
            <v>76</v>
          </cell>
          <cell r="AE117">
            <v>95</v>
          </cell>
          <cell r="AF117">
            <v>96</v>
          </cell>
          <cell r="AG117">
            <v>87</v>
          </cell>
          <cell r="AH117" t="str">
            <v>良好</v>
          </cell>
          <cell r="AI117" t="str">
            <v>良好</v>
          </cell>
          <cell r="AJ117">
            <v>84</v>
          </cell>
          <cell r="AK117">
            <v>76</v>
          </cell>
          <cell r="AL117">
            <v>97</v>
          </cell>
          <cell r="AM117">
            <v>75</v>
          </cell>
          <cell r="AN117">
            <v>0</v>
          </cell>
          <cell r="AO117" t="str">
            <v/>
          </cell>
        </row>
        <row r="118">
          <cell r="A118">
            <v>20200318172</v>
          </cell>
          <cell r="B118" t="str">
            <v>苏张翔</v>
          </cell>
          <cell r="C118" t="str">
            <v>全日制2020软件与信息服务(软件外包服务方向)3班</v>
          </cell>
          <cell r="D118">
            <v>80</v>
          </cell>
          <cell r="E118">
            <v>66</v>
          </cell>
          <cell r="F118">
            <v>60</v>
          </cell>
          <cell r="G118">
            <v>75</v>
          </cell>
          <cell r="H118">
            <v>90</v>
          </cell>
          <cell r="I118">
            <v>76</v>
          </cell>
          <cell r="J118">
            <v>93</v>
          </cell>
          <cell r="K118">
            <v>70</v>
          </cell>
          <cell r="L118">
            <v>84</v>
          </cell>
          <cell r="M118">
            <v>60</v>
          </cell>
          <cell r="N118">
            <v>100</v>
          </cell>
          <cell r="O118">
            <v>100</v>
          </cell>
          <cell r="P118">
            <v>95</v>
          </cell>
          <cell r="Q118">
            <v>85</v>
          </cell>
          <cell r="R118" t="str">
            <v>良好</v>
          </cell>
          <cell r="S118">
            <v>90</v>
          </cell>
          <cell r="T118">
            <v>75</v>
          </cell>
          <cell r="U118">
            <v>81</v>
          </cell>
          <cell r="V118">
            <v>78</v>
          </cell>
          <cell r="W118" t="str">
            <v>良好</v>
          </cell>
          <cell r="X118">
            <v>89</v>
          </cell>
          <cell r="Y118" t="str">
            <v>良好</v>
          </cell>
          <cell r="Z118">
            <v>65</v>
          </cell>
          <cell r="AA118">
            <v>79</v>
          </cell>
          <cell r="AB118">
            <v>72</v>
          </cell>
          <cell r="AC118">
            <v>68</v>
          </cell>
          <cell r="AD118">
            <v>85</v>
          </cell>
          <cell r="AE118">
            <v>92</v>
          </cell>
          <cell r="AF118">
            <v>93</v>
          </cell>
          <cell r="AG118">
            <v>84</v>
          </cell>
          <cell r="AH118" t="str">
            <v>良好</v>
          </cell>
          <cell r="AI118" t="str">
            <v>良好</v>
          </cell>
          <cell r="AJ118">
            <v>77</v>
          </cell>
          <cell r="AK118">
            <v>85</v>
          </cell>
          <cell r="AL118">
            <v>79</v>
          </cell>
          <cell r="AM118">
            <v>70</v>
          </cell>
          <cell r="AN118">
            <v>0</v>
          </cell>
          <cell r="AO118" t="str">
            <v/>
          </cell>
        </row>
        <row r="119">
          <cell r="A119">
            <v>20200318193</v>
          </cell>
          <cell r="B119" t="str">
            <v>韦耀辉</v>
          </cell>
          <cell r="C119" t="str">
            <v>全日制2020软件与信息服务(软件外包服务方向)3班</v>
          </cell>
          <cell r="D119">
            <v>80</v>
          </cell>
          <cell r="E119">
            <v>76</v>
          </cell>
          <cell r="F119">
            <v>74</v>
          </cell>
          <cell r="G119">
            <v>90</v>
          </cell>
          <cell r="H119">
            <v>91</v>
          </cell>
          <cell r="I119">
            <v>78</v>
          </cell>
          <cell r="J119">
            <v>91</v>
          </cell>
          <cell r="K119">
            <v>91</v>
          </cell>
          <cell r="L119">
            <v>84</v>
          </cell>
          <cell r="M119">
            <v>99</v>
          </cell>
          <cell r="N119">
            <v>99</v>
          </cell>
          <cell r="O119">
            <v>100</v>
          </cell>
          <cell r="P119">
            <v>100</v>
          </cell>
          <cell r="Q119">
            <v>91</v>
          </cell>
          <cell r="R119" t="str">
            <v>良好</v>
          </cell>
          <cell r="S119">
            <v>90</v>
          </cell>
          <cell r="T119">
            <v>75</v>
          </cell>
          <cell r="U119">
            <v>89</v>
          </cell>
          <cell r="V119">
            <v>89</v>
          </cell>
          <cell r="W119" t="str">
            <v>良好</v>
          </cell>
          <cell r="X119">
            <v>94</v>
          </cell>
          <cell r="Y119" t="str">
            <v>良好</v>
          </cell>
          <cell r="Z119">
            <v>82</v>
          </cell>
          <cell r="AA119">
            <v>86</v>
          </cell>
          <cell r="AB119">
            <v>91</v>
          </cell>
          <cell r="AC119">
            <v>93</v>
          </cell>
          <cell r="AD119">
            <v>95</v>
          </cell>
          <cell r="AE119">
            <v>92</v>
          </cell>
          <cell r="AF119">
            <v>99</v>
          </cell>
          <cell r="AG119">
            <v>89</v>
          </cell>
          <cell r="AH119" t="str">
            <v>良好</v>
          </cell>
          <cell r="AI119" t="str">
            <v>良好</v>
          </cell>
          <cell r="AJ119">
            <v>80</v>
          </cell>
          <cell r="AK119">
            <v>95</v>
          </cell>
          <cell r="AL119">
            <v>93</v>
          </cell>
          <cell r="AM119">
            <v>75</v>
          </cell>
          <cell r="AN119">
            <v>0</v>
          </cell>
          <cell r="AO119" t="str">
            <v/>
          </cell>
        </row>
        <row r="120">
          <cell r="A120">
            <v>20200318202</v>
          </cell>
          <cell r="B120" t="str">
            <v>杨石麟</v>
          </cell>
          <cell r="C120" t="str">
            <v>全日制2020软件与信息服务(软件外包服务方向)3班</v>
          </cell>
          <cell r="D120">
            <v>80</v>
          </cell>
          <cell r="E120">
            <v>66</v>
          </cell>
          <cell r="F120">
            <v>73</v>
          </cell>
          <cell r="G120">
            <v>84</v>
          </cell>
          <cell r="H120">
            <v>90</v>
          </cell>
          <cell r="I120">
            <v>75</v>
          </cell>
          <cell r="J120">
            <v>83</v>
          </cell>
          <cell r="K120">
            <v>91</v>
          </cell>
          <cell r="L120">
            <v>84</v>
          </cell>
          <cell r="M120">
            <v>96</v>
          </cell>
          <cell r="N120">
            <v>97</v>
          </cell>
          <cell r="O120">
            <v>73</v>
          </cell>
          <cell r="P120">
            <v>73</v>
          </cell>
          <cell r="Q120">
            <v>90</v>
          </cell>
          <cell r="R120" t="str">
            <v>良好</v>
          </cell>
          <cell r="S120">
            <v>90</v>
          </cell>
          <cell r="T120">
            <v>75</v>
          </cell>
          <cell r="U120">
            <v>81</v>
          </cell>
          <cell r="V120">
            <v>84</v>
          </cell>
          <cell r="W120" t="str">
            <v>良好</v>
          </cell>
          <cell r="X120">
            <v>96</v>
          </cell>
          <cell r="Y120" t="str">
            <v>良好</v>
          </cell>
          <cell r="Z120">
            <v>79</v>
          </cell>
          <cell r="AA120">
            <v>78</v>
          </cell>
          <cell r="AB120">
            <v>90</v>
          </cell>
          <cell r="AC120">
            <v>91</v>
          </cell>
          <cell r="AD120">
            <v>95</v>
          </cell>
          <cell r="AE120">
            <v>92</v>
          </cell>
          <cell r="AF120">
            <v>91</v>
          </cell>
          <cell r="AG120">
            <v>84</v>
          </cell>
          <cell r="AH120" t="str">
            <v>良好</v>
          </cell>
          <cell r="AI120" t="str">
            <v>良好</v>
          </cell>
          <cell r="AJ120">
            <v>79</v>
          </cell>
          <cell r="AK120">
            <v>95</v>
          </cell>
          <cell r="AL120">
            <v>92</v>
          </cell>
          <cell r="AM120">
            <v>85</v>
          </cell>
          <cell r="AN120">
            <v>0</v>
          </cell>
          <cell r="AO120" t="str">
            <v/>
          </cell>
        </row>
        <row r="121">
          <cell r="A121">
            <v>20200318207</v>
          </cell>
          <cell r="B121" t="str">
            <v>张丁文</v>
          </cell>
          <cell r="C121" t="str">
            <v>全日制2020软件与信息服务(软件外包服务方向)3班</v>
          </cell>
          <cell r="D121">
            <v>80</v>
          </cell>
          <cell r="E121">
            <v>54</v>
          </cell>
          <cell r="F121">
            <v>60</v>
          </cell>
          <cell r="G121">
            <v>72</v>
          </cell>
          <cell r="H121">
            <v>84</v>
          </cell>
          <cell r="I121">
            <v>65</v>
          </cell>
          <cell r="J121">
            <v>87</v>
          </cell>
          <cell r="K121">
            <v>95</v>
          </cell>
          <cell r="L121">
            <v>79</v>
          </cell>
          <cell r="M121">
            <v>60</v>
          </cell>
          <cell r="N121">
            <v>94</v>
          </cell>
          <cell r="O121">
            <v>60</v>
          </cell>
          <cell r="P121">
            <v>92</v>
          </cell>
          <cell r="Q121">
            <v>60</v>
          </cell>
          <cell r="R121" t="str">
            <v>良好</v>
          </cell>
          <cell r="S121">
            <v>90</v>
          </cell>
          <cell r="T121">
            <v>75</v>
          </cell>
          <cell r="U121">
            <v>69</v>
          </cell>
          <cell r="V121">
            <v>83</v>
          </cell>
          <cell r="W121" t="str">
            <v>及格</v>
          </cell>
          <cell r="X121">
            <v>83</v>
          </cell>
          <cell r="Y121" t="str">
            <v>良好</v>
          </cell>
          <cell r="Z121">
            <v>60</v>
          </cell>
          <cell r="AA121">
            <v>60</v>
          </cell>
          <cell r="AB121">
            <v>65</v>
          </cell>
          <cell r="AC121">
            <v>70</v>
          </cell>
          <cell r="AD121">
            <v>85</v>
          </cell>
          <cell r="AE121">
            <v>93</v>
          </cell>
          <cell r="AF121">
            <v>48</v>
          </cell>
          <cell r="AG121">
            <v>82</v>
          </cell>
          <cell r="AH121" t="str">
            <v>良好</v>
          </cell>
          <cell r="AI121" t="str">
            <v>及格</v>
          </cell>
          <cell r="AJ121">
            <v>79</v>
          </cell>
          <cell r="AK121">
            <v>85</v>
          </cell>
          <cell r="AL121">
            <v>74</v>
          </cell>
          <cell r="AM121">
            <v>85</v>
          </cell>
          <cell r="AN121">
            <v>2</v>
          </cell>
          <cell r="AO121" t="str">
            <v>高职英语(二),通用核心能力测试</v>
          </cell>
        </row>
        <row r="122">
          <cell r="A122">
            <v>20200318222</v>
          </cell>
          <cell r="B122" t="str">
            <v>池国焕</v>
          </cell>
          <cell r="C122" t="str">
            <v>全日制2020软件与信息服务(软件外包服务方向)3班</v>
          </cell>
          <cell r="D122">
            <v>80</v>
          </cell>
          <cell r="E122">
            <v>68</v>
          </cell>
          <cell r="F122">
            <v>63</v>
          </cell>
          <cell r="G122">
            <v>88</v>
          </cell>
          <cell r="H122">
            <v>87</v>
          </cell>
          <cell r="I122">
            <v>78</v>
          </cell>
          <cell r="J122">
            <v>85</v>
          </cell>
          <cell r="K122">
            <v>72</v>
          </cell>
          <cell r="L122">
            <v>79</v>
          </cell>
          <cell r="M122">
            <v>96</v>
          </cell>
          <cell r="N122">
            <v>96</v>
          </cell>
          <cell r="O122">
            <v>91</v>
          </cell>
          <cell r="P122">
            <v>88</v>
          </cell>
          <cell r="Q122">
            <v>65</v>
          </cell>
          <cell r="R122" t="str">
            <v>良好</v>
          </cell>
          <cell r="S122">
            <v>90</v>
          </cell>
          <cell r="T122">
            <v>75</v>
          </cell>
          <cell r="U122">
            <v>80</v>
          </cell>
          <cell r="V122">
            <v>84</v>
          </cell>
          <cell r="W122" t="str">
            <v>良好</v>
          </cell>
          <cell r="X122">
            <v>83</v>
          </cell>
          <cell r="Y122" t="str">
            <v>良好</v>
          </cell>
          <cell r="Z122">
            <v>60</v>
          </cell>
          <cell r="AA122">
            <v>65</v>
          </cell>
          <cell r="AB122">
            <v>82</v>
          </cell>
          <cell r="AC122">
            <v>80</v>
          </cell>
          <cell r="AD122">
            <v>85</v>
          </cell>
          <cell r="AE122">
            <v>80</v>
          </cell>
          <cell r="AF122">
            <v>73</v>
          </cell>
          <cell r="AG122">
            <v>75</v>
          </cell>
          <cell r="AH122" t="str">
            <v>良好</v>
          </cell>
          <cell r="AI122" t="str">
            <v>良好</v>
          </cell>
          <cell r="AJ122">
            <v>72</v>
          </cell>
          <cell r="AK122">
            <v>85</v>
          </cell>
          <cell r="AL122">
            <v>79</v>
          </cell>
          <cell r="AM122">
            <v>88</v>
          </cell>
          <cell r="AN122">
            <v>0</v>
          </cell>
          <cell r="AO122" t="str">
            <v/>
          </cell>
        </row>
        <row r="123">
          <cell r="A123">
            <v>20200318224</v>
          </cell>
          <cell r="B123" t="str">
            <v>高澜娟</v>
          </cell>
          <cell r="C123" t="str">
            <v>全日制2020软件与信息服务(软件外包服务方向)3班</v>
          </cell>
          <cell r="D123">
            <v>80</v>
          </cell>
          <cell r="E123">
            <v>80</v>
          </cell>
          <cell r="F123">
            <v>79</v>
          </cell>
          <cell r="G123">
            <v>80</v>
          </cell>
          <cell r="H123">
            <v>90</v>
          </cell>
          <cell r="I123">
            <v>93</v>
          </cell>
          <cell r="J123">
            <v>83</v>
          </cell>
          <cell r="K123">
            <v>80</v>
          </cell>
          <cell r="L123">
            <v>79</v>
          </cell>
          <cell r="M123">
            <v>96</v>
          </cell>
          <cell r="N123">
            <v>96</v>
          </cell>
          <cell r="O123">
            <v>100</v>
          </cell>
          <cell r="P123">
            <v>100</v>
          </cell>
          <cell r="Q123">
            <v>70</v>
          </cell>
          <cell r="R123" t="str">
            <v>良好</v>
          </cell>
          <cell r="S123">
            <v>90</v>
          </cell>
          <cell r="T123">
            <v>75</v>
          </cell>
          <cell r="U123">
            <v>78</v>
          </cell>
          <cell r="V123">
            <v>83</v>
          </cell>
          <cell r="W123" t="str">
            <v>良好</v>
          </cell>
          <cell r="X123">
            <v>96</v>
          </cell>
          <cell r="Y123" t="str">
            <v>良好</v>
          </cell>
          <cell r="Z123">
            <v>64</v>
          </cell>
          <cell r="AA123">
            <v>78</v>
          </cell>
          <cell r="AB123">
            <v>80</v>
          </cell>
          <cell r="AC123">
            <v>80</v>
          </cell>
          <cell r="AD123">
            <v>88</v>
          </cell>
          <cell r="AE123">
            <v>72</v>
          </cell>
          <cell r="AF123">
            <v>95</v>
          </cell>
          <cell r="AG123">
            <v>81</v>
          </cell>
          <cell r="AH123" t="str">
            <v>良好</v>
          </cell>
          <cell r="AI123" t="str">
            <v>良好</v>
          </cell>
          <cell r="AJ123">
            <v>85</v>
          </cell>
          <cell r="AK123">
            <v>88</v>
          </cell>
          <cell r="AL123">
            <v>96</v>
          </cell>
          <cell r="AM123">
            <v>75</v>
          </cell>
          <cell r="AN123">
            <v>0</v>
          </cell>
          <cell r="AO123" t="str">
            <v/>
          </cell>
        </row>
        <row r="124">
          <cell r="A124">
            <v>20200318225</v>
          </cell>
          <cell r="B124" t="str">
            <v>何逵昌</v>
          </cell>
          <cell r="C124" t="str">
            <v>全日制2020软件与信息服务(软件外包服务方向)3班</v>
          </cell>
          <cell r="D124">
            <v>80</v>
          </cell>
          <cell r="E124">
            <v>62</v>
          </cell>
          <cell r="F124">
            <v>62</v>
          </cell>
          <cell r="G124">
            <v>70</v>
          </cell>
          <cell r="H124">
            <v>91</v>
          </cell>
          <cell r="I124">
            <v>64</v>
          </cell>
          <cell r="J124">
            <v>88</v>
          </cell>
          <cell r="K124">
            <v>80</v>
          </cell>
          <cell r="L124">
            <v>79</v>
          </cell>
          <cell r="M124">
            <v>87</v>
          </cell>
          <cell r="N124">
            <v>92</v>
          </cell>
          <cell r="O124">
            <v>96</v>
          </cell>
          <cell r="P124">
            <v>94</v>
          </cell>
          <cell r="Q124">
            <v>74</v>
          </cell>
          <cell r="R124" t="str">
            <v>良好</v>
          </cell>
          <cell r="S124">
            <v>90</v>
          </cell>
          <cell r="T124">
            <v>75</v>
          </cell>
          <cell r="U124">
            <v>79</v>
          </cell>
          <cell r="V124">
            <v>84</v>
          </cell>
          <cell r="W124" t="str">
            <v>良好</v>
          </cell>
          <cell r="X124">
            <v>91</v>
          </cell>
          <cell r="Y124" t="str">
            <v>良好</v>
          </cell>
          <cell r="Z124">
            <v>64</v>
          </cell>
          <cell r="AA124">
            <v>74</v>
          </cell>
          <cell r="AB124">
            <v>85</v>
          </cell>
          <cell r="AC124">
            <v>85</v>
          </cell>
          <cell r="AD124">
            <v>79</v>
          </cell>
          <cell r="AE124">
            <v>92</v>
          </cell>
          <cell r="AF124">
            <v>90</v>
          </cell>
          <cell r="AG124">
            <v>85</v>
          </cell>
          <cell r="AH124" t="str">
            <v>良好</v>
          </cell>
          <cell r="AI124" t="str">
            <v>良好</v>
          </cell>
          <cell r="AJ124">
            <v>79</v>
          </cell>
          <cell r="AK124">
            <v>79</v>
          </cell>
          <cell r="AL124">
            <v>98</v>
          </cell>
          <cell r="AM124">
            <v>75</v>
          </cell>
          <cell r="AN124">
            <v>0</v>
          </cell>
          <cell r="AO124" t="str">
            <v/>
          </cell>
        </row>
        <row r="125">
          <cell r="A125">
            <v>20200318237</v>
          </cell>
          <cell r="B125" t="str">
            <v>黄心怡</v>
          </cell>
          <cell r="C125" t="str">
            <v>全日制2020软件与信息服务(软件外包服务方向)3班</v>
          </cell>
          <cell r="D125">
            <v>80</v>
          </cell>
          <cell r="E125">
            <v>71</v>
          </cell>
          <cell r="F125">
            <v>71</v>
          </cell>
          <cell r="G125">
            <v>83</v>
          </cell>
          <cell r="H125">
            <v>87</v>
          </cell>
          <cell r="I125">
            <v>84</v>
          </cell>
          <cell r="J125">
            <v>74</v>
          </cell>
          <cell r="K125">
            <v>87</v>
          </cell>
          <cell r="L125">
            <v>81</v>
          </cell>
          <cell r="M125">
            <v>97</v>
          </cell>
          <cell r="N125">
            <v>96</v>
          </cell>
          <cell r="O125">
            <v>100</v>
          </cell>
          <cell r="P125">
            <v>100</v>
          </cell>
          <cell r="Q125">
            <v>86</v>
          </cell>
          <cell r="R125" t="str">
            <v>良好</v>
          </cell>
          <cell r="S125">
            <v>90</v>
          </cell>
          <cell r="T125">
            <v>75</v>
          </cell>
          <cell r="U125">
            <v>85</v>
          </cell>
          <cell r="V125">
            <v>82</v>
          </cell>
          <cell r="W125" t="str">
            <v>优秀</v>
          </cell>
          <cell r="X125">
            <v>94</v>
          </cell>
          <cell r="Y125" t="str">
            <v>良好</v>
          </cell>
          <cell r="Z125">
            <v>67</v>
          </cell>
          <cell r="AA125">
            <v>75</v>
          </cell>
          <cell r="AB125">
            <v>91</v>
          </cell>
          <cell r="AC125">
            <v>90</v>
          </cell>
          <cell r="AD125">
            <v>72</v>
          </cell>
          <cell r="AE125">
            <v>93</v>
          </cell>
          <cell r="AF125">
            <v>95</v>
          </cell>
          <cell r="AG125">
            <v>81</v>
          </cell>
          <cell r="AH125" t="str">
            <v>良好</v>
          </cell>
          <cell r="AI125" t="str">
            <v>良好</v>
          </cell>
          <cell r="AJ125">
            <v>79</v>
          </cell>
          <cell r="AK125">
            <v>72</v>
          </cell>
          <cell r="AL125">
            <v>97</v>
          </cell>
          <cell r="AM125">
            <v>72</v>
          </cell>
          <cell r="AN125">
            <v>0</v>
          </cell>
          <cell r="AO125" t="str">
            <v/>
          </cell>
        </row>
        <row r="126">
          <cell r="A126">
            <v>20200318240</v>
          </cell>
          <cell r="B126" t="str">
            <v>蓝芝忠</v>
          </cell>
          <cell r="C126" t="str">
            <v>全日制2020软件与信息服务(软件外包服务方向)3班</v>
          </cell>
          <cell r="D126">
            <v>80</v>
          </cell>
          <cell r="E126">
            <v>71</v>
          </cell>
          <cell r="F126">
            <v>66</v>
          </cell>
          <cell r="G126">
            <v>78</v>
          </cell>
          <cell r="H126">
            <v>91</v>
          </cell>
          <cell r="I126">
            <v>71</v>
          </cell>
          <cell r="J126">
            <v>92</v>
          </cell>
          <cell r="K126">
            <v>81</v>
          </cell>
          <cell r="L126">
            <v>84</v>
          </cell>
          <cell r="M126">
            <v>97</v>
          </cell>
          <cell r="N126">
            <v>97</v>
          </cell>
          <cell r="O126">
            <v>98</v>
          </cell>
          <cell r="P126">
            <v>97</v>
          </cell>
          <cell r="Q126">
            <v>74</v>
          </cell>
          <cell r="R126" t="str">
            <v>良好</v>
          </cell>
          <cell r="S126">
            <v>90</v>
          </cell>
          <cell r="T126">
            <v>75</v>
          </cell>
          <cell r="U126">
            <v>76</v>
          </cell>
          <cell r="V126">
            <v>81</v>
          </cell>
          <cell r="W126" t="str">
            <v>及格</v>
          </cell>
          <cell r="X126">
            <v>77</v>
          </cell>
          <cell r="Y126" t="str">
            <v>良好</v>
          </cell>
          <cell r="Z126">
            <v>67</v>
          </cell>
          <cell r="AA126">
            <v>70</v>
          </cell>
          <cell r="AB126">
            <v>90</v>
          </cell>
          <cell r="AC126">
            <v>94</v>
          </cell>
          <cell r="AD126">
            <v>82</v>
          </cell>
          <cell r="AE126">
            <v>92</v>
          </cell>
          <cell r="AF126">
            <v>84</v>
          </cell>
          <cell r="AG126">
            <v>87</v>
          </cell>
          <cell r="AH126" t="str">
            <v>良好</v>
          </cell>
          <cell r="AI126" t="str">
            <v>良好</v>
          </cell>
          <cell r="AJ126">
            <v>84</v>
          </cell>
          <cell r="AK126">
            <v>82</v>
          </cell>
          <cell r="AL126">
            <v>81</v>
          </cell>
          <cell r="AM126">
            <v>77</v>
          </cell>
          <cell r="AN126">
            <v>0</v>
          </cell>
          <cell r="AO126" t="str">
            <v/>
          </cell>
        </row>
        <row r="127">
          <cell r="A127">
            <v>20200318246</v>
          </cell>
          <cell r="B127" t="str">
            <v>李美龄</v>
          </cell>
          <cell r="C127" t="str">
            <v>全日制2020软件与信息服务(软件外包服务方向)3班</v>
          </cell>
          <cell r="D127">
            <v>80</v>
          </cell>
          <cell r="E127">
            <v>73</v>
          </cell>
          <cell r="F127">
            <v>60</v>
          </cell>
          <cell r="G127">
            <v>80</v>
          </cell>
          <cell r="H127">
            <v>89</v>
          </cell>
          <cell r="I127">
            <v>79</v>
          </cell>
          <cell r="J127">
            <v>80</v>
          </cell>
          <cell r="K127">
            <v>87</v>
          </cell>
          <cell r="L127">
            <v>79</v>
          </cell>
          <cell r="M127">
            <v>97</v>
          </cell>
          <cell r="N127">
            <v>96</v>
          </cell>
          <cell r="O127">
            <v>100</v>
          </cell>
          <cell r="P127">
            <v>99</v>
          </cell>
          <cell r="Q127">
            <v>65</v>
          </cell>
          <cell r="R127" t="str">
            <v>良好</v>
          </cell>
          <cell r="S127">
            <v>95</v>
          </cell>
          <cell r="T127">
            <v>75</v>
          </cell>
          <cell r="U127">
            <v>80</v>
          </cell>
          <cell r="V127">
            <v>78</v>
          </cell>
          <cell r="W127" t="str">
            <v>良好</v>
          </cell>
          <cell r="X127">
            <v>90</v>
          </cell>
          <cell r="Y127" t="str">
            <v>良好</v>
          </cell>
          <cell r="Z127">
            <v>68</v>
          </cell>
          <cell r="AA127">
            <v>70</v>
          </cell>
          <cell r="AB127">
            <v>80</v>
          </cell>
          <cell r="AC127">
            <v>83</v>
          </cell>
          <cell r="AD127">
            <v>89</v>
          </cell>
          <cell r="AE127">
            <v>96</v>
          </cell>
          <cell r="AF127">
            <v>90</v>
          </cell>
          <cell r="AG127">
            <v>85</v>
          </cell>
          <cell r="AH127" t="str">
            <v>良好</v>
          </cell>
          <cell r="AI127" t="str">
            <v>良好</v>
          </cell>
          <cell r="AJ127">
            <v>79</v>
          </cell>
          <cell r="AK127">
            <v>89</v>
          </cell>
          <cell r="AL127">
            <v>96</v>
          </cell>
          <cell r="AM127">
            <v>80</v>
          </cell>
          <cell r="AN127">
            <v>0</v>
          </cell>
          <cell r="AO127" t="str">
            <v/>
          </cell>
        </row>
        <row r="128">
          <cell r="A128">
            <v>20200318254</v>
          </cell>
          <cell r="B128" t="str">
            <v>廖善宾</v>
          </cell>
          <cell r="C128" t="str">
            <v>全日制2020软件与信息服务(软件外包服务方向)3班</v>
          </cell>
          <cell r="D128">
            <v>80</v>
          </cell>
          <cell r="E128">
            <v>76</v>
          </cell>
          <cell r="F128">
            <v>68</v>
          </cell>
          <cell r="G128">
            <v>78</v>
          </cell>
          <cell r="H128">
            <v>89</v>
          </cell>
          <cell r="I128">
            <v>71</v>
          </cell>
          <cell r="J128">
            <v>84</v>
          </cell>
          <cell r="K128">
            <v>90</v>
          </cell>
          <cell r="L128">
            <v>80</v>
          </cell>
          <cell r="M128">
            <v>89</v>
          </cell>
          <cell r="N128">
            <v>97</v>
          </cell>
          <cell r="O128">
            <v>99</v>
          </cell>
          <cell r="P128">
            <v>99</v>
          </cell>
          <cell r="Q128">
            <v>85</v>
          </cell>
          <cell r="R128" t="str">
            <v>良好</v>
          </cell>
          <cell r="S128">
            <v>90</v>
          </cell>
          <cell r="T128">
            <v>75</v>
          </cell>
          <cell r="U128">
            <v>70</v>
          </cell>
          <cell r="V128">
            <v>82</v>
          </cell>
          <cell r="W128" t="str">
            <v>良好</v>
          </cell>
          <cell r="X128">
            <v>87</v>
          </cell>
          <cell r="Y128" t="str">
            <v>良好</v>
          </cell>
          <cell r="Z128">
            <v>76</v>
          </cell>
          <cell r="AA128">
            <v>71</v>
          </cell>
          <cell r="AB128">
            <v>80</v>
          </cell>
          <cell r="AC128">
            <v>82</v>
          </cell>
          <cell r="AD128">
            <v>82</v>
          </cell>
          <cell r="AE128">
            <v>80</v>
          </cell>
          <cell r="AF128">
            <v>78</v>
          </cell>
          <cell r="AG128">
            <v>84</v>
          </cell>
          <cell r="AH128" t="str">
            <v>良好</v>
          </cell>
          <cell r="AI128" t="str">
            <v>良好</v>
          </cell>
          <cell r="AJ128">
            <v>83</v>
          </cell>
          <cell r="AK128">
            <v>82</v>
          </cell>
          <cell r="AL128">
            <v>97</v>
          </cell>
          <cell r="AM128">
            <v>88</v>
          </cell>
          <cell r="AN128">
            <v>0</v>
          </cell>
          <cell r="AO128" t="str">
            <v/>
          </cell>
        </row>
        <row r="129">
          <cell r="A129">
            <v>20200318270</v>
          </cell>
          <cell r="B129" t="str">
            <v>莫忠鹏</v>
          </cell>
          <cell r="C129" t="str">
            <v>全日制2020软件与信息服务(软件外包服务方向)3班</v>
          </cell>
          <cell r="D129">
            <v>80</v>
          </cell>
          <cell r="E129">
            <v>72</v>
          </cell>
          <cell r="F129">
            <v>64</v>
          </cell>
          <cell r="G129">
            <v>80</v>
          </cell>
          <cell r="H129">
            <v>90</v>
          </cell>
          <cell r="I129">
            <v>87</v>
          </cell>
          <cell r="J129">
            <v>87</v>
          </cell>
          <cell r="K129">
            <v>78</v>
          </cell>
          <cell r="L129">
            <v>79</v>
          </cell>
          <cell r="M129">
            <v>91</v>
          </cell>
          <cell r="N129">
            <v>97</v>
          </cell>
          <cell r="O129">
            <v>95</v>
          </cell>
          <cell r="P129">
            <v>97</v>
          </cell>
          <cell r="Q129">
            <v>75</v>
          </cell>
          <cell r="R129" t="str">
            <v>良好</v>
          </cell>
          <cell r="S129">
            <v>90</v>
          </cell>
          <cell r="T129">
            <v>75</v>
          </cell>
          <cell r="U129">
            <v>77</v>
          </cell>
          <cell r="V129">
            <v>85</v>
          </cell>
          <cell r="W129" t="str">
            <v>良好</v>
          </cell>
          <cell r="X129">
            <v>89</v>
          </cell>
          <cell r="Y129" t="str">
            <v>良好</v>
          </cell>
          <cell r="Z129">
            <v>71</v>
          </cell>
          <cell r="AA129">
            <v>75</v>
          </cell>
          <cell r="AB129">
            <v>84</v>
          </cell>
          <cell r="AC129">
            <v>80</v>
          </cell>
          <cell r="AD129">
            <v>92</v>
          </cell>
          <cell r="AE129">
            <v>80</v>
          </cell>
          <cell r="AF129">
            <v>75</v>
          </cell>
          <cell r="AG129">
            <v>82</v>
          </cell>
          <cell r="AH129" t="str">
            <v>良好</v>
          </cell>
          <cell r="AI129" t="str">
            <v>良好</v>
          </cell>
          <cell r="AJ129">
            <v>78</v>
          </cell>
          <cell r="AK129">
            <v>92</v>
          </cell>
          <cell r="AL129">
            <v>77</v>
          </cell>
          <cell r="AM129">
            <v>78</v>
          </cell>
          <cell r="AN129">
            <v>0</v>
          </cell>
          <cell r="AO129" t="str">
            <v/>
          </cell>
        </row>
        <row r="130">
          <cell r="A130">
            <v>20200318275</v>
          </cell>
          <cell r="B130" t="str">
            <v>苏森源</v>
          </cell>
          <cell r="C130" t="str">
            <v>全日制2020软件与信息服务(软件外包服务方向)3班</v>
          </cell>
          <cell r="D130">
            <v>80</v>
          </cell>
          <cell r="E130">
            <v>68</v>
          </cell>
          <cell r="F130">
            <v>72</v>
          </cell>
          <cell r="G130">
            <v>80</v>
          </cell>
          <cell r="H130">
            <v>88</v>
          </cell>
          <cell r="I130">
            <v>87</v>
          </cell>
          <cell r="J130">
            <v>75</v>
          </cell>
          <cell r="K130">
            <v>86</v>
          </cell>
          <cell r="L130">
            <v>80</v>
          </cell>
          <cell r="M130">
            <v>97</v>
          </cell>
          <cell r="N130">
            <v>72</v>
          </cell>
          <cell r="O130">
            <v>93</v>
          </cell>
          <cell r="P130">
            <v>91</v>
          </cell>
          <cell r="Q130">
            <v>80</v>
          </cell>
          <cell r="R130" t="str">
            <v>良好</v>
          </cell>
          <cell r="S130">
            <v>90</v>
          </cell>
          <cell r="T130">
            <v>75</v>
          </cell>
          <cell r="U130">
            <v>69</v>
          </cell>
          <cell r="V130">
            <v>91</v>
          </cell>
          <cell r="W130" t="str">
            <v>良好</v>
          </cell>
          <cell r="X130">
            <v>79</v>
          </cell>
          <cell r="Y130" t="str">
            <v>良好</v>
          </cell>
          <cell r="Z130">
            <v>62</v>
          </cell>
          <cell r="AA130">
            <v>70</v>
          </cell>
          <cell r="AB130">
            <v>81</v>
          </cell>
          <cell r="AC130">
            <v>81</v>
          </cell>
          <cell r="AD130">
            <v>95</v>
          </cell>
          <cell r="AE130">
            <v>83</v>
          </cell>
          <cell r="AF130">
            <v>79</v>
          </cell>
          <cell r="AG130">
            <v>84</v>
          </cell>
          <cell r="AH130" t="str">
            <v>良好</v>
          </cell>
          <cell r="AI130" t="str">
            <v>良好</v>
          </cell>
          <cell r="AJ130">
            <v>66</v>
          </cell>
          <cell r="AK130">
            <v>95</v>
          </cell>
          <cell r="AL130">
            <v>97</v>
          </cell>
          <cell r="AM130">
            <v>86</v>
          </cell>
          <cell r="AN130">
            <v>0</v>
          </cell>
          <cell r="AO130" t="str">
            <v/>
          </cell>
        </row>
        <row r="131">
          <cell r="A131">
            <v>20200318277</v>
          </cell>
          <cell r="B131" t="str">
            <v>覃嘉声</v>
          </cell>
          <cell r="C131" t="str">
            <v>全日制2020软件与信息服务(软件外包服务方向)3班</v>
          </cell>
          <cell r="D131">
            <v>80</v>
          </cell>
          <cell r="E131">
            <v>64</v>
          </cell>
          <cell r="F131">
            <v>60</v>
          </cell>
          <cell r="G131">
            <v>80</v>
          </cell>
          <cell r="H131">
            <v>92</v>
          </cell>
          <cell r="I131">
            <v>78</v>
          </cell>
          <cell r="J131">
            <v>87</v>
          </cell>
          <cell r="K131">
            <v>78</v>
          </cell>
          <cell r="L131">
            <v>79</v>
          </cell>
          <cell r="M131">
            <v>92</v>
          </cell>
          <cell r="N131">
            <v>96</v>
          </cell>
          <cell r="O131">
            <v>98</v>
          </cell>
          <cell r="P131">
            <v>98</v>
          </cell>
          <cell r="Q131">
            <v>70</v>
          </cell>
          <cell r="R131" t="str">
            <v>良好</v>
          </cell>
          <cell r="S131">
            <v>90</v>
          </cell>
          <cell r="T131">
            <v>75</v>
          </cell>
          <cell r="U131">
            <v>80</v>
          </cell>
          <cell r="V131">
            <v>76</v>
          </cell>
          <cell r="W131" t="str">
            <v>良好</v>
          </cell>
          <cell r="X131">
            <v>94</v>
          </cell>
          <cell r="Y131" t="str">
            <v>良好</v>
          </cell>
          <cell r="Z131">
            <v>60</v>
          </cell>
          <cell r="AA131">
            <v>69</v>
          </cell>
          <cell r="AB131">
            <v>82</v>
          </cell>
          <cell r="AC131">
            <v>80</v>
          </cell>
          <cell r="AD131">
            <v>85</v>
          </cell>
          <cell r="AE131">
            <v>80</v>
          </cell>
          <cell r="AF131">
            <v>90</v>
          </cell>
          <cell r="AG131">
            <v>84</v>
          </cell>
          <cell r="AH131" t="str">
            <v>良好</v>
          </cell>
          <cell r="AI131" t="str">
            <v>良好</v>
          </cell>
          <cell r="AJ131">
            <v>79</v>
          </cell>
          <cell r="AK131">
            <v>85</v>
          </cell>
          <cell r="AL131">
            <v>96</v>
          </cell>
          <cell r="AM131">
            <v>70</v>
          </cell>
          <cell r="AN131">
            <v>0</v>
          </cell>
          <cell r="AO131" t="str">
            <v/>
          </cell>
        </row>
        <row r="132">
          <cell r="A132">
            <v>20200318285</v>
          </cell>
          <cell r="B132" t="str">
            <v>王锦全</v>
          </cell>
          <cell r="C132" t="str">
            <v>全日制2020软件与信息服务(软件外包服务方向)3班</v>
          </cell>
          <cell r="D132">
            <v>80</v>
          </cell>
          <cell r="E132">
            <v>65</v>
          </cell>
          <cell r="F132">
            <v>60</v>
          </cell>
          <cell r="G132">
            <v>85</v>
          </cell>
          <cell r="H132">
            <v>92</v>
          </cell>
          <cell r="I132">
            <v>73</v>
          </cell>
          <cell r="J132">
            <v>91</v>
          </cell>
          <cell r="K132">
            <v>82</v>
          </cell>
          <cell r="L132">
            <v>80</v>
          </cell>
          <cell r="M132">
            <v>92</v>
          </cell>
          <cell r="N132">
            <v>88</v>
          </cell>
          <cell r="O132">
            <v>93</v>
          </cell>
          <cell r="P132">
            <v>92</v>
          </cell>
          <cell r="Q132">
            <v>60</v>
          </cell>
          <cell r="R132" t="str">
            <v>良好</v>
          </cell>
          <cell r="S132">
            <v>90</v>
          </cell>
          <cell r="T132">
            <v>75</v>
          </cell>
          <cell r="U132">
            <v>83</v>
          </cell>
          <cell r="V132">
            <v>82</v>
          </cell>
          <cell r="W132" t="str">
            <v>优秀</v>
          </cell>
          <cell r="X132">
            <v>80</v>
          </cell>
          <cell r="Y132" t="str">
            <v>良好</v>
          </cell>
          <cell r="Z132">
            <v>62</v>
          </cell>
          <cell r="AA132">
            <v>71</v>
          </cell>
          <cell r="AB132">
            <v>84</v>
          </cell>
          <cell r="AC132">
            <v>90</v>
          </cell>
          <cell r="AD132">
            <v>73</v>
          </cell>
          <cell r="AE132">
            <v>95</v>
          </cell>
          <cell r="AF132">
            <v>82</v>
          </cell>
          <cell r="AG132">
            <v>83</v>
          </cell>
          <cell r="AH132" t="str">
            <v>良好</v>
          </cell>
          <cell r="AI132" t="str">
            <v>良好</v>
          </cell>
          <cell r="AJ132">
            <v>74</v>
          </cell>
          <cell r="AK132">
            <v>73</v>
          </cell>
          <cell r="AL132">
            <v>61</v>
          </cell>
          <cell r="AM132">
            <v>88</v>
          </cell>
          <cell r="AN132">
            <v>0</v>
          </cell>
          <cell r="AO132" t="str">
            <v/>
          </cell>
        </row>
        <row r="133">
          <cell r="A133">
            <v>20200318297</v>
          </cell>
          <cell r="B133" t="str">
            <v>吴彬弘</v>
          </cell>
          <cell r="C133" t="str">
            <v>全日制2020软件与信息服务(软件外包服务方向)3班</v>
          </cell>
          <cell r="D133">
            <v>80</v>
          </cell>
          <cell r="E133">
            <v>80</v>
          </cell>
          <cell r="F133">
            <v>75</v>
          </cell>
          <cell r="G133">
            <v>80</v>
          </cell>
          <cell r="H133">
            <v>92</v>
          </cell>
          <cell r="I133">
            <v>67</v>
          </cell>
          <cell r="J133">
            <v>91</v>
          </cell>
          <cell r="K133">
            <v>91</v>
          </cell>
          <cell r="L133">
            <v>79</v>
          </cell>
          <cell r="M133">
            <v>91</v>
          </cell>
          <cell r="N133">
            <v>89</v>
          </cell>
          <cell r="O133">
            <v>96</v>
          </cell>
          <cell r="P133">
            <v>98</v>
          </cell>
          <cell r="Q133">
            <v>76</v>
          </cell>
          <cell r="R133" t="str">
            <v>良好</v>
          </cell>
          <cell r="S133">
            <v>90</v>
          </cell>
          <cell r="T133">
            <v>75</v>
          </cell>
          <cell r="U133">
            <v>67</v>
          </cell>
          <cell r="V133">
            <v>82</v>
          </cell>
          <cell r="W133" t="str">
            <v>良好</v>
          </cell>
          <cell r="X133">
            <v>89</v>
          </cell>
          <cell r="Y133" t="str">
            <v>良好</v>
          </cell>
          <cell r="Z133">
            <v>65</v>
          </cell>
          <cell r="AA133">
            <v>70</v>
          </cell>
          <cell r="AB133">
            <v>83</v>
          </cell>
          <cell r="AC133">
            <v>90</v>
          </cell>
          <cell r="AD133">
            <v>79</v>
          </cell>
          <cell r="AE133">
            <v>60</v>
          </cell>
          <cell r="AF133">
            <v>96</v>
          </cell>
          <cell r="AG133">
            <v>83</v>
          </cell>
          <cell r="AH133" t="str">
            <v>良好</v>
          </cell>
          <cell r="AI133" t="str">
            <v>良好</v>
          </cell>
          <cell r="AJ133">
            <v>84</v>
          </cell>
          <cell r="AK133">
            <v>79</v>
          </cell>
          <cell r="AL133">
            <v>78</v>
          </cell>
          <cell r="AM133">
            <v>72</v>
          </cell>
          <cell r="AN133">
            <v>0</v>
          </cell>
          <cell r="AO133" t="str">
            <v/>
          </cell>
        </row>
        <row r="134">
          <cell r="A134">
            <v>20200318301</v>
          </cell>
          <cell r="B134" t="str">
            <v>肖露</v>
          </cell>
          <cell r="C134" t="str">
            <v>全日制2020软件与信息服务(软件外包服务方向)3班</v>
          </cell>
          <cell r="D134">
            <v>80</v>
          </cell>
          <cell r="E134">
            <v>75</v>
          </cell>
          <cell r="F134">
            <v>64</v>
          </cell>
          <cell r="G134">
            <v>80</v>
          </cell>
          <cell r="H134">
            <v>92</v>
          </cell>
          <cell r="I134">
            <v>74</v>
          </cell>
          <cell r="J134">
            <v>74</v>
          </cell>
          <cell r="K134">
            <v>88</v>
          </cell>
          <cell r="L134">
            <v>79</v>
          </cell>
          <cell r="M134">
            <v>90</v>
          </cell>
          <cell r="N134">
            <v>98</v>
          </cell>
          <cell r="O134">
            <v>97</v>
          </cell>
          <cell r="P134">
            <v>98</v>
          </cell>
          <cell r="Q134">
            <v>65</v>
          </cell>
          <cell r="R134" t="str">
            <v>良好</v>
          </cell>
          <cell r="S134">
            <v>90</v>
          </cell>
          <cell r="T134">
            <v>75</v>
          </cell>
          <cell r="U134">
            <v>80</v>
          </cell>
          <cell r="V134">
            <v>75</v>
          </cell>
          <cell r="W134" t="str">
            <v>良好</v>
          </cell>
          <cell r="X134">
            <v>81</v>
          </cell>
          <cell r="Y134" t="str">
            <v>良好</v>
          </cell>
          <cell r="Z134">
            <v>60</v>
          </cell>
          <cell r="AA134">
            <v>63</v>
          </cell>
          <cell r="AB134">
            <v>75</v>
          </cell>
          <cell r="AC134">
            <v>75</v>
          </cell>
          <cell r="AD134">
            <v>89</v>
          </cell>
          <cell r="AE134">
            <v>96</v>
          </cell>
          <cell r="AF134">
            <v>78</v>
          </cell>
          <cell r="AG134">
            <v>83</v>
          </cell>
          <cell r="AH134" t="str">
            <v>良好</v>
          </cell>
          <cell r="AI134" t="str">
            <v>良好</v>
          </cell>
          <cell r="AJ134">
            <v>75</v>
          </cell>
          <cell r="AK134">
            <v>89</v>
          </cell>
          <cell r="AL134">
            <v>97</v>
          </cell>
          <cell r="AM134">
            <v>75</v>
          </cell>
          <cell r="AN134">
            <v>0</v>
          </cell>
          <cell r="AO134" t="str">
            <v/>
          </cell>
        </row>
        <row r="135">
          <cell r="A135">
            <v>20200318303</v>
          </cell>
          <cell r="B135" t="str">
            <v>熊浩</v>
          </cell>
          <cell r="C135" t="str">
            <v>全日制2020软件与信息服务(软件外包服务方向)3班</v>
          </cell>
          <cell r="D135">
            <v>80</v>
          </cell>
          <cell r="E135">
            <v>86</v>
          </cell>
          <cell r="F135">
            <v>75</v>
          </cell>
          <cell r="G135">
            <v>91</v>
          </cell>
          <cell r="H135">
            <v>93</v>
          </cell>
          <cell r="I135">
            <v>79</v>
          </cell>
          <cell r="J135">
            <v>77</v>
          </cell>
          <cell r="K135">
            <v>89</v>
          </cell>
          <cell r="L135">
            <v>78</v>
          </cell>
          <cell r="M135">
            <v>93</v>
          </cell>
          <cell r="N135">
            <v>94</v>
          </cell>
          <cell r="O135">
            <v>94</v>
          </cell>
          <cell r="P135">
            <v>73</v>
          </cell>
          <cell r="Q135">
            <v>78</v>
          </cell>
          <cell r="R135" t="str">
            <v>良好</v>
          </cell>
          <cell r="S135">
            <v>95</v>
          </cell>
          <cell r="T135">
            <v>75</v>
          </cell>
          <cell r="U135">
            <v>83</v>
          </cell>
          <cell r="V135">
            <v>90</v>
          </cell>
          <cell r="W135" t="str">
            <v>优秀</v>
          </cell>
          <cell r="X135">
            <v>75</v>
          </cell>
          <cell r="Y135" t="str">
            <v>良好</v>
          </cell>
          <cell r="Z135">
            <v>73</v>
          </cell>
          <cell r="AA135">
            <v>76</v>
          </cell>
          <cell r="AB135">
            <v>84</v>
          </cell>
          <cell r="AC135">
            <v>90</v>
          </cell>
          <cell r="AD135">
            <v>84</v>
          </cell>
          <cell r="AE135">
            <v>93</v>
          </cell>
          <cell r="AF135">
            <v>91</v>
          </cell>
          <cell r="AG135">
            <v>82</v>
          </cell>
          <cell r="AH135" t="str">
            <v>良好</v>
          </cell>
          <cell r="AI135" t="str">
            <v>良好</v>
          </cell>
          <cell r="AJ135">
            <v>69</v>
          </cell>
          <cell r="AK135">
            <v>84</v>
          </cell>
          <cell r="AL135">
            <v>97</v>
          </cell>
          <cell r="AM135">
            <v>80</v>
          </cell>
          <cell r="AN135">
            <v>0</v>
          </cell>
          <cell r="AO135" t="str">
            <v/>
          </cell>
        </row>
        <row r="136">
          <cell r="A136">
            <v>20200318308</v>
          </cell>
          <cell r="B136" t="str">
            <v>杨静丽</v>
          </cell>
          <cell r="C136" t="str">
            <v>全日制2020软件与信息服务(软件外包服务方向)3班</v>
          </cell>
          <cell r="D136">
            <v>80</v>
          </cell>
          <cell r="E136">
            <v>77</v>
          </cell>
          <cell r="F136">
            <v>68</v>
          </cell>
          <cell r="G136">
            <v>82</v>
          </cell>
          <cell r="H136">
            <v>92</v>
          </cell>
          <cell r="I136">
            <v>69</v>
          </cell>
          <cell r="J136">
            <v>73</v>
          </cell>
          <cell r="K136">
            <v>88</v>
          </cell>
          <cell r="L136">
            <v>79</v>
          </cell>
          <cell r="M136">
            <v>91</v>
          </cell>
          <cell r="N136">
            <v>97</v>
          </cell>
          <cell r="O136">
            <v>95</v>
          </cell>
          <cell r="P136">
            <v>98</v>
          </cell>
          <cell r="Q136">
            <v>65</v>
          </cell>
          <cell r="R136" t="str">
            <v>良好</v>
          </cell>
          <cell r="S136">
            <v>90</v>
          </cell>
          <cell r="T136">
            <v>75</v>
          </cell>
          <cell r="U136">
            <v>81</v>
          </cell>
          <cell r="V136">
            <v>78</v>
          </cell>
          <cell r="W136" t="str">
            <v>及格</v>
          </cell>
          <cell r="X136">
            <v>78</v>
          </cell>
          <cell r="Y136" t="str">
            <v>良好</v>
          </cell>
          <cell r="Z136">
            <v>60</v>
          </cell>
          <cell r="AA136">
            <v>64</v>
          </cell>
          <cell r="AB136">
            <v>77</v>
          </cell>
          <cell r="AC136">
            <v>77</v>
          </cell>
          <cell r="AD136">
            <v>92</v>
          </cell>
          <cell r="AE136">
            <v>96</v>
          </cell>
          <cell r="AF136">
            <v>76</v>
          </cell>
          <cell r="AG136">
            <v>81</v>
          </cell>
          <cell r="AH136" t="str">
            <v>良好</v>
          </cell>
          <cell r="AI136" t="str">
            <v>良好</v>
          </cell>
          <cell r="AJ136">
            <v>75</v>
          </cell>
          <cell r="AK136">
            <v>92</v>
          </cell>
          <cell r="AL136">
            <v>97</v>
          </cell>
          <cell r="AM136">
            <v>89</v>
          </cell>
          <cell r="AN136">
            <v>0</v>
          </cell>
          <cell r="AO136" t="str">
            <v/>
          </cell>
        </row>
        <row r="137">
          <cell r="A137">
            <v>20200318309</v>
          </cell>
          <cell r="B137" t="str">
            <v>杨再奎</v>
          </cell>
          <cell r="C137" t="str">
            <v>全日制2020软件与信息服务(软件外包服务方向)3班</v>
          </cell>
          <cell r="D137">
            <v>80</v>
          </cell>
          <cell r="E137">
            <v>81</v>
          </cell>
          <cell r="F137">
            <v>78</v>
          </cell>
          <cell r="G137">
            <v>88</v>
          </cell>
          <cell r="H137">
            <v>90</v>
          </cell>
          <cell r="I137">
            <v>69</v>
          </cell>
          <cell r="J137">
            <v>77</v>
          </cell>
          <cell r="K137">
            <v>90</v>
          </cell>
          <cell r="L137">
            <v>78</v>
          </cell>
          <cell r="M137">
            <v>91</v>
          </cell>
          <cell r="N137">
            <v>95</v>
          </cell>
          <cell r="O137">
            <v>98</v>
          </cell>
          <cell r="P137">
            <v>99</v>
          </cell>
          <cell r="Q137">
            <v>75</v>
          </cell>
          <cell r="R137" t="str">
            <v>良好</v>
          </cell>
          <cell r="S137">
            <v>90</v>
          </cell>
          <cell r="T137">
            <v>75</v>
          </cell>
          <cell r="U137">
            <v>71</v>
          </cell>
          <cell r="V137">
            <v>82</v>
          </cell>
          <cell r="W137" t="str">
            <v>及格</v>
          </cell>
          <cell r="X137">
            <v>88</v>
          </cell>
          <cell r="Y137" t="str">
            <v>良好</v>
          </cell>
          <cell r="Z137">
            <v>64</v>
          </cell>
          <cell r="AA137">
            <v>78</v>
          </cell>
          <cell r="AB137">
            <v>86</v>
          </cell>
          <cell r="AC137">
            <v>90</v>
          </cell>
          <cell r="AD137">
            <v>82</v>
          </cell>
          <cell r="AE137">
            <v>84</v>
          </cell>
          <cell r="AF137">
            <v>100</v>
          </cell>
          <cell r="AG137">
            <v>80</v>
          </cell>
          <cell r="AH137" t="str">
            <v>良好</v>
          </cell>
          <cell r="AI137" t="str">
            <v>良好</v>
          </cell>
          <cell r="AJ137">
            <v>82</v>
          </cell>
          <cell r="AK137">
            <v>82</v>
          </cell>
          <cell r="AL137">
            <v>95</v>
          </cell>
          <cell r="AM137">
            <v>85</v>
          </cell>
          <cell r="AN137">
            <v>0</v>
          </cell>
          <cell r="AO137" t="str">
            <v/>
          </cell>
        </row>
        <row r="138">
          <cell r="A138">
            <v>20200318327</v>
          </cell>
          <cell r="B138" t="str">
            <v>阿里木·亚松</v>
          </cell>
          <cell r="C138" t="str">
            <v>全日制2020软件与信息服务(软件外包服务方向)3班</v>
          </cell>
          <cell r="D138">
            <v>80</v>
          </cell>
          <cell r="E138">
            <v>83</v>
          </cell>
          <cell r="F138">
            <v>80</v>
          </cell>
          <cell r="G138">
            <v>72</v>
          </cell>
          <cell r="H138">
            <v>91</v>
          </cell>
          <cell r="I138">
            <v>76</v>
          </cell>
          <cell r="J138">
            <v>86</v>
          </cell>
          <cell r="K138">
            <v>81</v>
          </cell>
          <cell r="L138">
            <v>80</v>
          </cell>
          <cell r="M138">
            <v>73</v>
          </cell>
          <cell r="N138">
            <v>91</v>
          </cell>
          <cell r="O138">
            <v>75</v>
          </cell>
          <cell r="P138">
            <v>73</v>
          </cell>
          <cell r="Q138">
            <v>81</v>
          </cell>
          <cell r="R138">
            <v>50</v>
          </cell>
          <cell r="S138">
            <v>90</v>
          </cell>
          <cell r="T138">
            <v>75</v>
          </cell>
          <cell r="U138">
            <v>66</v>
          </cell>
          <cell r="V138">
            <v>84</v>
          </cell>
          <cell r="W138" t="str">
            <v>及格</v>
          </cell>
          <cell r="X138">
            <v>90</v>
          </cell>
          <cell r="Y138" t="str">
            <v>良好</v>
          </cell>
          <cell r="Z138">
            <v>60</v>
          </cell>
          <cell r="AA138">
            <v>65</v>
          </cell>
          <cell r="AB138">
            <v>68</v>
          </cell>
          <cell r="AC138">
            <v>73</v>
          </cell>
          <cell r="AD138">
            <v>90</v>
          </cell>
          <cell r="AE138">
            <v>95</v>
          </cell>
          <cell r="AF138">
            <v>88</v>
          </cell>
          <cell r="AG138">
            <v>80</v>
          </cell>
          <cell r="AH138" t="str">
            <v>良好</v>
          </cell>
          <cell r="AI138" t="str">
            <v>良好</v>
          </cell>
          <cell r="AJ138">
            <v>75</v>
          </cell>
          <cell r="AK138">
            <v>90</v>
          </cell>
          <cell r="AL138">
            <v>0</v>
          </cell>
          <cell r="AM138">
            <v>89</v>
          </cell>
          <cell r="AN138">
            <v>2</v>
          </cell>
          <cell r="AO138" t="str">
            <v>形势与政策(一)预就业实习</v>
          </cell>
        </row>
        <row r="139">
          <cell r="A139">
            <v>20200318330</v>
          </cell>
          <cell r="B139" t="str">
            <v>麦提库尔班·麦提尼亚孜</v>
          </cell>
          <cell r="C139" t="str">
            <v>全日制2020软件与信息服务(软件外包服务方向)3班</v>
          </cell>
          <cell r="D139">
            <v>80</v>
          </cell>
          <cell r="E139">
            <v>79</v>
          </cell>
          <cell r="F139">
            <v>73</v>
          </cell>
          <cell r="G139" t="str">
            <v>及格</v>
          </cell>
          <cell r="H139">
            <v>86</v>
          </cell>
          <cell r="I139">
            <v>63</v>
          </cell>
          <cell r="J139">
            <v>90</v>
          </cell>
          <cell r="K139">
            <v>81</v>
          </cell>
          <cell r="L139">
            <v>78</v>
          </cell>
          <cell r="M139">
            <v>93</v>
          </cell>
          <cell r="N139">
            <v>95</v>
          </cell>
          <cell r="O139">
            <v>93</v>
          </cell>
          <cell r="P139">
            <v>97</v>
          </cell>
          <cell r="Q139">
            <v>70</v>
          </cell>
          <cell r="R139">
            <v>0</v>
          </cell>
          <cell r="S139">
            <v>90</v>
          </cell>
          <cell r="T139">
            <v>75</v>
          </cell>
          <cell r="U139">
            <v>80</v>
          </cell>
          <cell r="V139">
            <v>88</v>
          </cell>
          <cell r="W139" t="str">
            <v>良好</v>
          </cell>
          <cell r="X139">
            <v>90</v>
          </cell>
          <cell r="Y139" t="str">
            <v>良好</v>
          </cell>
          <cell r="Z139">
            <v>60</v>
          </cell>
          <cell r="AA139">
            <v>66</v>
          </cell>
          <cell r="AB139">
            <v>81</v>
          </cell>
          <cell r="AC139">
            <v>82</v>
          </cell>
          <cell r="AD139">
            <v>60</v>
          </cell>
          <cell r="AE139">
            <v>83</v>
          </cell>
          <cell r="AF139">
            <v>81</v>
          </cell>
          <cell r="AG139">
            <v>80</v>
          </cell>
          <cell r="AH139" t="str">
            <v>良好</v>
          </cell>
          <cell r="AI139" t="str">
            <v>良好</v>
          </cell>
          <cell r="AJ139">
            <v>78</v>
          </cell>
          <cell r="AK139">
            <v>60</v>
          </cell>
          <cell r="AL139">
            <v>0</v>
          </cell>
          <cell r="AM139">
            <v>78</v>
          </cell>
          <cell r="AN139">
            <v>2</v>
          </cell>
          <cell r="AO139" t="str">
            <v>形势与政策(一)预就业实习</v>
          </cell>
        </row>
        <row r="140">
          <cell r="A140">
            <v>20200318002</v>
          </cell>
          <cell r="B140" t="str">
            <v>陈国欣</v>
          </cell>
          <cell r="C140" t="str">
            <v>全日制2020软件与信息服务(软件外包服务方向)4班</v>
          </cell>
          <cell r="D140">
            <v>80</v>
          </cell>
          <cell r="E140">
            <v>65</v>
          </cell>
          <cell r="F140">
            <v>60</v>
          </cell>
          <cell r="G140">
            <v>80</v>
          </cell>
          <cell r="H140">
            <v>83</v>
          </cell>
          <cell r="I140">
            <v>65</v>
          </cell>
          <cell r="J140">
            <v>78</v>
          </cell>
          <cell r="K140">
            <v>78</v>
          </cell>
          <cell r="L140">
            <v>79</v>
          </cell>
          <cell r="M140">
            <v>92</v>
          </cell>
          <cell r="N140">
            <v>95</v>
          </cell>
          <cell r="O140">
            <v>98</v>
          </cell>
          <cell r="P140">
            <v>99</v>
          </cell>
          <cell r="Q140">
            <v>81</v>
          </cell>
          <cell r="R140" t="str">
            <v>良好</v>
          </cell>
          <cell r="S140">
            <v>90</v>
          </cell>
          <cell r="T140">
            <v>75</v>
          </cell>
          <cell r="U140">
            <v>84</v>
          </cell>
          <cell r="V140">
            <v>89</v>
          </cell>
          <cell r="W140" t="str">
            <v>良好</v>
          </cell>
          <cell r="X140">
            <v>88</v>
          </cell>
          <cell r="Y140" t="str">
            <v>良好</v>
          </cell>
          <cell r="Z140">
            <v>64</v>
          </cell>
          <cell r="AA140">
            <v>70</v>
          </cell>
          <cell r="AB140">
            <v>85</v>
          </cell>
          <cell r="AC140">
            <v>92</v>
          </cell>
          <cell r="AD140">
            <v>91</v>
          </cell>
          <cell r="AE140">
            <v>86</v>
          </cell>
          <cell r="AF140">
            <v>89</v>
          </cell>
          <cell r="AG140">
            <v>90</v>
          </cell>
          <cell r="AH140" t="str">
            <v>良好</v>
          </cell>
          <cell r="AI140" t="str">
            <v>及格</v>
          </cell>
          <cell r="AJ140">
            <v>73</v>
          </cell>
          <cell r="AK140">
            <v>91</v>
          </cell>
          <cell r="AL140">
            <v>95</v>
          </cell>
          <cell r="AM140">
            <v>80</v>
          </cell>
          <cell r="AN140">
            <v>0</v>
          </cell>
          <cell r="AO140" t="str">
            <v/>
          </cell>
        </row>
        <row r="141">
          <cell r="A141">
            <v>20200318009</v>
          </cell>
          <cell r="B141" t="str">
            <v>戴锐淳</v>
          </cell>
          <cell r="C141" t="str">
            <v>全日制2020软件与信息服务(软件外包服务方向)4班</v>
          </cell>
          <cell r="D141">
            <v>80</v>
          </cell>
          <cell r="E141">
            <v>67</v>
          </cell>
          <cell r="F141">
            <v>70</v>
          </cell>
          <cell r="G141">
            <v>82</v>
          </cell>
          <cell r="H141">
            <v>91</v>
          </cell>
          <cell r="I141">
            <v>79</v>
          </cell>
          <cell r="J141">
            <v>92</v>
          </cell>
          <cell r="K141">
            <v>91</v>
          </cell>
          <cell r="L141">
            <v>83</v>
          </cell>
          <cell r="M141">
            <v>98</v>
          </cell>
          <cell r="N141">
            <v>96</v>
          </cell>
          <cell r="O141">
            <v>99</v>
          </cell>
          <cell r="P141">
            <v>100</v>
          </cell>
          <cell r="Q141">
            <v>80</v>
          </cell>
          <cell r="R141" t="str">
            <v>良好</v>
          </cell>
          <cell r="S141">
            <v>90</v>
          </cell>
          <cell r="T141">
            <v>75</v>
          </cell>
          <cell r="U141">
            <v>76</v>
          </cell>
          <cell r="V141">
            <v>89</v>
          </cell>
          <cell r="W141" t="str">
            <v>优秀</v>
          </cell>
          <cell r="X141">
            <v>96</v>
          </cell>
          <cell r="Y141" t="str">
            <v>良好</v>
          </cell>
          <cell r="Z141">
            <v>67</v>
          </cell>
          <cell r="AA141">
            <v>73</v>
          </cell>
          <cell r="AB141">
            <v>72</v>
          </cell>
          <cell r="AC141">
            <v>85</v>
          </cell>
          <cell r="AD141">
            <v>76</v>
          </cell>
          <cell r="AE141">
            <v>92</v>
          </cell>
          <cell r="AF141">
            <v>80</v>
          </cell>
          <cell r="AG141">
            <v>83</v>
          </cell>
          <cell r="AH141" t="str">
            <v>良好</v>
          </cell>
          <cell r="AI141" t="str">
            <v>良好</v>
          </cell>
          <cell r="AJ141">
            <v>74</v>
          </cell>
          <cell r="AK141">
            <v>76</v>
          </cell>
          <cell r="AL141">
            <v>92</v>
          </cell>
          <cell r="AM141">
            <v>62</v>
          </cell>
          <cell r="AN141">
            <v>0</v>
          </cell>
          <cell r="AO141" t="str">
            <v/>
          </cell>
        </row>
        <row r="142">
          <cell r="A142">
            <v>20200318013</v>
          </cell>
          <cell r="B142" t="str">
            <v>韩思泽</v>
          </cell>
          <cell r="C142" t="str">
            <v>全日制2020软件与信息服务(软件外包服务方向)4班</v>
          </cell>
          <cell r="D142">
            <v>80</v>
          </cell>
          <cell r="E142">
            <v>88</v>
          </cell>
          <cell r="F142">
            <v>76</v>
          </cell>
          <cell r="G142">
            <v>86</v>
          </cell>
          <cell r="H142">
            <v>92</v>
          </cell>
          <cell r="I142">
            <v>85</v>
          </cell>
          <cell r="J142">
            <v>66</v>
          </cell>
          <cell r="K142">
            <v>85</v>
          </cell>
          <cell r="L142">
            <v>83</v>
          </cell>
          <cell r="M142">
            <v>96</v>
          </cell>
          <cell r="N142">
            <v>98</v>
          </cell>
          <cell r="O142">
            <v>98</v>
          </cell>
          <cell r="P142">
            <v>96</v>
          </cell>
          <cell r="Q142">
            <v>74</v>
          </cell>
          <cell r="R142" t="str">
            <v>良好</v>
          </cell>
          <cell r="S142">
            <v>90</v>
          </cell>
          <cell r="T142">
            <v>75</v>
          </cell>
          <cell r="U142">
            <v>81</v>
          </cell>
          <cell r="V142">
            <v>89</v>
          </cell>
          <cell r="W142" t="str">
            <v>良好</v>
          </cell>
          <cell r="X142">
            <v>97</v>
          </cell>
          <cell r="Y142" t="str">
            <v>良好</v>
          </cell>
          <cell r="Z142">
            <v>73</v>
          </cell>
          <cell r="AA142">
            <v>63</v>
          </cell>
          <cell r="AB142">
            <v>82</v>
          </cell>
          <cell r="AC142">
            <v>92</v>
          </cell>
          <cell r="AD142">
            <v>95</v>
          </cell>
          <cell r="AE142">
            <v>82</v>
          </cell>
          <cell r="AF142">
            <v>94</v>
          </cell>
          <cell r="AG142">
            <v>90</v>
          </cell>
          <cell r="AH142" t="str">
            <v>良好</v>
          </cell>
          <cell r="AI142" t="str">
            <v>良好</v>
          </cell>
          <cell r="AJ142">
            <v>77</v>
          </cell>
          <cell r="AK142">
            <v>95</v>
          </cell>
          <cell r="AL142">
            <v>93</v>
          </cell>
          <cell r="AM142">
            <v>78</v>
          </cell>
          <cell r="AN142">
            <v>0</v>
          </cell>
          <cell r="AO142" t="str">
            <v/>
          </cell>
        </row>
        <row r="143">
          <cell r="A143">
            <v>20200318015</v>
          </cell>
          <cell r="B143" t="str">
            <v>何湘婷</v>
          </cell>
          <cell r="C143" t="str">
            <v>全日制2020软件与信息服务(软件外包服务方向)4班</v>
          </cell>
          <cell r="D143">
            <v>80</v>
          </cell>
          <cell r="E143">
            <v>88</v>
          </cell>
          <cell r="F143">
            <v>84</v>
          </cell>
          <cell r="G143">
            <v>86</v>
          </cell>
          <cell r="H143">
            <v>93</v>
          </cell>
          <cell r="I143">
            <v>77</v>
          </cell>
          <cell r="J143">
            <v>94</v>
          </cell>
          <cell r="K143">
            <v>90</v>
          </cell>
          <cell r="L143">
            <v>79</v>
          </cell>
          <cell r="M143">
            <v>96</v>
          </cell>
          <cell r="N143">
            <v>96</v>
          </cell>
          <cell r="O143">
            <v>97</v>
          </cell>
          <cell r="P143">
            <v>97</v>
          </cell>
          <cell r="Q143">
            <v>70</v>
          </cell>
          <cell r="R143" t="str">
            <v>良好</v>
          </cell>
          <cell r="S143">
            <v>90</v>
          </cell>
          <cell r="T143">
            <v>75</v>
          </cell>
          <cell r="U143">
            <v>84</v>
          </cell>
          <cell r="V143">
            <v>89</v>
          </cell>
          <cell r="W143" t="str">
            <v>良好</v>
          </cell>
          <cell r="X143">
            <v>90</v>
          </cell>
          <cell r="Y143" t="str">
            <v>良好</v>
          </cell>
          <cell r="Z143">
            <v>68</v>
          </cell>
          <cell r="AA143">
            <v>75</v>
          </cell>
          <cell r="AB143">
            <v>82</v>
          </cell>
          <cell r="AC143">
            <v>90</v>
          </cell>
          <cell r="AD143">
            <v>97</v>
          </cell>
          <cell r="AE143">
            <v>79</v>
          </cell>
          <cell r="AF143">
            <v>94</v>
          </cell>
          <cell r="AG143">
            <v>83</v>
          </cell>
          <cell r="AH143" t="str">
            <v>良好</v>
          </cell>
          <cell r="AI143" t="str">
            <v>良好</v>
          </cell>
          <cell r="AJ143">
            <v>83</v>
          </cell>
          <cell r="AK143">
            <v>97</v>
          </cell>
          <cell r="AL143">
            <v>98</v>
          </cell>
          <cell r="AM143">
            <v>65</v>
          </cell>
          <cell r="AN143">
            <v>0</v>
          </cell>
          <cell r="AO143" t="str">
            <v/>
          </cell>
        </row>
        <row r="144">
          <cell r="A144">
            <v>20200318032</v>
          </cell>
          <cell r="B144" t="str">
            <v>李江宁</v>
          </cell>
          <cell r="C144" t="str">
            <v>全日制2020软件与信息服务(软件外包服务方向)4班</v>
          </cell>
          <cell r="D144">
            <v>80</v>
          </cell>
          <cell r="E144">
            <v>53</v>
          </cell>
          <cell r="F144">
            <v>60</v>
          </cell>
          <cell r="G144">
            <v>67</v>
          </cell>
          <cell r="H144">
            <v>80</v>
          </cell>
          <cell r="I144">
            <v>74</v>
          </cell>
          <cell r="J144">
            <v>76</v>
          </cell>
          <cell r="K144">
            <v>69</v>
          </cell>
          <cell r="L144">
            <v>84</v>
          </cell>
          <cell r="M144">
            <v>92</v>
          </cell>
          <cell r="N144">
            <v>91</v>
          </cell>
          <cell r="O144">
            <v>73</v>
          </cell>
          <cell r="P144">
            <v>71</v>
          </cell>
          <cell r="Q144">
            <v>70</v>
          </cell>
          <cell r="R144" t="str">
            <v>良好</v>
          </cell>
          <cell r="S144">
            <v>90</v>
          </cell>
          <cell r="T144">
            <v>75</v>
          </cell>
          <cell r="U144">
            <v>68</v>
          </cell>
          <cell r="V144">
            <v>84</v>
          </cell>
          <cell r="W144" t="str">
            <v>及格</v>
          </cell>
          <cell r="X144">
            <v>85</v>
          </cell>
          <cell r="Y144" t="str">
            <v>良好</v>
          </cell>
          <cell r="Z144">
            <v>60</v>
          </cell>
          <cell r="AA144">
            <v>60</v>
          </cell>
          <cell r="AB144">
            <v>66</v>
          </cell>
          <cell r="AC144">
            <v>64</v>
          </cell>
          <cell r="AD144">
            <v>80</v>
          </cell>
          <cell r="AE144">
            <v>80</v>
          </cell>
          <cell r="AF144">
            <v>74</v>
          </cell>
          <cell r="AG144">
            <v>80</v>
          </cell>
          <cell r="AH144" t="str">
            <v>良好</v>
          </cell>
          <cell r="AI144" t="str">
            <v>良好</v>
          </cell>
          <cell r="AJ144">
            <v>71</v>
          </cell>
          <cell r="AK144">
            <v>80</v>
          </cell>
          <cell r="AL144">
            <v>61</v>
          </cell>
          <cell r="AM144">
            <v>78</v>
          </cell>
          <cell r="AN144">
            <v>1</v>
          </cell>
          <cell r="AO144" t="str">
            <v>高职英语(二),</v>
          </cell>
        </row>
        <row r="145">
          <cell r="A145">
            <v>20200318052</v>
          </cell>
          <cell r="B145" t="str">
            <v>潘国权</v>
          </cell>
          <cell r="C145" t="str">
            <v>全日制2020软件与信息服务(软件外包服务方向)4班</v>
          </cell>
          <cell r="D145">
            <v>80</v>
          </cell>
          <cell r="E145">
            <v>75</v>
          </cell>
          <cell r="F145">
            <v>70</v>
          </cell>
          <cell r="G145">
            <v>95</v>
          </cell>
          <cell r="H145">
            <v>93</v>
          </cell>
          <cell r="I145">
            <v>81</v>
          </cell>
          <cell r="J145">
            <v>84</v>
          </cell>
          <cell r="K145">
            <v>88</v>
          </cell>
          <cell r="L145">
            <v>83</v>
          </cell>
          <cell r="M145">
            <v>94</v>
          </cell>
          <cell r="N145">
            <v>97</v>
          </cell>
          <cell r="O145">
            <v>96</v>
          </cell>
          <cell r="P145">
            <v>96</v>
          </cell>
          <cell r="Q145">
            <v>72</v>
          </cell>
          <cell r="R145" t="str">
            <v>良好</v>
          </cell>
          <cell r="S145">
            <v>90</v>
          </cell>
          <cell r="T145">
            <v>75</v>
          </cell>
          <cell r="U145">
            <v>84</v>
          </cell>
          <cell r="V145">
            <v>86</v>
          </cell>
          <cell r="W145" t="str">
            <v>优秀</v>
          </cell>
          <cell r="X145">
            <v>86</v>
          </cell>
          <cell r="Y145" t="str">
            <v>良好</v>
          </cell>
          <cell r="Z145">
            <v>65</v>
          </cell>
          <cell r="AA145">
            <v>73</v>
          </cell>
          <cell r="AB145">
            <v>86</v>
          </cell>
          <cell r="AC145">
            <v>91</v>
          </cell>
          <cell r="AD145">
            <v>82</v>
          </cell>
          <cell r="AE145">
            <v>92</v>
          </cell>
          <cell r="AF145">
            <v>97</v>
          </cell>
          <cell r="AG145">
            <v>81</v>
          </cell>
          <cell r="AH145" t="str">
            <v>良好</v>
          </cell>
          <cell r="AI145" t="str">
            <v>良好</v>
          </cell>
          <cell r="AJ145">
            <v>75</v>
          </cell>
          <cell r="AK145">
            <v>82</v>
          </cell>
          <cell r="AL145">
            <v>88</v>
          </cell>
          <cell r="AM145">
            <v>88</v>
          </cell>
          <cell r="AN145">
            <v>0</v>
          </cell>
          <cell r="AO145" t="str">
            <v/>
          </cell>
        </row>
        <row r="146">
          <cell r="A146">
            <v>20200318055</v>
          </cell>
          <cell r="B146" t="str">
            <v>丘翔文</v>
          </cell>
          <cell r="C146" t="str">
            <v>全日制2020软件与信息服务(软件外包服务方向)4班</v>
          </cell>
          <cell r="D146">
            <v>80</v>
          </cell>
          <cell r="E146">
            <v>78</v>
          </cell>
          <cell r="F146">
            <v>69</v>
          </cell>
          <cell r="G146">
            <v>80</v>
          </cell>
          <cell r="H146">
            <v>93</v>
          </cell>
          <cell r="I146">
            <v>74</v>
          </cell>
          <cell r="J146">
            <v>78</v>
          </cell>
          <cell r="K146">
            <v>71</v>
          </cell>
          <cell r="L146">
            <v>82</v>
          </cell>
          <cell r="M146">
            <v>87</v>
          </cell>
          <cell r="N146">
            <v>93</v>
          </cell>
          <cell r="O146">
            <v>97</v>
          </cell>
          <cell r="P146">
            <v>95</v>
          </cell>
          <cell r="Q146">
            <v>72</v>
          </cell>
          <cell r="R146" t="str">
            <v>良好</v>
          </cell>
          <cell r="S146">
            <v>90</v>
          </cell>
          <cell r="T146">
            <v>75</v>
          </cell>
          <cell r="U146">
            <v>82</v>
          </cell>
          <cell r="V146">
            <v>83</v>
          </cell>
          <cell r="W146" t="str">
            <v>良好</v>
          </cell>
          <cell r="X146">
            <v>77</v>
          </cell>
          <cell r="Y146" t="str">
            <v>良好</v>
          </cell>
          <cell r="Z146">
            <v>62</v>
          </cell>
          <cell r="AA146">
            <v>69</v>
          </cell>
          <cell r="AB146">
            <v>85</v>
          </cell>
          <cell r="AC146">
            <v>91</v>
          </cell>
          <cell r="AD146">
            <v>87</v>
          </cell>
          <cell r="AE146">
            <v>92</v>
          </cell>
          <cell r="AF146">
            <v>92</v>
          </cell>
          <cell r="AG146">
            <v>81</v>
          </cell>
          <cell r="AH146" t="str">
            <v>良好</v>
          </cell>
          <cell r="AI146" t="str">
            <v>及格</v>
          </cell>
          <cell r="AJ146">
            <v>75</v>
          </cell>
          <cell r="AK146">
            <v>87</v>
          </cell>
          <cell r="AL146">
            <v>79</v>
          </cell>
          <cell r="AM146">
            <v>75</v>
          </cell>
          <cell r="AN146">
            <v>0</v>
          </cell>
          <cell r="AO146" t="str">
            <v/>
          </cell>
        </row>
        <row r="147">
          <cell r="A147">
            <v>20200318076</v>
          </cell>
          <cell r="B147" t="str">
            <v>韦展鹏</v>
          </cell>
          <cell r="C147" t="str">
            <v>全日制2020软件与信息服务(软件外包服务方向)4班</v>
          </cell>
          <cell r="D147">
            <v>80</v>
          </cell>
          <cell r="E147">
            <v>68</v>
          </cell>
          <cell r="F147">
            <v>66</v>
          </cell>
          <cell r="G147">
            <v>83</v>
          </cell>
          <cell r="H147">
            <v>82</v>
          </cell>
          <cell r="I147">
            <v>80</v>
          </cell>
          <cell r="J147">
            <v>86</v>
          </cell>
          <cell r="K147">
            <v>75</v>
          </cell>
          <cell r="L147">
            <v>78</v>
          </cell>
          <cell r="M147">
            <v>72</v>
          </cell>
          <cell r="N147">
            <v>100</v>
          </cell>
          <cell r="O147">
            <v>75</v>
          </cell>
          <cell r="P147">
            <v>100</v>
          </cell>
          <cell r="Q147">
            <v>72</v>
          </cell>
          <cell r="R147" t="str">
            <v>良好</v>
          </cell>
          <cell r="S147">
            <v>90</v>
          </cell>
          <cell r="T147">
            <v>75</v>
          </cell>
          <cell r="U147">
            <v>81</v>
          </cell>
          <cell r="V147">
            <v>83</v>
          </cell>
          <cell r="W147" t="str">
            <v>良好</v>
          </cell>
          <cell r="X147">
            <v>90</v>
          </cell>
          <cell r="Y147" t="str">
            <v>良好</v>
          </cell>
          <cell r="Z147">
            <v>61</v>
          </cell>
          <cell r="AA147">
            <v>60</v>
          </cell>
          <cell r="AB147">
            <v>80</v>
          </cell>
          <cell r="AC147">
            <v>80</v>
          </cell>
          <cell r="AD147">
            <v>82</v>
          </cell>
          <cell r="AE147">
            <v>60</v>
          </cell>
          <cell r="AF147">
            <v>87</v>
          </cell>
          <cell r="AG147">
            <v>84</v>
          </cell>
          <cell r="AH147" t="str">
            <v>良好</v>
          </cell>
          <cell r="AI147" t="str">
            <v>及格</v>
          </cell>
          <cell r="AJ147">
            <v>85</v>
          </cell>
          <cell r="AK147">
            <v>82</v>
          </cell>
          <cell r="AL147">
            <v>81</v>
          </cell>
          <cell r="AM147">
            <v>85</v>
          </cell>
          <cell r="AN147">
            <v>0</v>
          </cell>
          <cell r="AO147" t="str">
            <v/>
          </cell>
        </row>
        <row r="148">
          <cell r="A148">
            <v>20200318079</v>
          </cell>
          <cell r="B148" t="str">
            <v>吴家任</v>
          </cell>
          <cell r="C148" t="str">
            <v>全日制2020软件与信息服务(软件外包服务方向)4班</v>
          </cell>
          <cell r="D148">
            <v>80</v>
          </cell>
          <cell r="E148">
            <v>68</v>
          </cell>
          <cell r="F148">
            <v>68</v>
          </cell>
          <cell r="G148">
            <v>85</v>
          </cell>
          <cell r="H148">
            <v>92</v>
          </cell>
          <cell r="I148">
            <v>82</v>
          </cell>
          <cell r="J148">
            <v>91</v>
          </cell>
          <cell r="K148">
            <v>91</v>
          </cell>
          <cell r="L148">
            <v>79</v>
          </cell>
          <cell r="M148">
            <v>97</v>
          </cell>
          <cell r="N148">
            <v>98</v>
          </cell>
          <cell r="O148">
            <v>95</v>
          </cell>
          <cell r="P148">
            <v>98</v>
          </cell>
          <cell r="Q148">
            <v>70</v>
          </cell>
          <cell r="R148" t="str">
            <v>良好</v>
          </cell>
          <cell r="S148">
            <v>90</v>
          </cell>
          <cell r="T148">
            <v>75</v>
          </cell>
          <cell r="U148">
            <v>77</v>
          </cell>
          <cell r="V148">
            <v>82</v>
          </cell>
          <cell r="W148" t="str">
            <v>良好</v>
          </cell>
          <cell r="X148">
            <v>96</v>
          </cell>
          <cell r="Y148" t="str">
            <v>良好</v>
          </cell>
          <cell r="Z148">
            <v>63</v>
          </cell>
          <cell r="AA148">
            <v>71</v>
          </cell>
          <cell r="AB148">
            <v>82</v>
          </cell>
          <cell r="AC148">
            <v>86</v>
          </cell>
          <cell r="AD148">
            <v>82</v>
          </cell>
          <cell r="AE148">
            <v>82</v>
          </cell>
          <cell r="AF148">
            <v>84</v>
          </cell>
          <cell r="AG148">
            <v>84</v>
          </cell>
          <cell r="AH148" t="str">
            <v>良好</v>
          </cell>
          <cell r="AI148" t="str">
            <v>及格</v>
          </cell>
          <cell r="AJ148">
            <v>76</v>
          </cell>
          <cell r="AK148">
            <v>82</v>
          </cell>
          <cell r="AL148">
            <v>97</v>
          </cell>
          <cell r="AM148">
            <v>80</v>
          </cell>
          <cell r="AN148">
            <v>0</v>
          </cell>
          <cell r="AO148" t="str">
            <v/>
          </cell>
        </row>
        <row r="149">
          <cell r="A149">
            <v>20200318082</v>
          </cell>
          <cell r="B149" t="str">
            <v>吴威</v>
          </cell>
          <cell r="C149" t="str">
            <v>全日制2020软件与信息服务(软件外包服务方向)4班</v>
          </cell>
          <cell r="D149">
            <v>80</v>
          </cell>
          <cell r="E149">
            <v>76</v>
          </cell>
          <cell r="F149">
            <v>72</v>
          </cell>
          <cell r="G149">
            <v>82</v>
          </cell>
          <cell r="H149">
            <v>90</v>
          </cell>
          <cell r="I149">
            <v>81</v>
          </cell>
          <cell r="J149">
            <v>90</v>
          </cell>
          <cell r="K149">
            <v>95</v>
          </cell>
          <cell r="L149">
            <v>83</v>
          </cell>
          <cell r="M149">
            <v>92</v>
          </cell>
          <cell r="N149">
            <v>97</v>
          </cell>
          <cell r="O149">
            <v>96</v>
          </cell>
          <cell r="P149">
            <v>100</v>
          </cell>
          <cell r="Q149">
            <v>92</v>
          </cell>
          <cell r="R149" t="str">
            <v>良好</v>
          </cell>
          <cell r="S149">
            <v>90</v>
          </cell>
          <cell r="T149">
            <v>75</v>
          </cell>
          <cell r="U149">
            <v>84</v>
          </cell>
          <cell r="V149">
            <v>80</v>
          </cell>
          <cell r="W149" t="str">
            <v>优秀</v>
          </cell>
          <cell r="X149">
            <v>89</v>
          </cell>
          <cell r="Y149" t="str">
            <v>良好</v>
          </cell>
          <cell r="Z149">
            <v>84</v>
          </cell>
          <cell r="AA149">
            <v>68</v>
          </cell>
          <cell r="AB149">
            <v>94</v>
          </cell>
          <cell r="AC149">
            <v>96</v>
          </cell>
          <cell r="AD149">
            <v>95</v>
          </cell>
          <cell r="AE149">
            <v>93</v>
          </cell>
          <cell r="AF149">
            <v>96</v>
          </cell>
          <cell r="AG149">
            <v>86</v>
          </cell>
          <cell r="AH149" t="str">
            <v>良好</v>
          </cell>
          <cell r="AI149" t="str">
            <v>良好</v>
          </cell>
          <cell r="AJ149">
            <v>73</v>
          </cell>
          <cell r="AK149">
            <v>95</v>
          </cell>
          <cell r="AL149">
            <v>98</v>
          </cell>
          <cell r="AM149">
            <v>62</v>
          </cell>
          <cell r="AN149">
            <v>0</v>
          </cell>
          <cell r="AO149" t="str">
            <v/>
          </cell>
        </row>
        <row r="150">
          <cell r="A150">
            <v>20200318089</v>
          </cell>
          <cell r="B150" t="str">
            <v>杨素馨</v>
          </cell>
          <cell r="C150" t="str">
            <v>全日制2020软件与信息服务(软件外包服务方向)4班</v>
          </cell>
          <cell r="D150">
            <v>80</v>
          </cell>
          <cell r="E150">
            <v>80</v>
          </cell>
          <cell r="F150">
            <v>83</v>
          </cell>
          <cell r="G150">
            <v>71</v>
          </cell>
          <cell r="H150">
            <v>93</v>
          </cell>
          <cell r="I150">
            <v>76</v>
          </cell>
          <cell r="J150">
            <v>83</v>
          </cell>
          <cell r="K150">
            <v>90</v>
          </cell>
          <cell r="L150">
            <v>79</v>
          </cell>
          <cell r="M150">
            <v>98</v>
          </cell>
          <cell r="N150">
            <v>90</v>
          </cell>
          <cell r="O150">
            <v>98</v>
          </cell>
          <cell r="P150">
            <v>99</v>
          </cell>
          <cell r="Q150">
            <v>70</v>
          </cell>
          <cell r="R150" t="str">
            <v>良好</v>
          </cell>
          <cell r="S150">
            <v>90</v>
          </cell>
          <cell r="T150">
            <v>75</v>
          </cell>
          <cell r="U150">
            <v>77</v>
          </cell>
          <cell r="V150">
            <v>78</v>
          </cell>
          <cell r="W150" t="str">
            <v>良好</v>
          </cell>
          <cell r="X150">
            <v>86</v>
          </cell>
          <cell r="Y150" t="str">
            <v>良好</v>
          </cell>
          <cell r="Z150">
            <v>62</v>
          </cell>
          <cell r="AA150">
            <v>60</v>
          </cell>
          <cell r="AB150">
            <v>82</v>
          </cell>
          <cell r="AC150">
            <v>88</v>
          </cell>
          <cell r="AD150">
            <v>96</v>
          </cell>
          <cell r="AE150">
            <v>77</v>
          </cell>
          <cell r="AF150">
            <v>91</v>
          </cell>
          <cell r="AG150">
            <v>83</v>
          </cell>
          <cell r="AH150" t="str">
            <v>良好</v>
          </cell>
          <cell r="AI150" t="str">
            <v>及格</v>
          </cell>
          <cell r="AJ150">
            <v>85</v>
          </cell>
          <cell r="AK150">
            <v>96</v>
          </cell>
          <cell r="AL150">
            <v>98</v>
          </cell>
          <cell r="AM150">
            <v>87</v>
          </cell>
          <cell r="AN150">
            <v>0</v>
          </cell>
          <cell r="AO150" t="str">
            <v/>
          </cell>
        </row>
        <row r="151">
          <cell r="A151">
            <v>20200318094</v>
          </cell>
          <cell r="B151" t="str">
            <v>张德杰</v>
          </cell>
          <cell r="C151" t="str">
            <v>全日制2020软件与信息服务(软件外包服务方向)4班</v>
          </cell>
          <cell r="D151">
            <v>80</v>
          </cell>
          <cell r="E151">
            <v>76</v>
          </cell>
          <cell r="F151">
            <v>69</v>
          </cell>
          <cell r="G151">
            <v>85</v>
          </cell>
          <cell r="H151">
            <v>92</v>
          </cell>
          <cell r="I151">
            <v>86</v>
          </cell>
          <cell r="J151">
            <v>89</v>
          </cell>
          <cell r="K151">
            <v>93</v>
          </cell>
          <cell r="L151">
            <v>81</v>
          </cell>
          <cell r="M151">
            <v>98</v>
          </cell>
          <cell r="N151">
            <v>100</v>
          </cell>
          <cell r="O151">
            <v>100</v>
          </cell>
          <cell r="P151">
            <v>100</v>
          </cell>
          <cell r="Q151">
            <v>87</v>
          </cell>
          <cell r="R151" t="str">
            <v>良好</v>
          </cell>
          <cell r="S151">
            <v>90</v>
          </cell>
          <cell r="T151">
            <v>75</v>
          </cell>
          <cell r="U151">
            <v>79</v>
          </cell>
          <cell r="V151">
            <v>82</v>
          </cell>
          <cell r="W151" t="str">
            <v>良好</v>
          </cell>
          <cell r="X151">
            <v>99</v>
          </cell>
          <cell r="Y151" t="str">
            <v>良好</v>
          </cell>
          <cell r="Z151">
            <v>74</v>
          </cell>
          <cell r="AA151">
            <v>71</v>
          </cell>
          <cell r="AB151">
            <v>86</v>
          </cell>
          <cell r="AC151">
            <v>91</v>
          </cell>
          <cell r="AD151">
            <v>87</v>
          </cell>
          <cell r="AE151">
            <v>92</v>
          </cell>
          <cell r="AF151">
            <v>97</v>
          </cell>
          <cell r="AG151">
            <v>80</v>
          </cell>
          <cell r="AH151" t="str">
            <v>良好</v>
          </cell>
          <cell r="AI151" t="str">
            <v>良好</v>
          </cell>
          <cell r="AJ151">
            <v>81</v>
          </cell>
          <cell r="AK151">
            <v>87</v>
          </cell>
          <cell r="AL151">
            <v>94</v>
          </cell>
          <cell r="AM151">
            <v>68</v>
          </cell>
          <cell r="AN151">
            <v>0</v>
          </cell>
          <cell r="AO151" t="str">
            <v/>
          </cell>
        </row>
        <row r="152">
          <cell r="A152">
            <v>20200318096</v>
          </cell>
          <cell r="B152" t="str">
            <v>赵钎钧</v>
          </cell>
          <cell r="C152" t="str">
            <v>全日制2020软件与信息服务(软件外包服务方向)4班</v>
          </cell>
          <cell r="D152">
            <v>80</v>
          </cell>
          <cell r="E152">
            <v>74</v>
          </cell>
          <cell r="F152">
            <v>67</v>
          </cell>
          <cell r="G152">
            <v>84</v>
          </cell>
          <cell r="H152">
            <v>92</v>
          </cell>
          <cell r="I152">
            <v>81</v>
          </cell>
          <cell r="J152">
            <v>88</v>
          </cell>
          <cell r="K152">
            <v>84</v>
          </cell>
          <cell r="L152">
            <v>83</v>
          </cell>
          <cell r="M152">
            <v>91</v>
          </cell>
          <cell r="N152">
            <v>95</v>
          </cell>
          <cell r="O152">
            <v>96</v>
          </cell>
          <cell r="P152">
            <v>92</v>
          </cell>
          <cell r="Q152">
            <v>80</v>
          </cell>
          <cell r="R152" t="str">
            <v>良好</v>
          </cell>
          <cell r="S152">
            <v>90</v>
          </cell>
          <cell r="T152">
            <v>75</v>
          </cell>
          <cell r="U152">
            <v>82</v>
          </cell>
          <cell r="V152">
            <v>86</v>
          </cell>
          <cell r="W152" t="str">
            <v>良好</v>
          </cell>
          <cell r="X152">
            <v>94</v>
          </cell>
          <cell r="Y152" t="str">
            <v>良好</v>
          </cell>
          <cell r="Z152">
            <v>69</v>
          </cell>
          <cell r="AA152">
            <v>63</v>
          </cell>
          <cell r="AB152">
            <v>87</v>
          </cell>
          <cell r="AC152">
            <v>86</v>
          </cell>
          <cell r="AD152">
            <v>94</v>
          </cell>
          <cell r="AE152">
            <v>92</v>
          </cell>
          <cell r="AF152">
            <v>86</v>
          </cell>
          <cell r="AG152">
            <v>86</v>
          </cell>
          <cell r="AH152" t="str">
            <v>良好</v>
          </cell>
          <cell r="AI152" t="str">
            <v>良好</v>
          </cell>
          <cell r="AJ152">
            <v>74</v>
          </cell>
          <cell r="AK152">
            <v>94</v>
          </cell>
          <cell r="AL152">
            <v>81</v>
          </cell>
          <cell r="AM152">
            <v>88</v>
          </cell>
          <cell r="AN152">
            <v>0</v>
          </cell>
          <cell r="AO152" t="str">
            <v/>
          </cell>
        </row>
        <row r="153">
          <cell r="A153">
            <v>20200318100</v>
          </cell>
          <cell r="B153" t="str">
            <v>朱庭志</v>
          </cell>
          <cell r="C153" t="str">
            <v>全日制2020软件与信息服务(软件外包服务方向)4班</v>
          </cell>
          <cell r="D153">
            <v>80</v>
          </cell>
          <cell r="E153">
            <v>70</v>
          </cell>
          <cell r="F153">
            <v>70</v>
          </cell>
          <cell r="G153">
            <v>84</v>
          </cell>
          <cell r="H153">
            <v>91</v>
          </cell>
          <cell r="I153">
            <v>87</v>
          </cell>
          <cell r="J153">
            <v>83</v>
          </cell>
          <cell r="K153">
            <v>85</v>
          </cell>
          <cell r="L153">
            <v>81</v>
          </cell>
          <cell r="M153">
            <v>94</v>
          </cell>
          <cell r="N153">
            <v>94</v>
          </cell>
          <cell r="O153">
            <v>97</v>
          </cell>
          <cell r="P153">
            <v>99</v>
          </cell>
          <cell r="Q153">
            <v>84</v>
          </cell>
          <cell r="R153" t="str">
            <v>良好</v>
          </cell>
          <cell r="S153">
            <v>90</v>
          </cell>
          <cell r="T153">
            <v>75</v>
          </cell>
          <cell r="U153">
            <v>80</v>
          </cell>
          <cell r="V153">
            <v>80</v>
          </cell>
          <cell r="W153" t="str">
            <v>优秀</v>
          </cell>
          <cell r="X153">
            <v>81</v>
          </cell>
          <cell r="Y153" t="str">
            <v>良好</v>
          </cell>
          <cell r="Z153">
            <v>70</v>
          </cell>
          <cell r="AA153">
            <v>60</v>
          </cell>
          <cell r="AB153">
            <v>86</v>
          </cell>
          <cell r="AC153">
            <v>83</v>
          </cell>
          <cell r="AD153">
            <v>92</v>
          </cell>
          <cell r="AE153">
            <v>93</v>
          </cell>
          <cell r="AF153">
            <v>95</v>
          </cell>
          <cell r="AG153">
            <v>86</v>
          </cell>
          <cell r="AH153" t="str">
            <v>良好</v>
          </cell>
          <cell r="AI153" t="str">
            <v>良好</v>
          </cell>
          <cell r="AJ153">
            <v>76</v>
          </cell>
          <cell r="AK153">
            <v>92</v>
          </cell>
          <cell r="AL153">
            <v>98</v>
          </cell>
          <cell r="AM153">
            <v>78</v>
          </cell>
          <cell r="AN153">
            <v>0</v>
          </cell>
          <cell r="AO153" t="str">
            <v/>
          </cell>
        </row>
        <row r="154">
          <cell r="A154">
            <v>20200318109</v>
          </cell>
          <cell r="B154" t="str">
            <v>邓永宏</v>
          </cell>
          <cell r="C154" t="str">
            <v>全日制2020软件与信息服务(软件外包服务方向)4班</v>
          </cell>
          <cell r="D154">
            <v>80</v>
          </cell>
          <cell r="E154">
            <v>61</v>
          </cell>
          <cell r="F154">
            <v>60</v>
          </cell>
          <cell r="G154">
            <v>63</v>
          </cell>
          <cell r="H154">
            <v>84</v>
          </cell>
          <cell r="I154">
            <v>94</v>
          </cell>
          <cell r="J154">
            <v>80</v>
          </cell>
          <cell r="K154">
            <v>78</v>
          </cell>
          <cell r="L154">
            <v>79</v>
          </cell>
          <cell r="M154">
            <v>100</v>
          </cell>
          <cell r="N154">
            <v>100</v>
          </cell>
          <cell r="O154">
            <v>100</v>
          </cell>
          <cell r="P154">
            <v>100</v>
          </cell>
          <cell r="Q154">
            <v>88</v>
          </cell>
          <cell r="R154" t="str">
            <v>良好</v>
          </cell>
          <cell r="S154">
            <v>90</v>
          </cell>
          <cell r="T154">
            <v>75</v>
          </cell>
          <cell r="U154">
            <v>78</v>
          </cell>
          <cell r="V154">
            <v>91</v>
          </cell>
          <cell r="W154" t="str">
            <v>良好</v>
          </cell>
          <cell r="X154">
            <v>93</v>
          </cell>
          <cell r="Y154" t="str">
            <v>良好</v>
          </cell>
          <cell r="Z154">
            <v>60</v>
          </cell>
          <cell r="AA154">
            <v>74</v>
          </cell>
          <cell r="AB154">
            <v>84</v>
          </cell>
          <cell r="AC154">
            <v>69</v>
          </cell>
          <cell r="AD154">
            <v>95</v>
          </cell>
          <cell r="AE154">
            <v>60</v>
          </cell>
          <cell r="AF154">
            <v>88</v>
          </cell>
          <cell r="AG154">
            <v>80</v>
          </cell>
          <cell r="AH154" t="str">
            <v>良好</v>
          </cell>
          <cell r="AI154" t="str">
            <v>及格</v>
          </cell>
          <cell r="AJ154">
            <v>77</v>
          </cell>
          <cell r="AK154">
            <v>95</v>
          </cell>
          <cell r="AL154">
            <v>90</v>
          </cell>
          <cell r="AM154">
            <v>79</v>
          </cell>
          <cell r="AN154">
            <v>0</v>
          </cell>
          <cell r="AO154" t="str">
            <v/>
          </cell>
        </row>
        <row r="155">
          <cell r="A155">
            <v>20200318133</v>
          </cell>
          <cell r="B155" t="str">
            <v>李家豪</v>
          </cell>
          <cell r="C155" t="str">
            <v>全日制2020软件与信息服务(软件外包服务方向)4班</v>
          </cell>
          <cell r="D155">
            <v>80</v>
          </cell>
          <cell r="E155">
            <v>88</v>
          </cell>
          <cell r="F155">
            <v>79</v>
          </cell>
          <cell r="G155">
            <v>85</v>
          </cell>
          <cell r="H155">
            <v>87</v>
          </cell>
          <cell r="I155">
            <v>86</v>
          </cell>
          <cell r="J155">
            <v>78</v>
          </cell>
          <cell r="K155">
            <v>71</v>
          </cell>
          <cell r="L155">
            <v>84</v>
          </cell>
          <cell r="M155">
            <v>92</v>
          </cell>
          <cell r="N155">
            <v>98</v>
          </cell>
          <cell r="O155">
            <v>100</v>
          </cell>
          <cell r="P155">
            <v>100</v>
          </cell>
          <cell r="Q155">
            <v>90</v>
          </cell>
          <cell r="R155" t="str">
            <v>良好</v>
          </cell>
          <cell r="S155">
            <v>90</v>
          </cell>
          <cell r="T155">
            <v>75</v>
          </cell>
          <cell r="U155">
            <v>85</v>
          </cell>
          <cell r="V155">
            <v>85</v>
          </cell>
          <cell r="W155" t="str">
            <v>优秀</v>
          </cell>
          <cell r="X155">
            <v>91</v>
          </cell>
          <cell r="Y155" t="str">
            <v>良好</v>
          </cell>
          <cell r="Z155">
            <v>72</v>
          </cell>
          <cell r="AA155">
            <v>80</v>
          </cell>
          <cell r="AB155">
            <v>94</v>
          </cell>
          <cell r="AC155">
            <v>97</v>
          </cell>
          <cell r="AD155">
            <v>95</v>
          </cell>
          <cell r="AE155">
            <v>86</v>
          </cell>
          <cell r="AF155">
            <v>99</v>
          </cell>
          <cell r="AG155">
            <v>86</v>
          </cell>
          <cell r="AH155" t="str">
            <v>良好</v>
          </cell>
          <cell r="AI155" t="str">
            <v>良好</v>
          </cell>
          <cell r="AJ155">
            <v>78</v>
          </cell>
          <cell r="AK155">
            <v>95</v>
          </cell>
          <cell r="AL155">
            <v>92</v>
          </cell>
          <cell r="AM155">
            <v>89</v>
          </cell>
          <cell r="AN155">
            <v>0</v>
          </cell>
          <cell r="AO155" t="str">
            <v/>
          </cell>
        </row>
        <row r="156">
          <cell r="A156">
            <v>20200318138</v>
          </cell>
          <cell r="B156" t="str">
            <v>李启超</v>
          </cell>
          <cell r="C156" t="str">
            <v>全日制2020软件与信息服务(软件外包服务方向)4班</v>
          </cell>
          <cell r="D156">
            <v>80</v>
          </cell>
          <cell r="E156">
            <v>83</v>
          </cell>
          <cell r="F156">
            <v>78</v>
          </cell>
          <cell r="G156">
            <v>94</v>
          </cell>
          <cell r="H156">
            <v>94</v>
          </cell>
          <cell r="I156">
            <v>80</v>
          </cell>
          <cell r="J156">
            <v>84</v>
          </cell>
          <cell r="K156">
            <v>70</v>
          </cell>
          <cell r="L156">
            <v>83</v>
          </cell>
          <cell r="M156">
            <v>90</v>
          </cell>
          <cell r="N156">
            <v>97</v>
          </cell>
          <cell r="O156">
            <v>97</v>
          </cell>
          <cell r="P156">
            <v>97</v>
          </cell>
          <cell r="Q156">
            <v>94</v>
          </cell>
          <cell r="R156" t="str">
            <v>良好</v>
          </cell>
          <cell r="S156">
            <v>90</v>
          </cell>
          <cell r="T156">
            <v>75</v>
          </cell>
          <cell r="U156">
            <v>82</v>
          </cell>
          <cell r="V156">
            <v>92</v>
          </cell>
          <cell r="W156" t="str">
            <v>优秀</v>
          </cell>
          <cell r="X156">
            <v>78</v>
          </cell>
          <cell r="Y156" t="str">
            <v>良好</v>
          </cell>
          <cell r="Z156">
            <v>78</v>
          </cell>
          <cell r="AA156">
            <v>77</v>
          </cell>
          <cell r="AB156">
            <v>90</v>
          </cell>
          <cell r="AC156">
            <v>98</v>
          </cell>
          <cell r="AD156">
            <v>77</v>
          </cell>
          <cell r="AE156">
            <v>92</v>
          </cell>
          <cell r="AF156">
            <v>99</v>
          </cell>
          <cell r="AG156">
            <v>84</v>
          </cell>
          <cell r="AH156" t="str">
            <v>良好</v>
          </cell>
          <cell r="AI156" t="str">
            <v>良好</v>
          </cell>
          <cell r="AJ156">
            <v>73</v>
          </cell>
          <cell r="AK156">
            <v>77</v>
          </cell>
          <cell r="AL156">
            <v>98</v>
          </cell>
          <cell r="AM156">
            <v>85</v>
          </cell>
          <cell r="AN156">
            <v>0</v>
          </cell>
          <cell r="AO156" t="str">
            <v/>
          </cell>
        </row>
        <row r="157">
          <cell r="A157">
            <v>20200318150</v>
          </cell>
          <cell r="B157" t="str">
            <v>龙才勋</v>
          </cell>
          <cell r="C157" t="str">
            <v>全日制2020软件与信息服务(软件外包服务方向)4班</v>
          </cell>
          <cell r="D157">
            <v>80</v>
          </cell>
          <cell r="E157">
            <v>66</v>
          </cell>
          <cell r="F157">
            <v>60</v>
          </cell>
          <cell r="G157">
            <v>80</v>
          </cell>
          <cell r="H157">
            <v>92</v>
          </cell>
          <cell r="I157">
            <v>72</v>
          </cell>
          <cell r="J157">
            <v>84</v>
          </cell>
          <cell r="K157">
            <v>79</v>
          </cell>
          <cell r="L157">
            <v>79</v>
          </cell>
          <cell r="M157">
            <v>93</v>
          </cell>
          <cell r="N157">
            <v>92</v>
          </cell>
          <cell r="O157">
            <v>91</v>
          </cell>
          <cell r="P157">
            <v>96</v>
          </cell>
          <cell r="Q157">
            <v>60</v>
          </cell>
          <cell r="R157" t="str">
            <v>良好</v>
          </cell>
          <cell r="S157">
            <v>90</v>
          </cell>
          <cell r="T157">
            <v>75</v>
          </cell>
          <cell r="U157">
            <v>78</v>
          </cell>
          <cell r="V157">
            <v>89</v>
          </cell>
          <cell r="W157" t="str">
            <v>良好</v>
          </cell>
          <cell r="X157">
            <v>90</v>
          </cell>
          <cell r="Y157" t="str">
            <v>良好</v>
          </cell>
          <cell r="Z157">
            <v>70</v>
          </cell>
          <cell r="AA157">
            <v>72</v>
          </cell>
          <cell r="AB157">
            <v>80</v>
          </cell>
          <cell r="AC157">
            <v>86</v>
          </cell>
          <cell r="AD157">
            <v>97</v>
          </cell>
          <cell r="AE157">
            <v>82</v>
          </cell>
          <cell r="AF157">
            <v>77</v>
          </cell>
          <cell r="AG157">
            <v>85</v>
          </cell>
          <cell r="AH157" t="str">
            <v>良好</v>
          </cell>
          <cell r="AI157" t="str">
            <v>良好</v>
          </cell>
          <cell r="AJ157">
            <v>66</v>
          </cell>
          <cell r="AK157">
            <v>97</v>
          </cell>
          <cell r="AL157">
            <v>96</v>
          </cell>
          <cell r="AM157">
            <v>85</v>
          </cell>
          <cell r="AN157">
            <v>0</v>
          </cell>
          <cell r="AO157" t="str">
            <v/>
          </cell>
        </row>
        <row r="158">
          <cell r="A158">
            <v>20200318157</v>
          </cell>
          <cell r="B158" t="str">
            <v>吕桓羽</v>
          </cell>
          <cell r="C158" t="str">
            <v>全日制2020软件与信息服务(软件外包服务方向)4班</v>
          </cell>
          <cell r="D158">
            <v>80</v>
          </cell>
          <cell r="E158">
            <v>76</v>
          </cell>
          <cell r="F158">
            <v>68</v>
          </cell>
          <cell r="G158">
            <v>67</v>
          </cell>
          <cell r="H158">
            <v>81</v>
          </cell>
          <cell r="I158">
            <v>87</v>
          </cell>
          <cell r="J158">
            <v>77</v>
          </cell>
          <cell r="K158">
            <v>74</v>
          </cell>
          <cell r="L158">
            <v>78</v>
          </cell>
          <cell r="M158">
            <v>70</v>
          </cell>
          <cell r="N158">
            <v>100</v>
          </cell>
          <cell r="O158">
            <v>76</v>
          </cell>
          <cell r="P158">
            <v>75</v>
          </cell>
          <cell r="Q158">
            <v>86</v>
          </cell>
          <cell r="R158" t="str">
            <v>良好</v>
          </cell>
          <cell r="S158">
            <v>90</v>
          </cell>
          <cell r="T158">
            <v>75</v>
          </cell>
          <cell r="U158">
            <v>79</v>
          </cell>
          <cell r="V158">
            <v>82</v>
          </cell>
          <cell r="W158" t="str">
            <v>良好</v>
          </cell>
          <cell r="X158">
            <v>92</v>
          </cell>
          <cell r="Y158" t="str">
            <v>良好</v>
          </cell>
          <cell r="Z158">
            <v>74</v>
          </cell>
          <cell r="AA158">
            <v>64</v>
          </cell>
          <cell r="AB158">
            <v>77</v>
          </cell>
          <cell r="AC158">
            <v>82</v>
          </cell>
          <cell r="AD158">
            <v>83</v>
          </cell>
          <cell r="AE158">
            <v>60</v>
          </cell>
          <cell r="AF158">
            <v>84</v>
          </cell>
          <cell r="AG158">
            <v>68</v>
          </cell>
          <cell r="AH158" t="str">
            <v>良好</v>
          </cell>
          <cell r="AI158" t="str">
            <v>及格</v>
          </cell>
          <cell r="AJ158">
            <v>79</v>
          </cell>
          <cell r="AK158">
            <v>83</v>
          </cell>
          <cell r="AL158">
            <v>87</v>
          </cell>
          <cell r="AM158">
            <v>85</v>
          </cell>
          <cell r="AN158">
            <v>0</v>
          </cell>
          <cell r="AO158" t="str">
            <v/>
          </cell>
        </row>
        <row r="159">
          <cell r="A159">
            <v>20200318158</v>
          </cell>
          <cell r="B159" t="str">
            <v>莫涛涛</v>
          </cell>
          <cell r="C159" t="str">
            <v>全日制2020软件与信息服务(软件外包服务方向)4班</v>
          </cell>
          <cell r="D159">
            <v>80</v>
          </cell>
          <cell r="E159">
            <v>82</v>
          </cell>
          <cell r="F159">
            <v>74</v>
          </cell>
          <cell r="G159">
            <v>77</v>
          </cell>
          <cell r="H159">
            <v>93</v>
          </cell>
          <cell r="I159">
            <v>76</v>
          </cell>
          <cell r="J159">
            <v>89</v>
          </cell>
          <cell r="K159">
            <v>87</v>
          </cell>
          <cell r="L159">
            <v>79</v>
          </cell>
          <cell r="M159">
            <v>92</v>
          </cell>
          <cell r="N159">
            <v>95</v>
          </cell>
          <cell r="O159">
            <v>95</v>
          </cell>
          <cell r="P159">
            <v>89</v>
          </cell>
          <cell r="Q159">
            <v>87</v>
          </cell>
          <cell r="R159" t="str">
            <v>良好</v>
          </cell>
          <cell r="S159">
            <v>90</v>
          </cell>
          <cell r="T159">
            <v>75</v>
          </cell>
          <cell r="U159">
            <v>65</v>
          </cell>
          <cell r="V159">
            <v>90</v>
          </cell>
          <cell r="W159" t="str">
            <v>良好</v>
          </cell>
          <cell r="X159">
            <v>86</v>
          </cell>
          <cell r="Y159" t="str">
            <v>良好</v>
          </cell>
          <cell r="Z159">
            <v>70</v>
          </cell>
          <cell r="AA159">
            <v>69</v>
          </cell>
          <cell r="AB159">
            <v>80</v>
          </cell>
          <cell r="AC159">
            <v>86</v>
          </cell>
          <cell r="AD159">
            <v>86</v>
          </cell>
          <cell r="AE159">
            <v>80</v>
          </cell>
          <cell r="AF159">
            <v>76</v>
          </cell>
          <cell r="AG159">
            <v>83</v>
          </cell>
          <cell r="AH159" t="str">
            <v>良好</v>
          </cell>
          <cell r="AI159" t="str">
            <v>良好</v>
          </cell>
          <cell r="AJ159">
            <v>84</v>
          </cell>
          <cell r="AK159">
            <v>86</v>
          </cell>
          <cell r="AL159">
            <v>89</v>
          </cell>
          <cell r="AM159">
            <v>88</v>
          </cell>
          <cell r="AN159">
            <v>0</v>
          </cell>
          <cell r="AO159" t="str">
            <v/>
          </cell>
        </row>
        <row r="160">
          <cell r="A160">
            <v>20200318160</v>
          </cell>
          <cell r="B160" t="str">
            <v>潘杰</v>
          </cell>
          <cell r="C160" t="str">
            <v>全日制2020软件与信息服务(软件外包服务方向)4班</v>
          </cell>
          <cell r="D160">
            <v>80</v>
          </cell>
          <cell r="E160">
            <v>83</v>
          </cell>
          <cell r="F160">
            <v>72</v>
          </cell>
          <cell r="G160">
            <v>83</v>
          </cell>
          <cell r="H160">
            <v>93</v>
          </cell>
          <cell r="I160">
            <v>66</v>
          </cell>
          <cell r="J160">
            <v>79</v>
          </cell>
          <cell r="K160">
            <v>72</v>
          </cell>
          <cell r="L160">
            <v>79</v>
          </cell>
          <cell r="M160">
            <v>92</v>
          </cell>
          <cell r="N160">
            <v>92</v>
          </cell>
          <cell r="O160">
            <v>95</v>
          </cell>
          <cell r="P160">
            <v>98</v>
          </cell>
          <cell r="Q160">
            <v>70</v>
          </cell>
          <cell r="R160" t="str">
            <v>良好</v>
          </cell>
          <cell r="S160">
            <v>90</v>
          </cell>
          <cell r="T160">
            <v>75</v>
          </cell>
          <cell r="U160">
            <v>72</v>
          </cell>
          <cell r="V160">
            <v>91</v>
          </cell>
          <cell r="W160" t="str">
            <v>良好</v>
          </cell>
          <cell r="X160">
            <v>89</v>
          </cell>
          <cell r="Y160" t="str">
            <v>良好</v>
          </cell>
          <cell r="Z160">
            <v>64</v>
          </cell>
          <cell r="AA160">
            <v>69</v>
          </cell>
          <cell r="AB160">
            <v>81</v>
          </cell>
          <cell r="AC160">
            <v>84</v>
          </cell>
          <cell r="AD160">
            <v>79</v>
          </cell>
          <cell r="AE160">
            <v>95</v>
          </cell>
          <cell r="AF160">
            <v>77</v>
          </cell>
          <cell r="AG160">
            <v>80</v>
          </cell>
          <cell r="AH160" t="str">
            <v>良好</v>
          </cell>
          <cell r="AI160" t="str">
            <v>及格</v>
          </cell>
          <cell r="AJ160">
            <v>64</v>
          </cell>
          <cell r="AK160">
            <v>79</v>
          </cell>
          <cell r="AL160">
            <v>98</v>
          </cell>
          <cell r="AM160">
            <v>85</v>
          </cell>
          <cell r="AN160">
            <v>0</v>
          </cell>
          <cell r="AO160" t="str">
            <v/>
          </cell>
        </row>
        <row r="161">
          <cell r="A161">
            <v>20200318163</v>
          </cell>
          <cell r="B161" t="str">
            <v>秦茂</v>
          </cell>
          <cell r="C161" t="str">
            <v>全日制2020软件与信息服务(软件外包服务方向)4班</v>
          </cell>
          <cell r="D161">
            <v>80</v>
          </cell>
          <cell r="E161">
            <v>80</v>
          </cell>
          <cell r="F161">
            <v>68</v>
          </cell>
          <cell r="G161">
            <v>87</v>
          </cell>
          <cell r="H161">
            <v>89</v>
          </cell>
          <cell r="I161">
            <v>83</v>
          </cell>
          <cell r="J161">
            <v>80</v>
          </cell>
          <cell r="K161">
            <v>96</v>
          </cell>
          <cell r="L161">
            <v>79</v>
          </cell>
          <cell r="M161">
            <v>90</v>
          </cell>
          <cell r="N161">
            <v>94</v>
          </cell>
          <cell r="O161">
            <v>91</v>
          </cell>
          <cell r="P161">
            <v>89</v>
          </cell>
          <cell r="Q161">
            <v>90</v>
          </cell>
          <cell r="R161" t="str">
            <v>良好</v>
          </cell>
          <cell r="S161">
            <v>90</v>
          </cell>
          <cell r="T161">
            <v>75</v>
          </cell>
          <cell r="U161">
            <v>86</v>
          </cell>
          <cell r="V161">
            <v>94</v>
          </cell>
          <cell r="W161" t="str">
            <v>优秀</v>
          </cell>
          <cell r="X161">
            <v>84</v>
          </cell>
          <cell r="Y161" t="str">
            <v>良好</v>
          </cell>
          <cell r="Z161">
            <v>78</v>
          </cell>
          <cell r="AA161">
            <v>64</v>
          </cell>
          <cell r="AB161">
            <v>92</v>
          </cell>
          <cell r="AC161">
            <v>95</v>
          </cell>
          <cell r="AD161">
            <v>79</v>
          </cell>
          <cell r="AE161">
            <v>82</v>
          </cell>
          <cell r="AF161">
            <v>68</v>
          </cell>
          <cell r="AG161">
            <v>86</v>
          </cell>
          <cell r="AH161" t="str">
            <v>良好</v>
          </cell>
          <cell r="AI161" t="str">
            <v>良好</v>
          </cell>
          <cell r="AJ161">
            <v>69</v>
          </cell>
          <cell r="AK161">
            <v>79</v>
          </cell>
          <cell r="AL161">
            <v>85</v>
          </cell>
          <cell r="AM161">
            <v>78</v>
          </cell>
          <cell r="AN161">
            <v>0</v>
          </cell>
          <cell r="AO161" t="str">
            <v/>
          </cell>
        </row>
        <row r="162">
          <cell r="A162">
            <v>20200318185</v>
          </cell>
          <cell r="B162" t="str">
            <v>韦纯尊</v>
          </cell>
          <cell r="C162" t="str">
            <v>全日制2020软件与信息服务(软件外包服务方向)4班</v>
          </cell>
          <cell r="D162">
            <v>80</v>
          </cell>
          <cell r="E162">
            <v>65</v>
          </cell>
          <cell r="F162">
            <v>70</v>
          </cell>
          <cell r="G162">
            <v>80</v>
          </cell>
          <cell r="H162">
            <v>84</v>
          </cell>
          <cell r="I162">
            <v>92</v>
          </cell>
          <cell r="J162">
            <v>66</v>
          </cell>
          <cell r="K162">
            <v>92</v>
          </cell>
          <cell r="L162">
            <v>78</v>
          </cell>
          <cell r="M162">
            <v>98</v>
          </cell>
          <cell r="N162">
            <v>95</v>
          </cell>
          <cell r="O162">
            <v>99</v>
          </cell>
          <cell r="P162">
            <v>100</v>
          </cell>
          <cell r="Q162">
            <v>79</v>
          </cell>
          <cell r="R162" t="str">
            <v>良好</v>
          </cell>
          <cell r="S162">
            <v>90</v>
          </cell>
          <cell r="T162">
            <v>75</v>
          </cell>
          <cell r="U162">
            <v>76</v>
          </cell>
          <cell r="V162">
            <v>84</v>
          </cell>
          <cell r="W162" t="str">
            <v>良好</v>
          </cell>
          <cell r="X162">
            <v>98</v>
          </cell>
          <cell r="Y162" t="str">
            <v>良好</v>
          </cell>
          <cell r="Z162">
            <v>68</v>
          </cell>
          <cell r="AA162">
            <v>61</v>
          </cell>
          <cell r="AB162">
            <v>82</v>
          </cell>
          <cell r="AC162">
            <v>67</v>
          </cell>
          <cell r="AD162">
            <v>87</v>
          </cell>
          <cell r="AE162">
            <v>92</v>
          </cell>
          <cell r="AF162">
            <v>87</v>
          </cell>
          <cell r="AG162">
            <v>80</v>
          </cell>
          <cell r="AH162" t="str">
            <v>良好</v>
          </cell>
          <cell r="AI162" t="str">
            <v>良好</v>
          </cell>
          <cell r="AJ162">
            <v>79</v>
          </cell>
          <cell r="AK162">
            <v>87</v>
          </cell>
          <cell r="AL162">
            <v>75</v>
          </cell>
          <cell r="AM162">
            <v>85</v>
          </cell>
          <cell r="AN162">
            <v>0</v>
          </cell>
          <cell r="AO162" t="str">
            <v/>
          </cell>
        </row>
        <row r="163">
          <cell r="A163">
            <v>20200318189</v>
          </cell>
          <cell r="B163" t="str">
            <v>韦劭海</v>
          </cell>
          <cell r="C163" t="str">
            <v>全日制2020软件与信息服务(软件外包服务方向)4班</v>
          </cell>
          <cell r="D163">
            <v>80</v>
          </cell>
          <cell r="E163">
            <v>75</v>
          </cell>
          <cell r="F163">
            <v>65</v>
          </cell>
          <cell r="G163">
            <v>85</v>
          </cell>
          <cell r="H163">
            <v>90</v>
          </cell>
          <cell r="I163">
            <v>69</v>
          </cell>
          <cell r="J163">
            <v>83</v>
          </cell>
          <cell r="K163">
            <v>79</v>
          </cell>
          <cell r="L163">
            <v>83</v>
          </cell>
          <cell r="M163">
            <v>96</v>
          </cell>
          <cell r="N163">
            <v>93</v>
          </cell>
          <cell r="O163">
            <v>99</v>
          </cell>
          <cell r="P163">
            <v>70</v>
          </cell>
          <cell r="Q163">
            <v>74</v>
          </cell>
          <cell r="R163" t="str">
            <v>良好</v>
          </cell>
          <cell r="S163">
            <v>90</v>
          </cell>
          <cell r="T163">
            <v>75</v>
          </cell>
          <cell r="U163">
            <v>70</v>
          </cell>
          <cell r="V163">
            <v>84</v>
          </cell>
          <cell r="W163" t="str">
            <v>及格</v>
          </cell>
          <cell r="X163">
            <v>84</v>
          </cell>
          <cell r="Y163" t="str">
            <v>良好</v>
          </cell>
          <cell r="Z163">
            <v>68</v>
          </cell>
          <cell r="AA163">
            <v>75</v>
          </cell>
          <cell r="AB163">
            <v>78</v>
          </cell>
          <cell r="AC163">
            <v>70</v>
          </cell>
          <cell r="AD163">
            <v>87</v>
          </cell>
          <cell r="AE163">
            <v>70</v>
          </cell>
          <cell r="AF163">
            <v>93</v>
          </cell>
          <cell r="AG163">
            <v>77</v>
          </cell>
          <cell r="AH163" t="str">
            <v>良好</v>
          </cell>
          <cell r="AI163" t="str">
            <v>良好</v>
          </cell>
          <cell r="AJ163">
            <v>80</v>
          </cell>
          <cell r="AK163">
            <v>87</v>
          </cell>
          <cell r="AL163">
            <v>64</v>
          </cell>
          <cell r="AM163">
            <v>86</v>
          </cell>
          <cell r="AN163">
            <v>0</v>
          </cell>
          <cell r="AO163" t="str">
            <v/>
          </cell>
        </row>
        <row r="164">
          <cell r="A164">
            <v>20200318190</v>
          </cell>
          <cell r="B164" t="str">
            <v>韦诗靖</v>
          </cell>
          <cell r="C164" t="str">
            <v>全日制2020软件与信息服务(软件外包服务方向)4班</v>
          </cell>
          <cell r="D164">
            <v>80</v>
          </cell>
          <cell r="E164">
            <v>69</v>
          </cell>
          <cell r="F164">
            <v>65</v>
          </cell>
          <cell r="G164">
            <v>82</v>
          </cell>
          <cell r="H164">
            <v>83</v>
          </cell>
          <cell r="I164">
            <v>90</v>
          </cell>
          <cell r="J164">
            <v>83</v>
          </cell>
          <cell r="K164">
            <v>84</v>
          </cell>
          <cell r="L164">
            <v>79</v>
          </cell>
          <cell r="M164">
            <v>90</v>
          </cell>
          <cell r="N164">
            <v>94</v>
          </cell>
          <cell r="O164">
            <v>100</v>
          </cell>
          <cell r="P164">
            <v>96</v>
          </cell>
          <cell r="Q164">
            <v>86</v>
          </cell>
          <cell r="R164" t="str">
            <v>良好</v>
          </cell>
          <cell r="S164">
            <v>90</v>
          </cell>
          <cell r="T164">
            <v>75</v>
          </cell>
          <cell r="U164">
            <v>86</v>
          </cell>
          <cell r="V164">
            <v>94</v>
          </cell>
          <cell r="W164" t="str">
            <v>良好</v>
          </cell>
          <cell r="X164">
            <v>99</v>
          </cell>
          <cell r="Y164" t="str">
            <v>良好</v>
          </cell>
          <cell r="Z164">
            <v>76</v>
          </cell>
          <cell r="AA164">
            <v>81</v>
          </cell>
          <cell r="AB164">
            <v>84</v>
          </cell>
          <cell r="AC164">
            <v>85</v>
          </cell>
          <cell r="AD164">
            <v>85</v>
          </cell>
          <cell r="AE164">
            <v>80</v>
          </cell>
          <cell r="AF164">
            <v>96</v>
          </cell>
          <cell r="AG164">
            <v>86</v>
          </cell>
          <cell r="AH164" t="str">
            <v>良好</v>
          </cell>
          <cell r="AI164" t="str">
            <v>良好</v>
          </cell>
          <cell r="AJ164">
            <v>76</v>
          </cell>
          <cell r="AK164">
            <v>85</v>
          </cell>
          <cell r="AL164">
            <v>90</v>
          </cell>
          <cell r="AM164">
            <v>70</v>
          </cell>
          <cell r="AN164">
            <v>0</v>
          </cell>
          <cell r="AO164" t="str">
            <v/>
          </cell>
        </row>
        <row r="165">
          <cell r="A165">
            <v>20200318209</v>
          </cell>
          <cell r="B165" t="str">
            <v>赵英凡</v>
          </cell>
          <cell r="C165" t="str">
            <v>全日制2020软件与信息服务(软件外包服务方向)4班</v>
          </cell>
          <cell r="D165">
            <v>80</v>
          </cell>
          <cell r="E165">
            <v>77</v>
          </cell>
          <cell r="F165">
            <v>70</v>
          </cell>
          <cell r="G165">
            <v>85</v>
          </cell>
          <cell r="H165">
            <v>94</v>
          </cell>
          <cell r="I165">
            <v>92</v>
          </cell>
          <cell r="J165">
            <v>85</v>
          </cell>
          <cell r="K165">
            <v>83</v>
          </cell>
          <cell r="L165">
            <v>83</v>
          </cell>
          <cell r="M165">
            <v>98</v>
          </cell>
          <cell r="N165">
            <v>87</v>
          </cell>
          <cell r="O165">
            <v>100</v>
          </cell>
          <cell r="P165">
            <v>95</v>
          </cell>
          <cell r="Q165">
            <v>90</v>
          </cell>
          <cell r="R165" t="str">
            <v>良好</v>
          </cell>
          <cell r="S165">
            <v>90</v>
          </cell>
          <cell r="T165">
            <v>75</v>
          </cell>
          <cell r="U165">
            <v>81</v>
          </cell>
          <cell r="V165">
            <v>92</v>
          </cell>
          <cell r="W165" t="str">
            <v>良好</v>
          </cell>
          <cell r="X165">
            <v>93</v>
          </cell>
          <cell r="Y165" t="str">
            <v>良好</v>
          </cell>
          <cell r="Z165">
            <v>83</v>
          </cell>
          <cell r="AA165">
            <v>93</v>
          </cell>
          <cell r="AB165">
            <v>88</v>
          </cell>
          <cell r="AC165">
            <v>90</v>
          </cell>
          <cell r="AD165">
            <v>84</v>
          </cell>
          <cell r="AE165">
            <v>95</v>
          </cell>
          <cell r="AF165">
            <v>97</v>
          </cell>
          <cell r="AG165">
            <v>80</v>
          </cell>
          <cell r="AH165" t="str">
            <v>良好</v>
          </cell>
          <cell r="AI165" t="str">
            <v>良好</v>
          </cell>
          <cell r="AJ165">
            <v>83</v>
          </cell>
          <cell r="AK165">
            <v>84</v>
          </cell>
          <cell r="AL165">
            <v>97</v>
          </cell>
          <cell r="AM165">
            <v>88</v>
          </cell>
          <cell r="AN165">
            <v>0</v>
          </cell>
          <cell r="AO165" t="str">
            <v/>
          </cell>
        </row>
        <row r="166">
          <cell r="A166">
            <v>20200318210</v>
          </cell>
          <cell r="B166" t="str">
            <v>钟政容</v>
          </cell>
          <cell r="C166" t="str">
            <v>全日制2020软件与信息服务(软件外包服务方向)4班</v>
          </cell>
          <cell r="D166">
            <v>80</v>
          </cell>
          <cell r="E166">
            <v>76</v>
          </cell>
          <cell r="F166">
            <v>66</v>
          </cell>
          <cell r="G166">
            <v>78</v>
          </cell>
          <cell r="H166">
            <v>91</v>
          </cell>
          <cell r="I166">
            <v>83</v>
          </cell>
          <cell r="J166">
            <v>86</v>
          </cell>
          <cell r="K166">
            <v>90</v>
          </cell>
          <cell r="L166">
            <v>84</v>
          </cell>
          <cell r="M166">
            <v>91</v>
          </cell>
          <cell r="N166">
            <v>97</v>
          </cell>
          <cell r="O166">
            <v>96</v>
          </cell>
          <cell r="P166">
            <v>99</v>
          </cell>
          <cell r="Q166">
            <v>90</v>
          </cell>
          <cell r="R166" t="str">
            <v>良好</v>
          </cell>
          <cell r="S166">
            <v>90</v>
          </cell>
          <cell r="T166">
            <v>75</v>
          </cell>
          <cell r="U166">
            <v>86</v>
          </cell>
          <cell r="V166">
            <v>90</v>
          </cell>
          <cell r="W166" t="str">
            <v>及格</v>
          </cell>
          <cell r="X166">
            <v>94</v>
          </cell>
          <cell r="Y166" t="str">
            <v>良好</v>
          </cell>
          <cell r="Z166">
            <v>68</v>
          </cell>
          <cell r="AA166">
            <v>78</v>
          </cell>
          <cell r="AB166">
            <v>90</v>
          </cell>
          <cell r="AC166">
            <v>90</v>
          </cell>
          <cell r="AD166">
            <v>73</v>
          </cell>
          <cell r="AE166">
            <v>72</v>
          </cell>
          <cell r="AF166">
            <v>96</v>
          </cell>
          <cell r="AG166">
            <v>87</v>
          </cell>
          <cell r="AH166" t="str">
            <v>良好</v>
          </cell>
          <cell r="AI166" t="str">
            <v>良好</v>
          </cell>
          <cell r="AJ166">
            <v>75</v>
          </cell>
          <cell r="AK166">
            <v>73</v>
          </cell>
          <cell r="AL166">
            <v>84</v>
          </cell>
          <cell r="AM166">
            <v>89</v>
          </cell>
          <cell r="AN166">
            <v>0</v>
          </cell>
          <cell r="AO166" t="str">
            <v/>
          </cell>
        </row>
        <row r="167">
          <cell r="A167">
            <v>20200318227</v>
          </cell>
          <cell r="B167" t="str">
            <v>黄博</v>
          </cell>
          <cell r="C167" t="str">
            <v>全日制2020软件与信息服务(软件外包服务方向)4班</v>
          </cell>
          <cell r="D167">
            <v>80</v>
          </cell>
          <cell r="E167">
            <v>77</v>
          </cell>
          <cell r="F167">
            <v>66</v>
          </cell>
          <cell r="G167">
            <v>81</v>
          </cell>
          <cell r="H167">
            <v>91</v>
          </cell>
          <cell r="I167">
            <v>89</v>
          </cell>
          <cell r="J167">
            <v>80</v>
          </cell>
          <cell r="K167">
            <v>69</v>
          </cell>
          <cell r="L167">
            <v>81</v>
          </cell>
          <cell r="M167">
            <v>96</v>
          </cell>
          <cell r="N167">
            <v>97</v>
          </cell>
          <cell r="O167">
            <v>100</v>
          </cell>
          <cell r="P167">
            <v>100</v>
          </cell>
          <cell r="Q167">
            <v>90</v>
          </cell>
          <cell r="R167" t="str">
            <v>良好</v>
          </cell>
          <cell r="S167">
            <v>90</v>
          </cell>
          <cell r="T167">
            <v>75</v>
          </cell>
          <cell r="U167">
            <v>78</v>
          </cell>
          <cell r="V167">
            <v>90</v>
          </cell>
          <cell r="W167" t="str">
            <v>良好</v>
          </cell>
          <cell r="X167">
            <v>99</v>
          </cell>
          <cell r="Y167" t="str">
            <v>良好</v>
          </cell>
          <cell r="Z167">
            <v>75</v>
          </cell>
          <cell r="AA167">
            <v>85</v>
          </cell>
          <cell r="AB167">
            <v>88</v>
          </cell>
          <cell r="AC167">
            <v>93</v>
          </cell>
          <cell r="AD167">
            <v>88</v>
          </cell>
          <cell r="AE167">
            <v>92</v>
          </cell>
          <cell r="AF167">
            <v>99</v>
          </cell>
          <cell r="AG167">
            <v>85</v>
          </cell>
          <cell r="AH167" t="str">
            <v>良好</v>
          </cell>
          <cell r="AI167" t="str">
            <v>良好</v>
          </cell>
          <cell r="AJ167">
            <v>85</v>
          </cell>
          <cell r="AK167">
            <v>88</v>
          </cell>
          <cell r="AL167">
            <v>96</v>
          </cell>
          <cell r="AM167">
            <v>80</v>
          </cell>
          <cell r="AN167">
            <v>0</v>
          </cell>
          <cell r="AO167" t="str">
            <v/>
          </cell>
        </row>
        <row r="168">
          <cell r="A168">
            <v>20200318236</v>
          </cell>
          <cell r="B168" t="str">
            <v>黄升锐</v>
          </cell>
          <cell r="C168" t="str">
            <v>全日制2020软件与信息服务(软件外包服务方向)4班</v>
          </cell>
          <cell r="D168">
            <v>80</v>
          </cell>
          <cell r="E168">
            <v>76</v>
          </cell>
          <cell r="F168">
            <v>68</v>
          </cell>
          <cell r="G168">
            <v>85</v>
          </cell>
          <cell r="H168">
            <v>88</v>
          </cell>
          <cell r="I168">
            <v>82</v>
          </cell>
          <cell r="J168">
            <v>90</v>
          </cell>
          <cell r="K168">
            <v>86</v>
          </cell>
          <cell r="L168">
            <v>79</v>
          </cell>
          <cell r="M168">
            <v>91</v>
          </cell>
          <cell r="N168">
            <v>95</v>
          </cell>
          <cell r="O168">
            <v>99</v>
          </cell>
          <cell r="P168">
            <v>100</v>
          </cell>
          <cell r="Q168">
            <v>66</v>
          </cell>
          <cell r="R168" t="str">
            <v>良好</v>
          </cell>
          <cell r="S168">
            <v>90</v>
          </cell>
          <cell r="T168">
            <v>75</v>
          </cell>
          <cell r="U168">
            <v>76</v>
          </cell>
          <cell r="V168">
            <v>85</v>
          </cell>
          <cell r="W168" t="str">
            <v>良好</v>
          </cell>
          <cell r="X168">
            <v>96</v>
          </cell>
          <cell r="Y168" t="str">
            <v>良好</v>
          </cell>
          <cell r="Z168">
            <v>68</v>
          </cell>
          <cell r="AA168">
            <v>68</v>
          </cell>
          <cell r="AB168">
            <v>84</v>
          </cell>
          <cell r="AC168">
            <v>85</v>
          </cell>
          <cell r="AD168">
            <v>91</v>
          </cell>
          <cell r="AE168">
            <v>92</v>
          </cell>
          <cell r="AF168">
            <v>95</v>
          </cell>
          <cell r="AG168">
            <v>83</v>
          </cell>
          <cell r="AH168" t="str">
            <v>良好</v>
          </cell>
          <cell r="AI168" t="str">
            <v>良好</v>
          </cell>
          <cell r="AJ168">
            <v>84</v>
          </cell>
          <cell r="AK168">
            <v>91</v>
          </cell>
          <cell r="AL168">
            <v>88</v>
          </cell>
          <cell r="AM168">
            <v>80</v>
          </cell>
          <cell r="AN168">
            <v>0</v>
          </cell>
          <cell r="AO168" t="str">
            <v/>
          </cell>
        </row>
        <row r="169">
          <cell r="A169">
            <v>20200318239</v>
          </cell>
          <cell r="B169" t="str">
            <v>黄智高</v>
          </cell>
          <cell r="C169" t="str">
            <v>全日制2020软件与信息服务(软件外包服务方向)4班</v>
          </cell>
          <cell r="D169">
            <v>80</v>
          </cell>
          <cell r="E169">
            <v>85</v>
          </cell>
          <cell r="F169">
            <v>80</v>
          </cell>
          <cell r="G169">
            <v>86</v>
          </cell>
          <cell r="H169">
            <v>92</v>
          </cell>
          <cell r="I169">
            <v>92</v>
          </cell>
          <cell r="J169">
            <v>97</v>
          </cell>
          <cell r="K169">
            <v>89</v>
          </cell>
          <cell r="L169">
            <v>79</v>
          </cell>
          <cell r="M169">
            <v>99</v>
          </cell>
          <cell r="N169">
            <v>96</v>
          </cell>
          <cell r="O169">
            <v>96</v>
          </cell>
          <cell r="P169">
            <v>98</v>
          </cell>
          <cell r="Q169">
            <v>83</v>
          </cell>
          <cell r="R169" t="str">
            <v>良好</v>
          </cell>
          <cell r="S169">
            <v>90</v>
          </cell>
          <cell r="T169">
            <v>75</v>
          </cell>
          <cell r="U169">
            <v>81</v>
          </cell>
          <cell r="V169">
            <v>89</v>
          </cell>
          <cell r="W169" t="str">
            <v>良好</v>
          </cell>
          <cell r="X169">
            <v>96</v>
          </cell>
          <cell r="Y169" t="str">
            <v>良好</v>
          </cell>
          <cell r="Z169">
            <v>71</v>
          </cell>
          <cell r="AA169">
            <v>75</v>
          </cell>
          <cell r="AB169">
            <v>81</v>
          </cell>
          <cell r="AC169">
            <v>86</v>
          </cell>
          <cell r="AD169">
            <v>87</v>
          </cell>
          <cell r="AE169">
            <v>82</v>
          </cell>
          <cell r="AF169">
            <v>100</v>
          </cell>
          <cell r="AG169">
            <v>84</v>
          </cell>
          <cell r="AH169" t="str">
            <v>良好</v>
          </cell>
          <cell r="AI169" t="str">
            <v>良好</v>
          </cell>
          <cell r="AJ169">
            <v>76</v>
          </cell>
          <cell r="AK169">
            <v>87</v>
          </cell>
          <cell r="AL169">
            <v>98</v>
          </cell>
          <cell r="AM169">
            <v>80</v>
          </cell>
          <cell r="AN169">
            <v>0</v>
          </cell>
          <cell r="AO169" t="str">
            <v/>
          </cell>
        </row>
        <row r="170">
          <cell r="A170">
            <v>20200318247</v>
          </cell>
          <cell r="B170" t="str">
            <v>李尚桓</v>
          </cell>
          <cell r="C170" t="str">
            <v>全日制2020软件与信息服务(软件外包服务方向)4班</v>
          </cell>
          <cell r="D170">
            <v>80</v>
          </cell>
          <cell r="E170">
            <v>81</v>
          </cell>
          <cell r="F170">
            <v>70</v>
          </cell>
          <cell r="G170">
            <v>90</v>
          </cell>
          <cell r="H170">
            <v>92</v>
          </cell>
          <cell r="I170">
            <v>83</v>
          </cell>
          <cell r="J170">
            <v>96</v>
          </cell>
          <cell r="K170">
            <v>80</v>
          </cell>
          <cell r="L170">
            <v>79</v>
          </cell>
          <cell r="M170">
            <v>92</v>
          </cell>
          <cell r="N170">
            <v>94</v>
          </cell>
          <cell r="O170">
            <v>97</v>
          </cell>
          <cell r="P170">
            <v>99</v>
          </cell>
          <cell r="Q170">
            <v>89</v>
          </cell>
          <cell r="R170" t="str">
            <v>良好</v>
          </cell>
          <cell r="S170">
            <v>90</v>
          </cell>
          <cell r="T170">
            <v>75</v>
          </cell>
          <cell r="U170">
            <v>80</v>
          </cell>
          <cell r="V170">
            <v>86</v>
          </cell>
          <cell r="W170" t="str">
            <v>良好</v>
          </cell>
          <cell r="X170">
            <v>94</v>
          </cell>
          <cell r="Y170" t="str">
            <v>良好</v>
          </cell>
          <cell r="Z170">
            <v>66</v>
          </cell>
          <cell r="AA170">
            <v>71</v>
          </cell>
          <cell r="AB170">
            <v>85</v>
          </cell>
          <cell r="AC170">
            <v>90</v>
          </cell>
          <cell r="AD170">
            <v>82</v>
          </cell>
          <cell r="AE170">
            <v>82</v>
          </cell>
          <cell r="AF170">
            <v>86</v>
          </cell>
          <cell r="AG170">
            <v>84</v>
          </cell>
          <cell r="AH170" t="str">
            <v>良好</v>
          </cell>
          <cell r="AI170" t="str">
            <v>良好</v>
          </cell>
          <cell r="AJ170">
            <v>74</v>
          </cell>
          <cell r="AK170">
            <v>82</v>
          </cell>
          <cell r="AL170">
            <v>95</v>
          </cell>
          <cell r="AM170">
            <v>88</v>
          </cell>
          <cell r="AN170">
            <v>0</v>
          </cell>
          <cell r="AO170" t="str">
            <v/>
          </cell>
        </row>
        <row r="171">
          <cell r="A171">
            <v>20200318249</v>
          </cell>
          <cell r="B171" t="str">
            <v>李万恒</v>
          </cell>
          <cell r="C171" t="str">
            <v>全日制2020软件与信息服务(软件外包服务方向)4班</v>
          </cell>
          <cell r="D171">
            <v>80</v>
          </cell>
          <cell r="E171">
            <v>73</v>
          </cell>
          <cell r="F171">
            <v>64</v>
          </cell>
          <cell r="G171">
            <v>80</v>
          </cell>
          <cell r="H171">
            <v>86</v>
          </cell>
          <cell r="I171">
            <v>78</v>
          </cell>
          <cell r="J171">
            <v>82</v>
          </cell>
          <cell r="K171">
            <v>82</v>
          </cell>
          <cell r="L171">
            <v>78</v>
          </cell>
          <cell r="M171">
            <v>92</v>
          </cell>
          <cell r="N171">
            <v>92</v>
          </cell>
          <cell r="O171">
            <v>92</v>
          </cell>
          <cell r="P171">
            <v>73</v>
          </cell>
          <cell r="Q171">
            <v>48</v>
          </cell>
          <cell r="R171" t="str">
            <v>良好</v>
          </cell>
          <cell r="S171">
            <v>90</v>
          </cell>
          <cell r="T171">
            <v>75</v>
          </cell>
          <cell r="U171">
            <v>0</v>
          </cell>
          <cell r="V171">
            <v>84</v>
          </cell>
          <cell r="W171" t="str">
            <v>及格</v>
          </cell>
          <cell r="X171">
            <v>90</v>
          </cell>
          <cell r="Y171" t="str">
            <v>良好</v>
          </cell>
          <cell r="Z171">
            <v>61</v>
          </cell>
          <cell r="AA171">
            <v>65</v>
          </cell>
          <cell r="AB171">
            <v>70</v>
          </cell>
          <cell r="AC171">
            <v>73</v>
          </cell>
          <cell r="AD171">
            <v>80</v>
          </cell>
          <cell r="AE171">
            <v>60</v>
          </cell>
          <cell r="AF171">
            <v>79</v>
          </cell>
          <cell r="AG171">
            <v>80</v>
          </cell>
          <cell r="AH171" t="str">
            <v>良好</v>
          </cell>
          <cell r="AI171" t="str">
            <v>良好</v>
          </cell>
          <cell r="AJ171">
            <v>78</v>
          </cell>
          <cell r="AK171">
            <v>80</v>
          </cell>
          <cell r="AL171">
            <v>0</v>
          </cell>
          <cell r="AM171">
            <v>88</v>
          </cell>
          <cell r="AN171">
            <v>3</v>
          </cell>
          <cell r="AO171" t="str">
            <v>前端开发技术职业发展与生涯规划预就业实习</v>
          </cell>
        </row>
        <row r="172">
          <cell r="A172">
            <v>20200318252</v>
          </cell>
          <cell r="B172" t="str">
            <v>梁吉宾</v>
          </cell>
          <cell r="C172" t="str">
            <v>全日制2020软件与信息服务(软件外包服务方向)4班</v>
          </cell>
          <cell r="D172">
            <v>80</v>
          </cell>
          <cell r="E172">
            <v>81</v>
          </cell>
          <cell r="F172">
            <v>68</v>
          </cell>
          <cell r="G172">
            <v>90</v>
          </cell>
          <cell r="H172">
            <v>93</v>
          </cell>
          <cell r="I172">
            <v>89</v>
          </cell>
          <cell r="J172">
            <v>91</v>
          </cell>
          <cell r="K172">
            <v>90</v>
          </cell>
          <cell r="L172">
            <v>81</v>
          </cell>
          <cell r="M172">
            <v>99</v>
          </cell>
          <cell r="N172">
            <v>98</v>
          </cell>
          <cell r="O172">
            <v>99</v>
          </cell>
          <cell r="P172">
            <v>99</v>
          </cell>
          <cell r="Q172">
            <v>90</v>
          </cell>
          <cell r="R172" t="str">
            <v>良好</v>
          </cell>
          <cell r="S172">
            <v>90</v>
          </cell>
          <cell r="T172">
            <v>75</v>
          </cell>
          <cell r="U172">
            <v>83</v>
          </cell>
          <cell r="V172">
            <v>84</v>
          </cell>
          <cell r="W172" t="str">
            <v>良好</v>
          </cell>
          <cell r="X172">
            <v>96</v>
          </cell>
          <cell r="Y172" t="str">
            <v>良好</v>
          </cell>
          <cell r="Z172">
            <v>81</v>
          </cell>
          <cell r="AA172">
            <v>81</v>
          </cell>
          <cell r="AB172">
            <v>88</v>
          </cell>
          <cell r="AC172">
            <v>90</v>
          </cell>
          <cell r="AD172">
            <v>82</v>
          </cell>
          <cell r="AE172">
            <v>92</v>
          </cell>
          <cell r="AF172">
            <v>88</v>
          </cell>
          <cell r="AG172">
            <v>87</v>
          </cell>
          <cell r="AH172" t="str">
            <v>良好</v>
          </cell>
          <cell r="AI172" t="str">
            <v>良好</v>
          </cell>
          <cell r="AJ172">
            <v>79</v>
          </cell>
          <cell r="AK172">
            <v>82</v>
          </cell>
          <cell r="AL172">
            <v>97</v>
          </cell>
          <cell r="AM172">
            <v>85</v>
          </cell>
          <cell r="AN172">
            <v>0</v>
          </cell>
          <cell r="AO172" t="str">
            <v/>
          </cell>
        </row>
        <row r="173">
          <cell r="A173">
            <v>20200318263</v>
          </cell>
          <cell r="B173" t="str">
            <v>陆书柳</v>
          </cell>
          <cell r="C173" t="str">
            <v>全日制2020软件与信息服务(软件外包服务方向)4班</v>
          </cell>
          <cell r="D173">
            <v>80</v>
          </cell>
          <cell r="E173">
            <v>76</v>
          </cell>
          <cell r="F173">
            <v>71</v>
          </cell>
          <cell r="G173">
            <v>90</v>
          </cell>
          <cell r="H173">
            <v>84</v>
          </cell>
          <cell r="I173">
            <v>90</v>
          </cell>
          <cell r="J173">
            <v>84</v>
          </cell>
          <cell r="K173">
            <v>92</v>
          </cell>
          <cell r="L173">
            <v>83</v>
          </cell>
          <cell r="M173">
            <v>97</v>
          </cell>
          <cell r="N173">
            <v>100</v>
          </cell>
          <cell r="O173">
            <v>100</v>
          </cell>
          <cell r="P173">
            <v>99</v>
          </cell>
          <cell r="Q173">
            <v>85</v>
          </cell>
          <cell r="R173" t="str">
            <v>良好</v>
          </cell>
          <cell r="S173">
            <v>90</v>
          </cell>
          <cell r="T173">
            <v>75</v>
          </cell>
          <cell r="U173">
            <v>87</v>
          </cell>
          <cell r="V173">
            <v>89</v>
          </cell>
          <cell r="W173" t="str">
            <v>良好</v>
          </cell>
          <cell r="X173">
            <v>97</v>
          </cell>
          <cell r="Y173" t="str">
            <v>良好</v>
          </cell>
          <cell r="Z173">
            <v>68</v>
          </cell>
          <cell r="AA173">
            <v>74</v>
          </cell>
          <cell r="AB173">
            <v>84</v>
          </cell>
          <cell r="AC173">
            <v>83</v>
          </cell>
          <cell r="AD173">
            <v>95</v>
          </cell>
          <cell r="AE173">
            <v>67</v>
          </cell>
          <cell r="AF173">
            <v>94</v>
          </cell>
          <cell r="AG173">
            <v>90</v>
          </cell>
          <cell r="AH173" t="str">
            <v>良好</v>
          </cell>
          <cell r="AI173" t="str">
            <v>良好</v>
          </cell>
          <cell r="AJ173">
            <v>84</v>
          </cell>
          <cell r="AK173">
            <v>95</v>
          </cell>
          <cell r="AL173">
            <v>85</v>
          </cell>
          <cell r="AM173">
            <v>65</v>
          </cell>
          <cell r="AN173">
            <v>0</v>
          </cell>
          <cell r="AO173" t="str">
            <v/>
          </cell>
        </row>
        <row r="174">
          <cell r="A174">
            <v>20200318264</v>
          </cell>
          <cell r="B174" t="str">
            <v>陆宇</v>
          </cell>
          <cell r="C174" t="str">
            <v>全日制2020软件与信息服务(软件外包服务方向)4班</v>
          </cell>
          <cell r="D174">
            <v>80</v>
          </cell>
          <cell r="E174">
            <v>82</v>
          </cell>
          <cell r="F174">
            <v>74</v>
          </cell>
          <cell r="G174">
            <v>81</v>
          </cell>
          <cell r="H174">
            <v>93</v>
          </cell>
          <cell r="I174">
            <v>86</v>
          </cell>
          <cell r="J174">
            <v>86</v>
          </cell>
          <cell r="K174">
            <v>90</v>
          </cell>
          <cell r="L174">
            <v>79</v>
          </cell>
          <cell r="M174">
            <v>96</v>
          </cell>
          <cell r="N174">
            <v>97</v>
          </cell>
          <cell r="O174">
            <v>97</v>
          </cell>
          <cell r="P174">
            <v>97</v>
          </cell>
          <cell r="Q174">
            <v>70</v>
          </cell>
          <cell r="R174" t="str">
            <v>良好</v>
          </cell>
          <cell r="S174">
            <v>95</v>
          </cell>
          <cell r="T174">
            <v>75</v>
          </cell>
          <cell r="U174">
            <v>84</v>
          </cell>
          <cell r="V174">
            <v>82</v>
          </cell>
          <cell r="W174" t="str">
            <v>优秀</v>
          </cell>
          <cell r="X174">
            <v>97</v>
          </cell>
          <cell r="Y174" t="str">
            <v>良好</v>
          </cell>
          <cell r="Z174">
            <v>76</v>
          </cell>
          <cell r="AA174">
            <v>70</v>
          </cell>
          <cell r="AB174">
            <v>86</v>
          </cell>
          <cell r="AC174">
            <v>90</v>
          </cell>
          <cell r="AD174">
            <v>97</v>
          </cell>
          <cell r="AE174">
            <v>81</v>
          </cell>
          <cell r="AF174">
            <v>97</v>
          </cell>
          <cell r="AG174">
            <v>85</v>
          </cell>
          <cell r="AH174" t="str">
            <v>良好</v>
          </cell>
          <cell r="AI174" t="str">
            <v>良好</v>
          </cell>
          <cell r="AJ174">
            <v>81</v>
          </cell>
          <cell r="AK174">
            <v>97</v>
          </cell>
          <cell r="AL174">
            <v>96</v>
          </cell>
          <cell r="AM174">
            <v>80</v>
          </cell>
          <cell r="AN174">
            <v>0</v>
          </cell>
          <cell r="AO174" t="str">
            <v/>
          </cell>
        </row>
        <row r="175">
          <cell r="A175">
            <v>20200318296</v>
          </cell>
          <cell r="B175" t="str">
            <v>巫资方</v>
          </cell>
          <cell r="C175" t="str">
            <v>全日制2020软件与信息服务(软件外包服务方向)4班</v>
          </cell>
          <cell r="D175">
            <v>80</v>
          </cell>
          <cell r="E175">
            <v>73</v>
          </cell>
          <cell r="F175">
            <v>68</v>
          </cell>
          <cell r="G175">
            <v>85</v>
          </cell>
          <cell r="H175">
            <v>89</v>
          </cell>
          <cell r="I175">
            <v>76</v>
          </cell>
          <cell r="J175">
            <v>83</v>
          </cell>
          <cell r="K175">
            <v>75</v>
          </cell>
          <cell r="L175">
            <v>78</v>
          </cell>
          <cell r="M175">
            <v>96</v>
          </cell>
          <cell r="N175">
            <v>99</v>
          </cell>
          <cell r="O175">
            <v>100</v>
          </cell>
          <cell r="P175">
            <v>96</v>
          </cell>
          <cell r="Q175">
            <v>70</v>
          </cell>
          <cell r="R175" t="str">
            <v>良好</v>
          </cell>
          <cell r="S175">
            <v>90</v>
          </cell>
          <cell r="T175">
            <v>75</v>
          </cell>
          <cell r="U175">
            <v>78</v>
          </cell>
          <cell r="V175">
            <v>84</v>
          </cell>
          <cell r="W175" t="str">
            <v>及格</v>
          </cell>
          <cell r="X175">
            <v>96</v>
          </cell>
          <cell r="Y175" t="str">
            <v>良好</v>
          </cell>
          <cell r="Z175">
            <v>67</v>
          </cell>
          <cell r="AA175">
            <v>71</v>
          </cell>
          <cell r="AB175">
            <v>84</v>
          </cell>
          <cell r="AC175">
            <v>90</v>
          </cell>
          <cell r="AD175">
            <v>82</v>
          </cell>
          <cell r="AE175">
            <v>92</v>
          </cell>
          <cell r="AF175">
            <v>89</v>
          </cell>
          <cell r="AG175">
            <v>82</v>
          </cell>
          <cell r="AH175" t="str">
            <v>良好</v>
          </cell>
          <cell r="AI175" t="str">
            <v>中等</v>
          </cell>
          <cell r="AJ175">
            <v>69</v>
          </cell>
          <cell r="AK175">
            <v>82</v>
          </cell>
          <cell r="AL175">
            <v>95</v>
          </cell>
          <cell r="AM175">
            <v>74</v>
          </cell>
          <cell r="AN175">
            <v>0</v>
          </cell>
          <cell r="AO175" t="str">
            <v/>
          </cell>
        </row>
        <row r="176">
          <cell r="A176">
            <v>20200318298</v>
          </cell>
          <cell r="B176" t="str">
            <v>吴彩倩</v>
          </cell>
          <cell r="C176" t="str">
            <v>全日制2020软件与信息服务(软件外包服务方向)4班</v>
          </cell>
          <cell r="D176">
            <v>80</v>
          </cell>
          <cell r="E176">
            <v>87</v>
          </cell>
          <cell r="F176">
            <v>72</v>
          </cell>
          <cell r="G176">
            <v>70</v>
          </cell>
          <cell r="H176">
            <v>93</v>
          </cell>
          <cell r="I176">
            <v>84</v>
          </cell>
          <cell r="J176">
            <v>86</v>
          </cell>
          <cell r="K176">
            <v>94</v>
          </cell>
          <cell r="L176">
            <v>79</v>
          </cell>
          <cell r="M176">
            <v>92</v>
          </cell>
          <cell r="N176">
            <v>97</v>
          </cell>
          <cell r="O176">
            <v>95</v>
          </cell>
          <cell r="P176">
            <v>96</v>
          </cell>
          <cell r="Q176">
            <v>81</v>
          </cell>
          <cell r="R176" t="str">
            <v>良好</v>
          </cell>
          <cell r="S176">
            <v>90</v>
          </cell>
          <cell r="T176">
            <v>75</v>
          </cell>
          <cell r="U176">
            <v>79</v>
          </cell>
          <cell r="V176">
            <v>78</v>
          </cell>
          <cell r="W176" t="str">
            <v>良好</v>
          </cell>
          <cell r="X176">
            <v>88</v>
          </cell>
          <cell r="Y176" t="str">
            <v>良好</v>
          </cell>
          <cell r="Z176">
            <v>70</v>
          </cell>
          <cell r="AA176">
            <v>77</v>
          </cell>
          <cell r="AB176">
            <v>87</v>
          </cell>
          <cell r="AC176">
            <v>90</v>
          </cell>
          <cell r="AD176">
            <v>76</v>
          </cell>
          <cell r="AE176">
            <v>81</v>
          </cell>
          <cell r="AF176">
            <v>80</v>
          </cell>
          <cell r="AG176">
            <v>83</v>
          </cell>
          <cell r="AH176" t="str">
            <v>良好</v>
          </cell>
          <cell r="AI176" t="str">
            <v>良好</v>
          </cell>
          <cell r="AJ176">
            <v>76</v>
          </cell>
          <cell r="AK176">
            <v>76</v>
          </cell>
          <cell r="AL176">
            <v>95</v>
          </cell>
          <cell r="AM176">
            <v>86</v>
          </cell>
          <cell r="AN176">
            <v>0</v>
          </cell>
          <cell r="AO176" t="str">
            <v/>
          </cell>
        </row>
        <row r="177">
          <cell r="A177">
            <v>20200318299</v>
          </cell>
          <cell r="B177" t="str">
            <v>吴燕冰</v>
          </cell>
          <cell r="C177" t="str">
            <v>全日制2020软件与信息服务(软件外包服务方向)4班</v>
          </cell>
          <cell r="D177">
            <v>80</v>
          </cell>
          <cell r="E177">
            <v>93</v>
          </cell>
          <cell r="F177">
            <v>85</v>
          </cell>
          <cell r="G177">
            <v>77</v>
          </cell>
          <cell r="H177">
            <v>91</v>
          </cell>
          <cell r="I177">
            <v>80</v>
          </cell>
          <cell r="J177">
            <v>89</v>
          </cell>
          <cell r="K177">
            <v>89</v>
          </cell>
          <cell r="L177">
            <v>79</v>
          </cell>
          <cell r="M177">
            <v>98</v>
          </cell>
          <cell r="N177">
            <v>99</v>
          </cell>
          <cell r="O177">
            <v>98</v>
          </cell>
          <cell r="P177">
            <v>100</v>
          </cell>
          <cell r="Q177">
            <v>81</v>
          </cell>
          <cell r="R177" t="str">
            <v>良好</v>
          </cell>
          <cell r="S177">
            <v>90</v>
          </cell>
          <cell r="T177">
            <v>75</v>
          </cell>
          <cell r="U177">
            <v>84</v>
          </cell>
          <cell r="V177">
            <v>78</v>
          </cell>
          <cell r="W177" t="str">
            <v>及格</v>
          </cell>
          <cell r="X177">
            <v>96</v>
          </cell>
          <cell r="Y177" t="str">
            <v>良好</v>
          </cell>
          <cell r="Z177">
            <v>65</v>
          </cell>
          <cell r="AA177">
            <v>65</v>
          </cell>
          <cell r="AB177">
            <v>86</v>
          </cell>
          <cell r="AC177">
            <v>91</v>
          </cell>
          <cell r="AD177">
            <v>81</v>
          </cell>
          <cell r="AE177">
            <v>81</v>
          </cell>
          <cell r="AF177">
            <v>99</v>
          </cell>
          <cell r="AG177">
            <v>91</v>
          </cell>
          <cell r="AH177" t="str">
            <v>良好</v>
          </cell>
          <cell r="AI177" t="str">
            <v>良好</v>
          </cell>
          <cell r="AJ177">
            <v>84</v>
          </cell>
          <cell r="AK177">
            <v>81</v>
          </cell>
          <cell r="AL177">
            <v>98</v>
          </cell>
          <cell r="AM177">
            <v>89</v>
          </cell>
          <cell r="AN177">
            <v>0</v>
          </cell>
          <cell r="AO177" t="str">
            <v/>
          </cell>
        </row>
        <row r="178">
          <cell r="A178">
            <v>20200318307</v>
          </cell>
          <cell r="B178" t="str">
            <v>杨恒鑫</v>
          </cell>
          <cell r="C178" t="str">
            <v>全日制2020软件与信息服务(软件外包服务方向)4班</v>
          </cell>
          <cell r="D178">
            <v>80</v>
          </cell>
          <cell r="E178">
            <v>70</v>
          </cell>
          <cell r="F178">
            <v>65</v>
          </cell>
          <cell r="G178">
            <v>68</v>
          </cell>
          <cell r="H178">
            <v>88</v>
          </cell>
          <cell r="I178">
            <v>62</v>
          </cell>
          <cell r="J178">
            <v>86</v>
          </cell>
          <cell r="K178">
            <v>69</v>
          </cell>
          <cell r="L178">
            <v>79</v>
          </cell>
          <cell r="M178">
            <v>89</v>
          </cell>
          <cell r="N178">
            <v>92</v>
          </cell>
          <cell r="O178">
            <v>89</v>
          </cell>
          <cell r="P178">
            <v>89</v>
          </cell>
          <cell r="Q178">
            <v>60</v>
          </cell>
          <cell r="R178" t="str">
            <v>良好</v>
          </cell>
          <cell r="S178">
            <v>90</v>
          </cell>
          <cell r="T178">
            <v>75</v>
          </cell>
          <cell r="U178">
            <v>62</v>
          </cell>
          <cell r="V178">
            <v>91</v>
          </cell>
          <cell r="W178" t="str">
            <v>优秀</v>
          </cell>
          <cell r="X178">
            <v>67</v>
          </cell>
          <cell r="Y178" t="str">
            <v>良好</v>
          </cell>
          <cell r="Z178">
            <v>60</v>
          </cell>
          <cell r="AA178">
            <v>60</v>
          </cell>
          <cell r="AB178">
            <v>80</v>
          </cell>
          <cell r="AC178">
            <v>76</v>
          </cell>
          <cell r="AD178">
            <v>82</v>
          </cell>
          <cell r="AE178">
            <v>78</v>
          </cell>
          <cell r="AF178">
            <v>72</v>
          </cell>
          <cell r="AG178">
            <v>83</v>
          </cell>
          <cell r="AH178" t="str">
            <v>良好</v>
          </cell>
          <cell r="AI178" t="str">
            <v>及格</v>
          </cell>
          <cell r="AJ178">
            <v>67</v>
          </cell>
          <cell r="AK178">
            <v>82</v>
          </cell>
          <cell r="AL178">
            <v>92</v>
          </cell>
          <cell r="AM178">
            <v>89</v>
          </cell>
          <cell r="AN178">
            <v>0</v>
          </cell>
          <cell r="AO178" t="str">
            <v/>
          </cell>
        </row>
        <row r="179">
          <cell r="A179">
            <v>20200318311</v>
          </cell>
          <cell r="B179" t="str">
            <v>易国静</v>
          </cell>
          <cell r="C179" t="str">
            <v>全日制2020软件与信息服务(软件外包服务方向)4班</v>
          </cell>
          <cell r="D179">
            <v>80</v>
          </cell>
          <cell r="E179">
            <v>90</v>
          </cell>
          <cell r="F179">
            <v>74</v>
          </cell>
          <cell r="G179">
            <v>67</v>
          </cell>
          <cell r="H179">
            <v>93</v>
          </cell>
          <cell r="I179">
            <v>88</v>
          </cell>
          <cell r="J179">
            <v>88</v>
          </cell>
          <cell r="K179">
            <v>91</v>
          </cell>
          <cell r="L179">
            <v>79</v>
          </cell>
          <cell r="M179">
            <v>96</v>
          </cell>
          <cell r="N179">
            <v>98</v>
          </cell>
          <cell r="O179">
            <v>97</v>
          </cell>
          <cell r="P179">
            <v>98</v>
          </cell>
          <cell r="Q179">
            <v>84</v>
          </cell>
          <cell r="R179" t="str">
            <v>良好</v>
          </cell>
          <cell r="S179">
            <v>90</v>
          </cell>
          <cell r="T179">
            <v>75</v>
          </cell>
          <cell r="U179">
            <v>87</v>
          </cell>
          <cell r="V179">
            <v>75</v>
          </cell>
          <cell r="W179" t="str">
            <v>良好</v>
          </cell>
          <cell r="X179">
            <v>92</v>
          </cell>
          <cell r="Y179" t="str">
            <v>良好</v>
          </cell>
          <cell r="Z179">
            <v>71</v>
          </cell>
          <cell r="AA179">
            <v>76</v>
          </cell>
          <cell r="AB179">
            <v>90</v>
          </cell>
          <cell r="AC179">
            <v>96</v>
          </cell>
          <cell r="AD179">
            <v>98</v>
          </cell>
          <cell r="AE179">
            <v>81</v>
          </cell>
          <cell r="AF179">
            <v>97</v>
          </cell>
          <cell r="AG179">
            <v>85</v>
          </cell>
          <cell r="AH179" t="str">
            <v>良好</v>
          </cell>
          <cell r="AI179" t="str">
            <v>良好</v>
          </cell>
          <cell r="AJ179">
            <v>83</v>
          </cell>
          <cell r="AK179">
            <v>98</v>
          </cell>
          <cell r="AL179">
            <v>94</v>
          </cell>
          <cell r="AM179">
            <v>61</v>
          </cell>
          <cell r="AN179">
            <v>0</v>
          </cell>
          <cell r="AO179" t="str">
            <v/>
          </cell>
        </row>
        <row r="180">
          <cell r="A180">
            <v>20200318312</v>
          </cell>
          <cell r="B180" t="str">
            <v>余崇帅</v>
          </cell>
          <cell r="C180" t="str">
            <v>全日制2020软件与信息服务(软件外包服务方向)4班</v>
          </cell>
          <cell r="D180">
            <v>80</v>
          </cell>
          <cell r="E180">
            <v>70</v>
          </cell>
          <cell r="F180">
            <v>71</v>
          </cell>
          <cell r="G180">
            <v>85</v>
          </cell>
          <cell r="H180">
            <v>94</v>
          </cell>
          <cell r="I180">
            <v>71</v>
          </cell>
          <cell r="J180">
            <v>87</v>
          </cell>
          <cell r="K180">
            <v>90</v>
          </cell>
          <cell r="L180">
            <v>78</v>
          </cell>
          <cell r="M180">
            <v>90</v>
          </cell>
          <cell r="N180">
            <v>95</v>
          </cell>
          <cell r="O180">
            <v>94</v>
          </cell>
          <cell r="P180">
            <v>99</v>
          </cell>
          <cell r="Q180">
            <v>86</v>
          </cell>
          <cell r="R180" t="str">
            <v>良好</v>
          </cell>
          <cell r="S180">
            <v>90</v>
          </cell>
          <cell r="T180">
            <v>75</v>
          </cell>
          <cell r="U180">
            <v>79</v>
          </cell>
          <cell r="V180">
            <v>83</v>
          </cell>
          <cell r="W180" t="str">
            <v>良好</v>
          </cell>
          <cell r="X180">
            <v>82</v>
          </cell>
          <cell r="Y180" t="str">
            <v>良好</v>
          </cell>
          <cell r="Z180">
            <v>67</v>
          </cell>
          <cell r="AA180">
            <v>60</v>
          </cell>
          <cell r="AB180">
            <v>80</v>
          </cell>
          <cell r="AC180">
            <v>82</v>
          </cell>
          <cell r="AD180">
            <v>84</v>
          </cell>
          <cell r="AE180">
            <v>92</v>
          </cell>
          <cell r="AF180">
            <v>86</v>
          </cell>
          <cell r="AG180">
            <v>81</v>
          </cell>
          <cell r="AH180" t="str">
            <v>良好</v>
          </cell>
          <cell r="AI180" t="str">
            <v>良好</v>
          </cell>
          <cell r="AJ180">
            <v>70</v>
          </cell>
          <cell r="AK180">
            <v>84</v>
          </cell>
          <cell r="AL180">
            <v>98</v>
          </cell>
          <cell r="AM180">
            <v>88</v>
          </cell>
          <cell r="AN180">
            <v>0</v>
          </cell>
          <cell r="AO180" t="str">
            <v/>
          </cell>
        </row>
        <row r="181">
          <cell r="A181">
            <v>20200318317</v>
          </cell>
          <cell r="B181" t="str">
            <v>赵广铭</v>
          </cell>
          <cell r="C181" t="str">
            <v>全日制2020软件与信息服务(软件外包服务方向)4班</v>
          </cell>
          <cell r="D181">
            <v>80</v>
          </cell>
          <cell r="E181">
            <v>79</v>
          </cell>
          <cell r="F181">
            <v>77</v>
          </cell>
          <cell r="G181">
            <v>84</v>
          </cell>
          <cell r="H181">
            <v>92</v>
          </cell>
          <cell r="I181">
            <v>79</v>
          </cell>
          <cell r="J181">
            <v>92</v>
          </cell>
          <cell r="K181">
            <v>82</v>
          </cell>
          <cell r="L181">
            <v>83</v>
          </cell>
          <cell r="M181">
            <v>91</v>
          </cell>
          <cell r="N181">
            <v>95</v>
          </cell>
          <cell r="O181">
            <v>93</v>
          </cell>
          <cell r="P181">
            <v>96</v>
          </cell>
          <cell r="Q181">
            <v>85</v>
          </cell>
          <cell r="R181" t="str">
            <v>良好</v>
          </cell>
          <cell r="S181">
            <v>90</v>
          </cell>
          <cell r="T181">
            <v>75</v>
          </cell>
          <cell r="U181">
            <v>73</v>
          </cell>
          <cell r="V181">
            <v>82</v>
          </cell>
          <cell r="W181" t="str">
            <v>及格</v>
          </cell>
          <cell r="X181">
            <v>77</v>
          </cell>
          <cell r="Y181" t="str">
            <v>良好</v>
          </cell>
          <cell r="Z181">
            <v>60</v>
          </cell>
          <cell r="AA181">
            <v>66</v>
          </cell>
          <cell r="AB181">
            <v>83</v>
          </cell>
          <cell r="AC181">
            <v>81</v>
          </cell>
          <cell r="AD181">
            <v>88</v>
          </cell>
          <cell r="AE181">
            <v>92</v>
          </cell>
          <cell r="AF181">
            <v>80</v>
          </cell>
          <cell r="AG181">
            <v>81</v>
          </cell>
          <cell r="AH181" t="str">
            <v>良好</v>
          </cell>
          <cell r="AI181" t="str">
            <v>及格</v>
          </cell>
          <cell r="AJ181">
            <v>69</v>
          </cell>
          <cell r="AK181">
            <v>88</v>
          </cell>
          <cell r="AL181">
            <v>84</v>
          </cell>
          <cell r="AM181">
            <v>85</v>
          </cell>
          <cell r="AN181">
            <v>0</v>
          </cell>
          <cell r="AO181" t="str">
            <v/>
          </cell>
        </row>
        <row r="182">
          <cell r="A182">
            <v>20200318318</v>
          </cell>
          <cell r="B182" t="str">
            <v>郑东来</v>
          </cell>
          <cell r="C182" t="str">
            <v>全日制2020软件与信息服务(软件外包服务方向)4班</v>
          </cell>
          <cell r="D182">
            <v>80</v>
          </cell>
          <cell r="E182">
            <v>82</v>
          </cell>
          <cell r="F182">
            <v>70</v>
          </cell>
          <cell r="G182">
            <v>80</v>
          </cell>
          <cell r="H182">
            <v>89</v>
          </cell>
          <cell r="I182">
            <v>78</v>
          </cell>
          <cell r="J182">
            <v>79</v>
          </cell>
          <cell r="K182">
            <v>84</v>
          </cell>
          <cell r="L182">
            <v>83</v>
          </cell>
          <cell r="M182">
            <v>94</v>
          </cell>
          <cell r="N182">
            <v>97</v>
          </cell>
          <cell r="O182">
            <v>97</v>
          </cell>
          <cell r="P182">
            <v>97</v>
          </cell>
          <cell r="Q182">
            <v>82</v>
          </cell>
          <cell r="R182" t="str">
            <v>良好</v>
          </cell>
          <cell r="S182">
            <v>90</v>
          </cell>
          <cell r="T182">
            <v>75</v>
          </cell>
          <cell r="U182">
            <v>76</v>
          </cell>
          <cell r="V182">
            <v>85</v>
          </cell>
          <cell r="W182" t="str">
            <v>良好</v>
          </cell>
          <cell r="X182">
            <v>94</v>
          </cell>
          <cell r="Y182" t="str">
            <v>良好</v>
          </cell>
          <cell r="Z182">
            <v>71</v>
          </cell>
          <cell r="AA182">
            <v>73</v>
          </cell>
          <cell r="AB182">
            <v>83</v>
          </cell>
          <cell r="AC182">
            <v>90</v>
          </cell>
          <cell r="AD182">
            <v>79</v>
          </cell>
          <cell r="AE182">
            <v>71</v>
          </cell>
          <cell r="AF182">
            <v>94</v>
          </cell>
          <cell r="AG182">
            <v>84</v>
          </cell>
          <cell r="AH182" t="str">
            <v>良好</v>
          </cell>
          <cell r="AI182" t="str">
            <v>及格</v>
          </cell>
          <cell r="AJ182">
            <v>77</v>
          </cell>
          <cell r="AK182">
            <v>79</v>
          </cell>
          <cell r="AL182">
            <v>96</v>
          </cell>
          <cell r="AM182">
            <v>85</v>
          </cell>
          <cell r="AN182">
            <v>0</v>
          </cell>
          <cell r="AO182" t="str">
            <v/>
          </cell>
        </row>
        <row r="183">
          <cell r="A183">
            <v>20200318320</v>
          </cell>
          <cell r="B183" t="str">
            <v>周文泰</v>
          </cell>
          <cell r="C183" t="str">
            <v>全日制2020软件与信息服务(软件外包服务方向)4班</v>
          </cell>
          <cell r="D183">
            <v>80</v>
          </cell>
          <cell r="E183">
            <v>79</v>
          </cell>
          <cell r="F183">
            <v>67</v>
          </cell>
          <cell r="G183">
            <v>83</v>
          </cell>
          <cell r="H183">
            <v>90</v>
          </cell>
          <cell r="I183">
            <v>87</v>
          </cell>
          <cell r="J183">
            <v>88</v>
          </cell>
          <cell r="K183">
            <v>84</v>
          </cell>
          <cell r="L183">
            <v>83</v>
          </cell>
          <cell r="M183">
            <v>93</v>
          </cell>
          <cell r="N183">
            <v>98</v>
          </cell>
          <cell r="O183">
            <v>99</v>
          </cell>
          <cell r="P183">
            <v>100</v>
          </cell>
          <cell r="Q183">
            <v>86</v>
          </cell>
          <cell r="R183" t="str">
            <v>良好</v>
          </cell>
          <cell r="S183">
            <v>90</v>
          </cell>
          <cell r="T183">
            <v>75</v>
          </cell>
          <cell r="U183">
            <v>75</v>
          </cell>
          <cell r="V183">
            <v>84</v>
          </cell>
          <cell r="W183" t="str">
            <v>良好</v>
          </cell>
          <cell r="X183">
            <v>97</v>
          </cell>
          <cell r="Y183" t="str">
            <v>良好</v>
          </cell>
          <cell r="Z183">
            <v>65</v>
          </cell>
          <cell r="AA183">
            <v>69</v>
          </cell>
          <cell r="AB183">
            <v>87</v>
          </cell>
          <cell r="AC183">
            <v>86</v>
          </cell>
          <cell r="AD183">
            <v>77</v>
          </cell>
          <cell r="AE183">
            <v>92</v>
          </cell>
          <cell r="AF183">
            <v>97</v>
          </cell>
          <cell r="AG183">
            <v>83</v>
          </cell>
          <cell r="AH183" t="str">
            <v>良好</v>
          </cell>
          <cell r="AI183" t="str">
            <v>良好</v>
          </cell>
          <cell r="AJ183">
            <v>80</v>
          </cell>
          <cell r="AK183">
            <v>77</v>
          </cell>
          <cell r="AL183">
            <v>97</v>
          </cell>
          <cell r="AM183">
            <v>80</v>
          </cell>
          <cell r="AN183">
            <v>0</v>
          </cell>
          <cell r="AO183" t="str">
            <v/>
          </cell>
        </row>
        <row r="184">
          <cell r="A184">
            <v>20200318325</v>
          </cell>
          <cell r="B184" t="str">
            <v>郑少国</v>
          </cell>
          <cell r="C184" t="str">
            <v>全日制2020软件与信息服务(软件外包服务方向)4班</v>
          </cell>
          <cell r="D184">
            <v>80</v>
          </cell>
          <cell r="E184">
            <v>88</v>
          </cell>
          <cell r="F184">
            <v>80</v>
          </cell>
          <cell r="G184">
            <v>92</v>
          </cell>
          <cell r="H184">
            <v>93</v>
          </cell>
          <cell r="I184">
            <v>87</v>
          </cell>
          <cell r="J184">
            <v>87</v>
          </cell>
          <cell r="K184">
            <v>90</v>
          </cell>
          <cell r="L184">
            <v>81</v>
          </cell>
          <cell r="M184">
            <v>97</v>
          </cell>
          <cell r="N184">
            <v>97</v>
          </cell>
          <cell r="O184">
            <v>96</v>
          </cell>
          <cell r="P184">
            <v>98</v>
          </cell>
          <cell r="Q184">
            <v>86</v>
          </cell>
          <cell r="R184" t="str">
            <v>良好</v>
          </cell>
          <cell r="S184">
            <v>90</v>
          </cell>
          <cell r="T184">
            <v>75</v>
          </cell>
          <cell r="U184">
            <v>87</v>
          </cell>
          <cell r="V184">
            <v>86</v>
          </cell>
          <cell r="W184" t="str">
            <v>优秀</v>
          </cell>
          <cell r="X184">
            <v>91</v>
          </cell>
          <cell r="Y184" t="str">
            <v>良好</v>
          </cell>
          <cell r="Z184">
            <v>76</v>
          </cell>
          <cell r="AA184">
            <v>70</v>
          </cell>
          <cell r="AB184">
            <v>87</v>
          </cell>
          <cell r="AC184">
            <v>92</v>
          </cell>
          <cell r="AD184">
            <v>99</v>
          </cell>
          <cell r="AE184">
            <v>81</v>
          </cell>
          <cell r="AF184">
            <v>99</v>
          </cell>
          <cell r="AG184">
            <v>93</v>
          </cell>
          <cell r="AH184" t="str">
            <v>良好</v>
          </cell>
          <cell r="AI184" t="str">
            <v>良好</v>
          </cell>
          <cell r="AJ184">
            <v>86</v>
          </cell>
          <cell r="AK184">
            <v>99</v>
          </cell>
          <cell r="AL184">
            <v>97</v>
          </cell>
          <cell r="AM184">
            <v>88</v>
          </cell>
          <cell r="AN184">
            <v>0</v>
          </cell>
          <cell r="AO184" t="str">
            <v/>
          </cell>
        </row>
        <row r="185">
          <cell r="A185">
            <v>20200318115</v>
          </cell>
          <cell r="B185" t="str">
            <v>胡斌</v>
          </cell>
          <cell r="C185" t="str">
            <v>全日制2020软件与信息服务(软件外包服务方向)4班</v>
          </cell>
          <cell r="D185">
            <v>80</v>
          </cell>
          <cell r="E185">
            <v>83</v>
          </cell>
          <cell r="F185">
            <v>76</v>
          </cell>
          <cell r="G185">
            <v>88</v>
          </cell>
          <cell r="H185">
            <v>90</v>
          </cell>
          <cell r="I185">
            <v>74</v>
          </cell>
          <cell r="J185">
            <v>78</v>
          </cell>
          <cell r="K185">
            <v>65</v>
          </cell>
          <cell r="L185">
            <v>81</v>
          </cell>
          <cell r="M185">
            <v>92</v>
          </cell>
          <cell r="N185">
            <v>99</v>
          </cell>
          <cell r="O185">
            <v>94</v>
          </cell>
          <cell r="P185">
            <v>98</v>
          </cell>
          <cell r="Q185">
            <v>70</v>
          </cell>
          <cell r="R185" t="str">
            <v>良好</v>
          </cell>
          <cell r="S185">
            <v>95</v>
          </cell>
          <cell r="T185">
            <v>75</v>
          </cell>
          <cell r="U185">
            <v>88</v>
          </cell>
          <cell r="V185">
            <v>84</v>
          </cell>
          <cell r="W185">
            <v>60</v>
          </cell>
          <cell r="X185">
            <v>92</v>
          </cell>
          <cell r="Y185" t="str">
            <v>良好</v>
          </cell>
          <cell r="Z185">
            <v>60</v>
          </cell>
          <cell r="AA185">
            <v>63</v>
          </cell>
          <cell r="AB185">
            <v>81</v>
          </cell>
          <cell r="AC185">
            <v>90</v>
          </cell>
          <cell r="AD185">
            <v>82</v>
          </cell>
          <cell r="AE185">
            <v>68</v>
          </cell>
          <cell r="AF185">
            <v>76</v>
          </cell>
          <cell r="AG185">
            <v>90</v>
          </cell>
          <cell r="AH185" t="str">
            <v>良好</v>
          </cell>
          <cell r="AI185" t="str">
            <v>良好</v>
          </cell>
          <cell r="AJ185">
            <v>73</v>
          </cell>
          <cell r="AK185">
            <v>82</v>
          </cell>
          <cell r="AL185">
            <v>85</v>
          </cell>
          <cell r="AM185">
            <v>85</v>
          </cell>
          <cell r="AN185">
            <v>0</v>
          </cell>
          <cell r="AO185" t="str">
            <v/>
          </cell>
        </row>
        <row r="186">
          <cell r="A186">
            <v>20190101077</v>
          </cell>
          <cell r="B186" t="str">
            <v>杨诗惠</v>
          </cell>
          <cell r="C186" t="str">
            <v>全日制2020软件与信息服务(软件外包服务方向)1班</v>
          </cell>
          <cell r="D186" t="str">
            <v>良好</v>
          </cell>
          <cell r="E186">
            <v>80</v>
          </cell>
          <cell r="F186">
            <v>76</v>
          </cell>
          <cell r="G186">
            <v>61</v>
          </cell>
          <cell r="H186">
            <v>78</v>
          </cell>
          <cell r="I186">
            <v>85</v>
          </cell>
          <cell r="J186">
            <v>78</v>
          </cell>
          <cell r="K186">
            <v>63</v>
          </cell>
          <cell r="L186">
            <v>89</v>
          </cell>
          <cell r="M186">
            <v>90</v>
          </cell>
          <cell r="N186">
            <v>89</v>
          </cell>
          <cell r="O186">
            <v>94</v>
          </cell>
          <cell r="P186">
            <v>69</v>
          </cell>
          <cell r="Q186">
            <v>64</v>
          </cell>
          <cell r="R186" t="str">
            <v>良好</v>
          </cell>
          <cell r="S186" t="str">
            <v>良好</v>
          </cell>
          <cell r="T186">
            <v>75</v>
          </cell>
          <cell r="U186">
            <v>74</v>
          </cell>
          <cell r="V186">
            <v>92</v>
          </cell>
          <cell r="W186" t="str">
            <v>良好</v>
          </cell>
          <cell r="X186">
            <v>86</v>
          </cell>
          <cell r="Y186" t="str">
            <v>良好</v>
          </cell>
          <cell r="Z186">
            <v>4</v>
          </cell>
          <cell r="AA186">
            <v>85</v>
          </cell>
          <cell r="AB186">
            <v>84</v>
          </cell>
          <cell r="AC186">
            <v>88</v>
          </cell>
          <cell r="AD186">
            <v>95</v>
          </cell>
          <cell r="AE186">
            <v>82</v>
          </cell>
          <cell r="AF186">
            <v>4</v>
          </cell>
          <cell r="AG186">
            <v>94</v>
          </cell>
          <cell r="AH186" t="str">
            <v>良好</v>
          </cell>
          <cell r="AI186" t="str">
            <v>良好</v>
          </cell>
          <cell r="AJ186">
            <v>72</v>
          </cell>
          <cell r="AK186">
            <v>79</v>
          </cell>
          <cell r="AL186">
            <v>83</v>
          </cell>
          <cell r="AM186">
            <v>92</v>
          </cell>
          <cell r="AN186">
            <v>2</v>
          </cell>
          <cell r="AO186" t="str">
            <v>C#面向对象程序设计通用核心能力测试</v>
          </cell>
        </row>
        <row r="187">
          <cell r="A187">
            <v>20180309201</v>
          </cell>
          <cell r="B187" t="str">
            <v>郑伟韬</v>
          </cell>
          <cell r="C187" t="str">
            <v>全日制2020软件与信息服务(软件外包服务方向)4班</v>
          </cell>
          <cell r="D187" t="str">
            <v>良好</v>
          </cell>
          <cell r="E187">
            <v>66</v>
          </cell>
          <cell r="F187">
            <v>81</v>
          </cell>
          <cell r="G187">
            <v>70</v>
          </cell>
          <cell r="H187">
            <v>60</v>
          </cell>
          <cell r="I187">
            <v>73</v>
          </cell>
          <cell r="J187">
            <v>56</v>
          </cell>
          <cell r="K187">
            <v>75</v>
          </cell>
          <cell r="L187">
            <v>80</v>
          </cell>
          <cell r="M187">
            <v>41</v>
          </cell>
          <cell r="N187">
            <v>99</v>
          </cell>
          <cell r="O187">
            <v>100</v>
          </cell>
          <cell r="P187">
            <v>69</v>
          </cell>
          <cell r="Q187">
            <v>60</v>
          </cell>
          <cell r="R187">
            <v>85</v>
          </cell>
          <cell r="S187">
            <v>4</v>
          </cell>
          <cell r="T187">
            <v>75</v>
          </cell>
          <cell r="U187">
            <v>60</v>
          </cell>
          <cell r="V187">
            <v>72</v>
          </cell>
          <cell r="W187">
            <v>72</v>
          </cell>
          <cell r="X187">
            <v>4</v>
          </cell>
          <cell r="Y187" t="str">
            <v>良好</v>
          </cell>
          <cell r="Z187">
            <v>4</v>
          </cell>
          <cell r="AA187">
            <v>67</v>
          </cell>
          <cell r="AB187">
            <v>67</v>
          </cell>
          <cell r="AC187">
            <v>68</v>
          </cell>
          <cell r="AD187">
            <v>95</v>
          </cell>
          <cell r="AE187">
            <v>70</v>
          </cell>
          <cell r="AF187">
            <v>86</v>
          </cell>
          <cell r="AG187">
            <v>66</v>
          </cell>
          <cell r="AH187" t="str">
            <v>良好</v>
          </cell>
          <cell r="AI187" t="str">
            <v>良好</v>
          </cell>
          <cell r="AJ187">
            <v>78</v>
          </cell>
          <cell r="AK187">
            <v>83</v>
          </cell>
          <cell r="AL187">
            <v>83</v>
          </cell>
          <cell r="AM187">
            <v>75</v>
          </cell>
          <cell r="AN187">
            <v>5</v>
          </cell>
          <cell r="AO187" t="str">
            <v>体育与健康(一)大学生安全教育(一)形势与政策(二)军事理论C#面向对象程序设计</v>
          </cell>
        </row>
      </sheetData>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sheet1"/>
    </sheetNames>
    <sheetDataSet>
      <sheetData sheetId="0">
        <row r="1">
          <cell r="A1" t="str">
            <v>学号</v>
          </cell>
          <cell r="B1" t="str">
            <v>姓名</v>
          </cell>
          <cell r="C1" t="str">
            <v>班级</v>
          </cell>
          <cell r="D1" t="str">
            <v>专业入门教育</v>
          </cell>
          <cell r="E1" t="str">
            <v>数字电子技术</v>
          </cell>
          <cell r="F1" t="str">
            <v>高职英语(二)</v>
          </cell>
          <cell r="G1" t="str">
            <v>高职英语(一)</v>
          </cell>
          <cell r="H1" t="str">
            <v>高职语文</v>
          </cell>
          <cell r="I1" t="str">
            <v>高职生心理健康教育</v>
          </cell>
          <cell r="J1" t="str">
            <v>思想道德修养与法律基础</v>
          </cell>
          <cell r="K1" t="str">
            <v>模拟电子技术</v>
          </cell>
          <cell r="L1" t="str">
            <v>体育与健康(一)</v>
          </cell>
          <cell r="M1" t="str">
            <v>体育与健康(二)</v>
          </cell>
          <cell r="N1" t="str">
            <v>创新思维训练</v>
          </cell>
          <cell r="O1" t="str">
            <v>大学生安全教育(一)</v>
          </cell>
          <cell r="P1" t="str">
            <v>大学生安全教育(二)</v>
          </cell>
          <cell r="Q1" t="str">
            <v>大学生安全教育(三)</v>
          </cell>
          <cell r="R1" t="str">
            <v>大学生安全教育(四)</v>
          </cell>
          <cell r="S1" t="str">
            <v>形势与政策(一)</v>
          </cell>
          <cell r="T1" t="str">
            <v>形势与政策(二)</v>
          </cell>
          <cell r="U1" t="str">
            <v>大学生安全教育(五)</v>
          </cell>
          <cell r="V1" t="str">
            <v>职业发展与生涯规划</v>
          </cell>
          <cell r="W1" t="str">
            <v>《云物大智基础》(课内：office部分)</v>
          </cell>
          <cell r="X1" t="str">
            <v>《云物大智基础》(课外：云物大智部分)</v>
          </cell>
          <cell r="Y1" t="str">
            <v>高等数学(一)</v>
          </cell>
          <cell r="Z1" t="str">
            <v>军事理论</v>
          </cell>
          <cell r="AA1" t="str">
            <v>职业素养实习与劳动教育</v>
          </cell>
          <cell r="AB1" t="str">
            <v>毕业设计（论文）/职业能力测试</v>
          </cell>
          <cell r="AC1" t="str">
            <v>ICT营销导论</v>
          </cell>
          <cell r="AD1" t="str">
            <v>三网融合技术</v>
          </cell>
          <cell r="AE1" t="str">
            <v>工业互联网导论</v>
          </cell>
          <cell r="AF1" t="str">
            <v>通信原理</v>
          </cell>
          <cell r="AG1" t="str">
            <v>电工技术</v>
          </cell>
          <cell r="AH1" t="str">
            <v>通信工程监理</v>
          </cell>
          <cell r="AI1" t="str">
            <v>Python（数据整理分析）</v>
          </cell>
          <cell r="AJ1" t="str">
            <v>5G全网建设技术</v>
          </cell>
          <cell r="AK1" t="str">
            <v>5G移动通信技术</v>
          </cell>
          <cell r="AL1" t="str">
            <v>数据网组建与维护</v>
          </cell>
          <cell r="AM1" t="str">
            <v>通信电源</v>
          </cell>
          <cell r="AN1" t="str">
            <v>基站设备安装与维护</v>
          </cell>
          <cell r="AO1" t="str">
            <v>光传输技术</v>
          </cell>
          <cell r="AP1" t="str">
            <v>5G组网与工程实践</v>
          </cell>
          <cell r="AQ1" t="str">
            <v>5G网络规划与优化</v>
          </cell>
          <cell r="AR1" t="str">
            <v>通信工程勘察设计与概预算</v>
          </cell>
          <cell r="AS1" t="str">
            <v>职业发展与就业指导</v>
          </cell>
          <cell r="AT1" t="str">
            <v>通用核心能力测试</v>
          </cell>
          <cell r="AU1" t="str">
            <v>创新与创业实务</v>
          </cell>
          <cell r="AV1" t="str">
            <v>形势与政策（三）</v>
          </cell>
          <cell r="AW1" t="str">
            <v>形势与政策（四）</v>
          </cell>
          <cell r="AX1" t="str">
            <v>毛泽东思想和中国特色社会主义理论体系概论</v>
          </cell>
          <cell r="AY1" t="str">
            <v>预就业实习</v>
          </cell>
          <cell r="AZ1" t="str">
            <v>不及格门数</v>
          </cell>
          <cell r="BA1" t="str">
            <v>不及格科目</v>
          </cell>
        </row>
        <row r="2">
          <cell r="A2">
            <v>20170305001</v>
          </cell>
          <cell r="B2" t="str">
            <v>韦景然</v>
          </cell>
          <cell r="C2" t="str">
            <v>全日制2020通信技术1班</v>
          </cell>
          <cell r="D2" t="str">
            <v>良好</v>
          </cell>
          <cell r="E2">
            <v>79</v>
          </cell>
          <cell r="F2">
            <v>60</v>
          </cell>
          <cell r="G2">
            <v>68</v>
          </cell>
          <cell r="H2">
            <v>60</v>
          </cell>
          <cell r="I2">
            <v>60</v>
          </cell>
          <cell r="J2">
            <v>78</v>
          </cell>
          <cell r="K2">
            <v>73</v>
          </cell>
          <cell r="L2">
            <v>81</v>
          </cell>
          <cell r="M2">
            <v>85</v>
          </cell>
          <cell r="N2">
            <v>81</v>
          </cell>
          <cell r="O2">
            <v>60</v>
          </cell>
          <cell r="P2">
            <v>94</v>
          </cell>
          <cell r="Q2">
            <v>95</v>
          </cell>
          <cell r="R2">
            <v>92</v>
          </cell>
          <cell r="S2" t="str">
            <v>良好</v>
          </cell>
          <cell r="T2" t="str">
            <v>良好</v>
          </cell>
          <cell r="U2">
            <v>75</v>
          </cell>
          <cell r="V2">
            <v>80</v>
          </cell>
          <cell r="W2">
            <v>60</v>
          </cell>
          <cell r="X2" t="str">
            <v>及格</v>
          </cell>
          <cell r="Y2">
            <v>71</v>
          </cell>
          <cell r="Z2">
            <v>85</v>
          </cell>
          <cell r="AA2">
            <v>77</v>
          </cell>
          <cell r="AB2">
            <v>75</v>
          </cell>
          <cell r="AC2">
            <v>85</v>
          </cell>
          <cell r="AD2">
            <v>71</v>
          </cell>
          <cell r="AE2">
            <v>81</v>
          </cell>
          <cell r="AF2">
            <v>62</v>
          </cell>
          <cell r="AG2">
            <v>70</v>
          </cell>
          <cell r="AH2">
            <v>73</v>
          </cell>
          <cell r="AI2">
            <v>76</v>
          </cell>
          <cell r="AJ2">
            <v>83</v>
          </cell>
          <cell r="AK2">
            <v>60</v>
          </cell>
          <cell r="AL2">
            <v>83</v>
          </cell>
          <cell r="AM2">
            <v>82</v>
          </cell>
          <cell r="AN2">
            <v>78</v>
          </cell>
          <cell r="AO2">
            <v>83</v>
          </cell>
          <cell r="AP2">
            <v>78</v>
          </cell>
          <cell r="AQ2">
            <v>81</v>
          </cell>
          <cell r="AR2">
            <v>82</v>
          </cell>
          <cell r="AS2">
            <v>64</v>
          </cell>
          <cell r="AT2">
            <v>94</v>
          </cell>
          <cell r="AU2">
            <v>78</v>
          </cell>
          <cell r="AV2">
            <v>80</v>
          </cell>
          <cell r="AW2" t="str">
            <v>及格</v>
          </cell>
          <cell r="AX2">
            <v>69</v>
          </cell>
          <cell r="AY2">
            <v>85</v>
          </cell>
          <cell r="AZ2">
            <v>0</v>
          </cell>
          <cell r="BA2" t="str">
            <v/>
          </cell>
        </row>
        <row r="3">
          <cell r="A3">
            <v>20180304009</v>
          </cell>
          <cell r="B3" t="str">
            <v>肖技</v>
          </cell>
          <cell r="C3" t="str">
            <v>全日制2020通信技术1班</v>
          </cell>
          <cell r="D3" t="str">
            <v>优秀</v>
          </cell>
          <cell r="E3">
            <v>83</v>
          </cell>
          <cell r="F3">
            <v>96</v>
          </cell>
          <cell r="G3">
            <v>92</v>
          </cell>
          <cell r="H3">
            <v>98</v>
          </cell>
          <cell r="I3">
            <v>81</v>
          </cell>
          <cell r="J3">
            <v>86</v>
          </cell>
          <cell r="K3">
            <v>81</v>
          </cell>
          <cell r="L3">
            <v>65</v>
          </cell>
          <cell r="M3">
            <v>85</v>
          </cell>
          <cell r="N3">
            <v>86</v>
          </cell>
          <cell r="O3">
            <v>99</v>
          </cell>
          <cell r="P3">
            <v>99</v>
          </cell>
          <cell r="Q3">
            <v>100</v>
          </cell>
          <cell r="R3">
            <v>100</v>
          </cell>
          <cell r="S3" t="str">
            <v>良好</v>
          </cell>
          <cell r="T3" t="str">
            <v>优秀</v>
          </cell>
          <cell r="U3">
            <v>80</v>
          </cell>
          <cell r="V3">
            <v>100</v>
          </cell>
          <cell r="W3">
            <v>88</v>
          </cell>
          <cell r="X3" t="str">
            <v>良好</v>
          </cell>
          <cell r="Y3">
            <v>86</v>
          </cell>
          <cell r="Z3">
            <v>85</v>
          </cell>
          <cell r="AA3">
            <v>95</v>
          </cell>
          <cell r="AB3">
            <v>90</v>
          </cell>
          <cell r="AC3">
            <v>89</v>
          </cell>
          <cell r="AD3">
            <v>90</v>
          </cell>
          <cell r="AE3">
            <v>87</v>
          </cell>
          <cell r="AF3">
            <v>79</v>
          </cell>
          <cell r="AG3">
            <v>86</v>
          </cell>
          <cell r="AH3">
            <v>84</v>
          </cell>
          <cell r="AI3">
            <v>90</v>
          </cell>
          <cell r="AJ3">
            <v>100</v>
          </cell>
          <cell r="AK3">
            <v>91</v>
          </cell>
          <cell r="AL3">
            <v>77</v>
          </cell>
          <cell r="AM3">
            <v>83</v>
          </cell>
          <cell r="AN3">
            <v>87</v>
          </cell>
          <cell r="AO3">
            <v>91</v>
          </cell>
          <cell r="AP3">
            <v>85</v>
          </cell>
          <cell r="AQ3">
            <v>90</v>
          </cell>
          <cell r="AR3">
            <v>92</v>
          </cell>
          <cell r="AS3">
            <v>94</v>
          </cell>
          <cell r="AT3">
            <v>95</v>
          </cell>
          <cell r="AU3">
            <v>93</v>
          </cell>
          <cell r="AV3">
            <v>80</v>
          </cell>
          <cell r="AW3" t="str">
            <v>优秀</v>
          </cell>
          <cell r="AX3">
            <v>86</v>
          </cell>
          <cell r="AY3">
            <v>98</v>
          </cell>
          <cell r="AZ3">
            <v>0</v>
          </cell>
          <cell r="BA3" t="str">
            <v/>
          </cell>
        </row>
        <row r="4">
          <cell r="A4">
            <v>20180315015</v>
          </cell>
          <cell r="B4" t="str">
            <v>刘铎安</v>
          </cell>
          <cell r="C4" t="str">
            <v>全日制2020通信技术1班</v>
          </cell>
          <cell r="D4">
            <v>90</v>
          </cell>
          <cell r="E4">
            <v>4</v>
          </cell>
          <cell r="F4">
            <v>77</v>
          </cell>
          <cell r="G4">
            <v>71</v>
          </cell>
          <cell r="H4">
            <v>81</v>
          </cell>
          <cell r="I4">
            <v>88</v>
          </cell>
          <cell r="J4">
            <v>90</v>
          </cell>
          <cell r="K4">
            <v>4</v>
          </cell>
          <cell r="L4">
            <v>69</v>
          </cell>
          <cell r="M4">
            <v>88</v>
          </cell>
          <cell r="N4">
            <v>85</v>
          </cell>
          <cell r="O4">
            <v>95</v>
          </cell>
          <cell r="P4">
            <v>92</v>
          </cell>
          <cell r="Q4">
            <v>100</v>
          </cell>
          <cell r="R4">
            <v>95</v>
          </cell>
          <cell r="S4" t="str">
            <v>良好</v>
          </cell>
          <cell r="T4" t="str">
            <v>良好</v>
          </cell>
          <cell r="U4">
            <v>75</v>
          </cell>
          <cell r="V4">
            <v>80</v>
          </cell>
          <cell r="W4">
            <v>94</v>
          </cell>
          <cell r="X4">
            <v>94</v>
          </cell>
          <cell r="Y4">
            <v>82</v>
          </cell>
          <cell r="Z4">
            <v>85</v>
          </cell>
          <cell r="AA4">
            <v>91</v>
          </cell>
          <cell r="AB4">
            <v>86</v>
          </cell>
          <cell r="AC4">
            <v>93</v>
          </cell>
          <cell r="AD4">
            <v>82</v>
          </cell>
          <cell r="AE4">
            <v>4</v>
          </cell>
          <cell r="AF4">
            <v>4</v>
          </cell>
          <cell r="AG4">
            <v>86</v>
          </cell>
          <cell r="AH4">
            <v>74</v>
          </cell>
          <cell r="AI4">
            <v>84</v>
          </cell>
          <cell r="AJ4">
            <v>100</v>
          </cell>
          <cell r="AK4">
            <v>62</v>
          </cell>
          <cell r="AL4">
            <v>81</v>
          </cell>
          <cell r="AM4">
            <v>83</v>
          </cell>
          <cell r="AN4">
            <v>84</v>
          </cell>
          <cell r="AO4">
            <v>85</v>
          </cell>
          <cell r="AP4">
            <v>78</v>
          </cell>
          <cell r="AQ4">
            <v>82</v>
          </cell>
          <cell r="AR4">
            <v>90</v>
          </cell>
          <cell r="AS4">
            <v>60</v>
          </cell>
          <cell r="AT4">
            <v>96</v>
          </cell>
          <cell r="AU4">
            <v>88</v>
          </cell>
          <cell r="AV4">
            <v>80</v>
          </cell>
          <cell r="AW4" t="str">
            <v>良好</v>
          </cell>
          <cell r="AX4">
            <v>80</v>
          </cell>
          <cell r="AY4">
            <v>85</v>
          </cell>
          <cell r="AZ4">
            <v>4</v>
          </cell>
          <cell r="BA4" t="str">
            <v>数字电子技术,模拟电子技术工业互联网导论通信原理</v>
          </cell>
        </row>
        <row r="5">
          <cell r="A5">
            <v>20200304001</v>
          </cell>
          <cell r="B5" t="str">
            <v>闭海</v>
          </cell>
          <cell r="C5" t="str">
            <v>全日制2020通信技术1班</v>
          </cell>
          <cell r="D5" t="str">
            <v>优秀</v>
          </cell>
          <cell r="E5">
            <v>96</v>
          </cell>
          <cell r="F5">
            <v>77</v>
          </cell>
          <cell r="G5">
            <v>79</v>
          </cell>
          <cell r="H5">
            <v>80</v>
          </cell>
          <cell r="I5">
            <v>83</v>
          </cell>
          <cell r="J5">
            <v>82</v>
          </cell>
          <cell r="K5">
            <v>84</v>
          </cell>
          <cell r="L5">
            <v>86</v>
          </cell>
          <cell r="M5">
            <v>79</v>
          </cell>
          <cell r="N5">
            <v>72</v>
          </cell>
          <cell r="O5">
            <v>99</v>
          </cell>
          <cell r="P5">
            <v>96</v>
          </cell>
          <cell r="Q5">
            <v>92</v>
          </cell>
          <cell r="R5">
            <v>99</v>
          </cell>
          <cell r="S5" t="str">
            <v>良好</v>
          </cell>
          <cell r="T5" t="str">
            <v>良好</v>
          </cell>
          <cell r="U5">
            <v>75</v>
          </cell>
          <cell r="V5">
            <v>75</v>
          </cell>
          <cell r="W5">
            <v>60</v>
          </cell>
          <cell r="X5" t="str">
            <v>良好</v>
          </cell>
          <cell r="Y5">
            <v>87</v>
          </cell>
          <cell r="Z5">
            <v>92</v>
          </cell>
          <cell r="AA5">
            <v>91</v>
          </cell>
          <cell r="AB5">
            <v>89</v>
          </cell>
          <cell r="AC5">
            <v>85</v>
          </cell>
          <cell r="AD5">
            <v>90</v>
          </cell>
          <cell r="AE5">
            <v>84</v>
          </cell>
          <cell r="AF5">
            <v>90</v>
          </cell>
          <cell r="AG5">
            <v>79</v>
          </cell>
          <cell r="AH5">
            <v>73</v>
          </cell>
          <cell r="AI5">
            <v>80</v>
          </cell>
          <cell r="AJ5">
            <v>100</v>
          </cell>
          <cell r="AK5">
            <v>88</v>
          </cell>
          <cell r="AL5">
            <v>72</v>
          </cell>
          <cell r="AM5">
            <v>82</v>
          </cell>
          <cell r="AN5">
            <v>82</v>
          </cell>
          <cell r="AO5">
            <v>83</v>
          </cell>
          <cell r="AP5">
            <v>81</v>
          </cell>
          <cell r="AQ5">
            <v>92</v>
          </cell>
          <cell r="AR5">
            <v>90</v>
          </cell>
          <cell r="AS5">
            <v>94</v>
          </cell>
          <cell r="AT5">
            <v>89</v>
          </cell>
          <cell r="AU5">
            <v>77</v>
          </cell>
          <cell r="AV5">
            <v>80</v>
          </cell>
          <cell r="AW5" t="str">
            <v>良好</v>
          </cell>
          <cell r="AX5">
            <v>81</v>
          </cell>
          <cell r="AY5">
            <v>92</v>
          </cell>
          <cell r="AZ5">
            <v>0</v>
          </cell>
          <cell r="BA5" t="str">
            <v/>
          </cell>
        </row>
        <row r="6">
          <cell r="A6">
            <v>20200304003</v>
          </cell>
          <cell r="B6" t="str">
            <v>邓大豪</v>
          </cell>
          <cell r="C6" t="str">
            <v>全日制2020通信技术1班</v>
          </cell>
          <cell r="D6" t="str">
            <v>优秀</v>
          </cell>
          <cell r="E6">
            <v>86</v>
          </cell>
          <cell r="F6">
            <v>79</v>
          </cell>
          <cell r="G6">
            <v>80</v>
          </cell>
          <cell r="H6">
            <v>83</v>
          </cell>
          <cell r="I6">
            <v>83</v>
          </cell>
          <cell r="J6">
            <v>80</v>
          </cell>
          <cell r="K6">
            <v>72</v>
          </cell>
          <cell r="L6">
            <v>85</v>
          </cell>
          <cell r="M6">
            <v>81</v>
          </cell>
          <cell r="N6">
            <v>78</v>
          </cell>
          <cell r="O6">
            <v>91</v>
          </cell>
          <cell r="P6">
            <v>96</v>
          </cell>
          <cell r="Q6">
            <v>97</v>
          </cell>
          <cell r="R6">
            <v>99</v>
          </cell>
          <cell r="S6" t="str">
            <v>良好</v>
          </cell>
          <cell r="T6" t="str">
            <v>良好</v>
          </cell>
          <cell r="U6">
            <v>75</v>
          </cell>
          <cell r="V6">
            <v>65</v>
          </cell>
          <cell r="W6">
            <v>87</v>
          </cell>
          <cell r="X6" t="str">
            <v>中等</v>
          </cell>
          <cell r="Y6">
            <v>80</v>
          </cell>
          <cell r="Z6">
            <v>93</v>
          </cell>
          <cell r="AA6">
            <v>88</v>
          </cell>
          <cell r="AB6">
            <v>72</v>
          </cell>
          <cell r="AC6">
            <v>88</v>
          </cell>
          <cell r="AD6">
            <v>60</v>
          </cell>
          <cell r="AE6">
            <v>89</v>
          </cell>
          <cell r="AF6">
            <v>82</v>
          </cell>
          <cell r="AG6">
            <v>78</v>
          </cell>
          <cell r="AH6">
            <v>76</v>
          </cell>
          <cell r="AI6">
            <v>81</v>
          </cell>
          <cell r="AJ6">
            <v>60</v>
          </cell>
          <cell r="AK6">
            <v>60</v>
          </cell>
          <cell r="AL6">
            <v>61</v>
          </cell>
          <cell r="AM6">
            <v>80</v>
          </cell>
          <cell r="AN6">
            <v>73</v>
          </cell>
          <cell r="AO6">
            <v>89</v>
          </cell>
          <cell r="AP6">
            <v>75</v>
          </cell>
          <cell r="AQ6">
            <v>71</v>
          </cell>
          <cell r="AR6">
            <v>86</v>
          </cell>
          <cell r="AS6">
            <v>85</v>
          </cell>
          <cell r="AT6">
            <v>91</v>
          </cell>
          <cell r="AU6">
            <v>82</v>
          </cell>
          <cell r="AV6">
            <v>80</v>
          </cell>
          <cell r="AW6" t="str">
            <v>良好</v>
          </cell>
          <cell r="AX6">
            <v>77</v>
          </cell>
          <cell r="AY6">
            <v>97</v>
          </cell>
          <cell r="AZ6">
            <v>0</v>
          </cell>
          <cell r="BA6" t="str">
            <v/>
          </cell>
        </row>
        <row r="7">
          <cell r="A7">
            <v>20200304004</v>
          </cell>
          <cell r="B7" t="str">
            <v>方伦全</v>
          </cell>
          <cell r="C7" t="str">
            <v>全日制2020通信技术1班</v>
          </cell>
          <cell r="D7" t="str">
            <v>优秀</v>
          </cell>
          <cell r="E7">
            <v>75</v>
          </cell>
          <cell r="F7">
            <v>77</v>
          </cell>
          <cell r="G7">
            <v>83</v>
          </cell>
          <cell r="H7">
            <v>79</v>
          </cell>
          <cell r="I7">
            <v>67</v>
          </cell>
          <cell r="J7">
            <v>77</v>
          </cell>
          <cell r="K7">
            <v>68</v>
          </cell>
          <cell r="L7">
            <v>77</v>
          </cell>
          <cell r="M7">
            <v>71</v>
          </cell>
          <cell r="N7">
            <v>75</v>
          </cell>
          <cell r="O7">
            <v>94</v>
          </cell>
          <cell r="P7">
            <v>94</v>
          </cell>
          <cell r="Q7">
            <v>97</v>
          </cell>
          <cell r="R7">
            <v>95</v>
          </cell>
          <cell r="S7" t="str">
            <v>良好</v>
          </cell>
          <cell r="T7" t="str">
            <v>良好</v>
          </cell>
          <cell r="U7">
            <v>75</v>
          </cell>
          <cell r="V7">
            <v>80</v>
          </cell>
          <cell r="W7">
            <v>74</v>
          </cell>
          <cell r="X7" t="str">
            <v>中等</v>
          </cell>
          <cell r="Y7">
            <v>84</v>
          </cell>
          <cell r="Z7">
            <v>84</v>
          </cell>
          <cell r="AA7">
            <v>82</v>
          </cell>
          <cell r="AB7">
            <v>60</v>
          </cell>
          <cell r="AC7">
            <v>85</v>
          </cell>
          <cell r="AD7">
            <v>63</v>
          </cell>
          <cell r="AE7">
            <v>82</v>
          </cell>
          <cell r="AF7">
            <v>82</v>
          </cell>
          <cell r="AG7">
            <v>74</v>
          </cell>
          <cell r="AH7">
            <v>75</v>
          </cell>
          <cell r="AI7">
            <v>71</v>
          </cell>
          <cell r="AJ7">
            <v>100</v>
          </cell>
          <cell r="AK7">
            <v>66</v>
          </cell>
          <cell r="AL7">
            <v>61</v>
          </cell>
          <cell r="AM7">
            <v>81</v>
          </cell>
          <cell r="AN7">
            <v>80</v>
          </cell>
          <cell r="AO7">
            <v>76</v>
          </cell>
          <cell r="AP7">
            <v>76</v>
          </cell>
          <cell r="AQ7">
            <v>60</v>
          </cell>
          <cell r="AR7">
            <v>80</v>
          </cell>
          <cell r="AS7">
            <v>94</v>
          </cell>
          <cell r="AT7">
            <v>91</v>
          </cell>
          <cell r="AU7">
            <v>80</v>
          </cell>
          <cell r="AV7">
            <v>80</v>
          </cell>
          <cell r="AW7" t="str">
            <v>良好</v>
          </cell>
          <cell r="AX7">
            <v>83</v>
          </cell>
          <cell r="AY7">
            <v>92</v>
          </cell>
          <cell r="AZ7">
            <v>0</v>
          </cell>
          <cell r="BA7" t="str">
            <v/>
          </cell>
        </row>
        <row r="8">
          <cell r="A8">
            <v>20200304006</v>
          </cell>
          <cell r="B8" t="str">
            <v>侯富彬</v>
          </cell>
          <cell r="C8" t="str">
            <v>全日制2020通信技术1班</v>
          </cell>
          <cell r="D8" t="str">
            <v>良好</v>
          </cell>
          <cell r="E8">
            <v>75</v>
          </cell>
          <cell r="F8">
            <v>79</v>
          </cell>
          <cell r="G8">
            <v>80</v>
          </cell>
          <cell r="H8">
            <v>69</v>
          </cell>
          <cell r="I8">
            <v>71</v>
          </cell>
          <cell r="J8">
            <v>71</v>
          </cell>
          <cell r="K8">
            <v>64</v>
          </cell>
          <cell r="L8">
            <v>74</v>
          </cell>
          <cell r="M8">
            <v>71</v>
          </cell>
          <cell r="N8">
            <v>81</v>
          </cell>
          <cell r="O8">
            <v>91</v>
          </cell>
          <cell r="P8">
            <v>96</v>
          </cell>
          <cell r="Q8">
            <v>95</v>
          </cell>
          <cell r="R8">
            <v>93</v>
          </cell>
          <cell r="S8" t="str">
            <v>良好</v>
          </cell>
          <cell r="T8" t="str">
            <v>良好</v>
          </cell>
          <cell r="U8">
            <v>75</v>
          </cell>
          <cell r="V8">
            <v>70</v>
          </cell>
          <cell r="W8">
            <v>73</v>
          </cell>
          <cell r="X8">
            <v>60</v>
          </cell>
          <cell r="Y8">
            <v>68</v>
          </cell>
          <cell r="Z8">
            <v>89</v>
          </cell>
          <cell r="AA8">
            <v>91</v>
          </cell>
          <cell r="AB8">
            <v>67</v>
          </cell>
          <cell r="AC8">
            <v>87</v>
          </cell>
          <cell r="AD8">
            <v>60</v>
          </cell>
          <cell r="AE8">
            <v>82</v>
          </cell>
          <cell r="AF8">
            <v>76</v>
          </cell>
          <cell r="AG8">
            <v>71</v>
          </cell>
          <cell r="AH8">
            <v>73</v>
          </cell>
          <cell r="AI8">
            <v>66</v>
          </cell>
          <cell r="AJ8">
            <v>60</v>
          </cell>
          <cell r="AK8">
            <v>70</v>
          </cell>
          <cell r="AL8">
            <v>70</v>
          </cell>
          <cell r="AM8">
            <v>82</v>
          </cell>
          <cell r="AN8">
            <v>66</v>
          </cell>
          <cell r="AO8">
            <v>73</v>
          </cell>
          <cell r="AP8">
            <v>73</v>
          </cell>
          <cell r="AQ8">
            <v>62</v>
          </cell>
          <cell r="AR8">
            <v>84</v>
          </cell>
          <cell r="AS8">
            <v>85</v>
          </cell>
          <cell r="AT8">
            <v>72</v>
          </cell>
          <cell r="AU8">
            <v>78</v>
          </cell>
          <cell r="AV8">
            <v>80</v>
          </cell>
          <cell r="AW8" t="str">
            <v>良好</v>
          </cell>
          <cell r="AX8">
            <v>73</v>
          </cell>
          <cell r="AY8">
            <v>89</v>
          </cell>
          <cell r="AZ8">
            <v>0</v>
          </cell>
          <cell r="BA8" t="str">
            <v/>
          </cell>
        </row>
        <row r="9">
          <cell r="A9">
            <v>20200304007</v>
          </cell>
          <cell r="B9" t="str">
            <v>胡晓来</v>
          </cell>
          <cell r="C9" t="str">
            <v>全日制2020通信技术1班</v>
          </cell>
          <cell r="D9" t="str">
            <v>优秀</v>
          </cell>
          <cell r="E9">
            <v>87</v>
          </cell>
          <cell r="F9">
            <v>77</v>
          </cell>
          <cell r="G9">
            <v>75</v>
          </cell>
          <cell r="H9">
            <v>77</v>
          </cell>
          <cell r="I9">
            <v>75</v>
          </cell>
          <cell r="J9">
            <v>76</v>
          </cell>
          <cell r="K9">
            <v>69</v>
          </cell>
          <cell r="L9">
            <v>69</v>
          </cell>
          <cell r="M9">
            <v>74</v>
          </cell>
          <cell r="N9">
            <v>85</v>
          </cell>
          <cell r="O9">
            <v>96</v>
          </cell>
          <cell r="P9">
            <v>94</v>
          </cell>
          <cell r="Q9">
            <v>99</v>
          </cell>
          <cell r="R9">
            <v>99</v>
          </cell>
          <cell r="S9" t="str">
            <v>良好</v>
          </cell>
          <cell r="T9" t="str">
            <v>良好</v>
          </cell>
          <cell r="U9">
            <v>75</v>
          </cell>
          <cell r="V9">
            <v>95</v>
          </cell>
          <cell r="W9">
            <v>84</v>
          </cell>
          <cell r="X9" t="str">
            <v>中等</v>
          </cell>
          <cell r="Y9">
            <v>81</v>
          </cell>
          <cell r="Z9">
            <v>93</v>
          </cell>
          <cell r="AA9">
            <v>93</v>
          </cell>
          <cell r="AB9">
            <v>81</v>
          </cell>
          <cell r="AC9">
            <v>92</v>
          </cell>
          <cell r="AD9">
            <v>76</v>
          </cell>
          <cell r="AE9">
            <v>78</v>
          </cell>
          <cell r="AF9">
            <v>85</v>
          </cell>
          <cell r="AG9">
            <v>82</v>
          </cell>
          <cell r="AH9">
            <v>78</v>
          </cell>
          <cell r="AI9">
            <v>80</v>
          </cell>
          <cell r="AJ9">
            <v>100</v>
          </cell>
          <cell r="AK9">
            <v>60</v>
          </cell>
          <cell r="AL9">
            <v>85</v>
          </cell>
          <cell r="AM9">
            <v>83</v>
          </cell>
          <cell r="AN9">
            <v>78</v>
          </cell>
          <cell r="AO9">
            <v>86</v>
          </cell>
          <cell r="AP9">
            <v>71</v>
          </cell>
          <cell r="AQ9">
            <v>76</v>
          </cell>
          <cell r="AR9">
            <v>85</v>
          </cell>
          <cell r="AS9">
            <v>86</v>
          </cell>
          <cell r="AT9">
            <v>95</v>
          </cell>
          <cell r="AU9">
            <v>85</v>
          </cell>
          <cell r="AV9">
            <v>80</v>
          </cell>
          <cell r="AW9" t="str">
            <v>良好</v>
          </cell>
          <cell r="AX9">
            <v>81</v>
          </cell>
          <cell r="AY9">
            <v>100</v>
          </cell>
          <cell r="AZ9">
            <v>0</v>
          </cell>
          <cell r="BA9" t="str">
            <v/>
          </cell>
        </row>
        <row r="10">
          <cell r="A10">
            <v>20200304008</v>
          </cell>
          <cell r="B10" t="str">
            <v>黄林</v>
          </cell>
          <cell r="C10" t="str">
            <v>全日制2020通信技术1班</v>
          </cell>
          <cell r="D10" t="str">
            <v>优秀</v>
          </cell>
          <cell r="E10">
            <v>87</v>
          </cell>
          <cell r="F10">
            <v>79</v>
          </cell>
          <cell r="G10">
            <v>85</v>
          </cell>
          <cell r="H10">
            <v>89</v>
          </cell>
          <cell r="I10">
            <v>73</v>
          </cell>
          <cell r="J10">
            <v>79</v>
          </cell>
          <cell r="K10">
            <v>70</v>
          </cell>
          <cell r="L10">
            <v>78</v>
          </cell>
          <cell r="M10">
            <v>72</v>
          </cell>
          <cell r="N10">
            <v>83</v>
          </cell>
          <cell r="O10">
            <v>97</v>
          </cell>
          <cell r="P10">
            <v>96</v>
          </cell>
          <cell r="Q10">
            <v>98</v>
          </cell>
          <cell r="R10">
            <v>100</v>
          </cell>
          <cell r="S10" t="str">
            <v>良好</v>
          </cell>
          <cell r="T10" t="str">
            <v>良好</v>
          </cell>
          <cell r="U10">
            <v>75</v>
          </cell>
          <cell r="V10">
            <v>80</v>
          </cell>
          <cell r="W10">
            <v>73</v>
          </cell>
          <cell r="X10" t="str">
            <v>中等</v>
          </cell>
          <cell r="Y10">
            <v>85</v>
          </cell>
          <cell r="Z10">
            <v>96</v>
          </cell>
          <cell r="AA10">
            <v>94</v>
          </cell>
          <cell r="AB10">
            <v>87</v>
          </cell>
          <cell r="AC10">
            <v>90</v>
          </cell>
          <cell r="AD10">
            <v>89</v>
          </cell>
          <cell r="AE10">
            <v>91</v>
          </cell>
          <cell r="AF10">
            <v>82</v>
          </cell>
          <cell r="AG10">
            <v>76</v>
          </cell>
          <cell r="AH10">
            <v>80</v>
          </cell>
          <cell r="AI10">
            <v>90</v>
          </cell>
          <cell r="AJ10">
            <v>100</v>
          </cell>
          <cell r="AK10">
            <v>70</v>
          </cell>
          <cell r="AL10">
            <v>78</v>
          </cell>
          <cell r="AM10">
            <v>83</v>
          </cell>
          <cell r="AN10">
            <v>80</v>
          </cell>
          <cell r="AO10">
            <v>87</v>
          </cell>
          <cell r="AP10">
            <v>76</v>
          </cell>
          <cell r="AQ10">
            <v>88</v>
          </cell>
          <cell r="AR10">
            <v>89</v>
          </cell>
          <cell r="AS10">
            <v>86</v>
          </cell>
          <cell r="AT10">
            <v>95</v>
          </cell>
          <cell r="AU10">
            <v>89</v>
          </cell>
          <cell r="AV10">
            <v>80</v>
          </cell>
          <cell r="AW10" t="str">
            <v>良好</v>
          </cell>
          <cell r="AX10">
            <v>74</v>
          </cell>
          <cell r="AY10">
            <v>100</v>
          </cell>
          <cell r="AZ10">
            <v>0</v>
          </cell>
          <cell r="BA10" t="str">
            <v/>
          </cell>
        </row>
        <row r="11">
          <cell r="A11">
            <v>20200304012</v>
          </cell>
          <cell r="B11" t="str">
            <v>梁昌鸿</v>
          </cell>
          <cell r="C11" t="str">
            <v>全日制2020通信技术1班</v>
          </cell>
          <cell r="D11" t="str">
            <v>良好</v>
          </cell>
          <cell r="E11">
            <v>82</v>
          </cell>
          <cell r="F11">
            <v>70</v>
          </cell>
          <cell r="G11">
            <v>73</v>
          </cell>
          <cell r="H11">
            <v>72</v>
          </cell>
          <cell r="I11">
            <v>85</v>
          </cell>
          <cell r="J11">
            <v>73</v>
          </cell>
          <cell r="K11">
            <v>67</v>
          </cell>
          <cell r="L11">
            <v>77</v>
          </cell>
          <cell r="M11">
            <v>80</v>
          </cell>
          <cell r="N11">
            <v>80</v>
          </cell>
          <cell r="O11">
            <v>93</v>
          </cell>
          <cell r="P11">
            <v>73</v>
          </cell>
          <cell r="Q11">
            <v>93</v>
          </cell>
          <cell r="R11">
            <v>97</v>
          </cell>
          <cell r="S11" t="str">
            <v>良好</v>
          </cell>
          <cell r="T11" t="str">
            <v>良好</v>
          </cell>
          <cell r="U11">
            <v>75</v>
          </cell>
          <cell r="V11">
            <v>60</v>
          </cell>
          <cell r="W11">
            <v>68</v>
          </cell>
          <cell r="X11" t="str">
            <v>中等</v>
          </cell>
          <cell r="Y11">
            <v>85</v>
          </cell>
          <cell r="Z11">
            <v>83</v>
          </cell>
          <cell r="AA11">
            <v>89</v>
          </cell>
          <cell r="AB11">
            <v>64</v>
          </cell>
          <cell r="AC11">
            <v>81</v>
          </cell>
          <cell r="AD11">
            <v>73</v>
          </cell>
          <cell r="AE11">
            <v>86</v>
          </cell>
          <cell r="AF11">
            <v>86</v>
          </cell>
          <cell r="AG11">
            <v>79</v>
          </cell>
          <cell r="AH11">
            <v>76</v>
          </cell>
          <cell r="AI11">
            <v>80</v>
          </cell>
          <cell r="AJ11">
            <v>84</v>
          </cell>
          <cell r="AK11">
            <v>67</v>
          </cell>
          <cell r="AL11">
            <v>74</v>
          </cell>
          <cell r="AM11">
            <v>83</v>
          </cell>
          <cell r="AN11">
            <v>83</v>
          </cell>
          <cell r="AO11">
            <v>79</v>
          </cell>
          <cell r="AP11">
            <v>73</v>
          </cell>
          <cell r="AQ11">
            <v>60</v>
          </cell>
          <cell r="AR11">
            <v>80</v>
          </cell>
          <cell r="AS11">
            <v>94</v>
          </cell>
          <cell r="AT11">
            <v>75</v>
          </cell>
          <cell r="AU11">
            <v>73</v>
          </cell>
          <cell r="AV11">
            <v>80</v>
          </cell>
          <cell r="AW11" t="str">
            <v>良好</v>
          </cell>
          <cell r="AX11">
            <v>72</v>
          </cell>
          <cell r="AY11">
            <v>94</v>
          </cell>
          <cell r="AZ11">
            <v>0</v>
          </cell>
          <cell r="BA11" t="str">
            <v/>
          </cell>
        </row>
        <row r="12">
          <cell r="A12">
            <v>20200304013</v>
          </cell>
          <cell r="B12" t="str">
            <v>刘丽</v>
          </cell>
          <cell r="C12" t="str">
            <v>全日制2020通信技术1班</v>
          </cell>
          <cell r="D12" t="str">
            <v>良好</v>
          </cell>
          <cell r="E12">
            <v>87</v>
          </cell>
          <cell r="F12">
            <v>86</v>
          </cell>
          <cell r="G12">
            <v>88</v>
          </cell>
          <cell r="H12">
            <v>79</v>
          </cell>
          <cell r="I12">
            <v>77</v>
          </cell>
          <cell r="J12">
            <v>89</v>
          </cell>
          <cell r="K12">
            <v>74</v>
          </cell>
          <cell r="L12">
            <v>92</v>
          </cell>
          <cell r="M12">
            <v>89</v>
          </cell>
          <cell r="N12">
            <v>82</v>
          </cell>
          <cell r="O12">
            <v>98</v>
          </cell>
          <cell r="P12">
            <v>98</v>
          </cell>
          <cell r="Q12">
            <v>98</v>
          </cell>
          <cell r="R12">
            <v>100</v>
          </cell>
          <cell r="S12" t="str">
            <v>良好</v>
          </cell>
          <cell r="T12" t="str">
            <v>良好</v>
          </cell>
          <cell r="U12">
            <v>75</v>
          </cell>
          <cell r="V12">
            <v>100</v>
          </cell>
          <cell r="W12">
            <v>70</v>
          </cell>
          <cell r="X12" t="str">
            <v>良好</v>
          </cell>
          <cell r="Y12">
            <v>91</v>
          </cell>
          <cell r="Z12">
            <v>93</v>
          </cell>
          <cell r="AA12">
            <v>81</v>
          </cell>
          <cell r="AB12">
            <v>75</v>
          </cell>
          <cell r="AC12">
            <v>88</v>
          </cell>
          <cell r="AD12">
            <v>86</v>
          </cell>
          <cell r="AE12">
            <v>91</v>
          </cell>
          <cell r="AF12">
            <v>91</v>
          </cell>
          <cell r="AG12">
            <v>81</v>
          </cell>
          <cell r="AH12">
            <v>79</v>
          </cell>
          <cell r="AI12">
            <v>82</v>
          </cell>
          <cell r="AJ12">
            <v>100</v>
          </cell>
          <cell r="AK12">
            <v>60</v>
          </cell>
          <cell r="AL12">
            <v>63</v>
          </cell>
          <cell r="AM12">
            <v>86</v>
          </cell>
          <cell r="AN12">
            <v>87</v>
          </cell>
          <cell r="AO12">
            <v>84</v>
          </cell>
          <cell r="AP12">
            <v>74</v>
          </cell>
          <cell r="AQ12">
            <v>81</v>
          </cell>
          <cell r="AR12">
            <v>90</v>
          </cell>
          <cell r="AS12">
            <v>94</v>
          </cell>
          <cell r="AT12">
            <v>95</v>
          </cell>
          <cell r="AU12">
            <v>80</v>
          </cell>
          <cell r="AV12">
            <v>80</v>
          </cell>
          <cell r="AW12" t="str">
            <v>良好</v>
          </cell>
          <cell r="AX12">
            <v>88</v>
          </cell>
          <cell r="AY12">
            <v>98</v>
          </cell>
          <cell r="AZ12">
            <v>0</v>
          </cell>
          <cell r="BA12" t="str">
            <v/>
          </cell>
        </row>
        <row r="13">
          <cell r="A13">
            <v>20200304015</v>
          </cell>
          <cell r="B13" t="str">
            <v>陆华强</v>
          </cell>
          <cell r="C13" t="str">
            <v>全日制2020通信技术1班</v>
          </cell>
          <cell r="D13" t="str">
            <v>良好</v>
          </cell>
          <cell r="E13">
            <v>86</v>
          </cell>
          <cell r="F13">
            <v>78</v>
          </cell>
          <cell r="G13">
            <v>77</v>
          </cell>
          <cell r="H13">
            <v>60</v>
          </cell>
          <cell r="I13">
            <v>85</v>
          </cell>
          <cell r="J13">
            <v>84</v>
          </cell>
          <cell r="K13">
            <v>76</v>
          </cell>
          <cell r="L13">
            <v>90</v>
          </cell>
          <cell r="M13">
            <v>91</v>
          </cell>
          <cell r="N13">
            <v>75</v>
          </cell>
          <cell r="O13">
            <v>95</v>
          </cell>
          <cell r="P13">
            <v>92</v>
          </cell>
          <cell r="Q13">
            <v>95</v>
          </cell>
          <cell r="R13">
            <v>90</v>
          </cell>
          <cell r="S13" t="str">
            <v>良好</v>
          </cell>
          <cell r="T13" t="str">
            <v>良好</v>
          </cell>
          <cell r="U13">
            <v>75</v>
          </cell>
          <cell r="V13">
            <v>85</v>
          </cell>
          <cell r="W13">
            <v>80</v>
          </cell>
          <cell r="X13" t="str">
            <v>优秀</v>
          </cell>
          <cell r="Y13">
            <v>83</v>
          </cell>
          <cell r="Z13">
            <v>92</v>
          </cell>
          <cell r="AA13">
            <v>90</v>
          </cell>
          <cell r="AB13">
            <v>80</v>
          </cell>
          <cell r="AC13">
            <v>85</v>
          </cell>
          <cell r="AD13">
            <v>90</v>
          </cell>
          <cell r="AE13">
            <v>80</v>
          </cell>
          <cell r="AF13">
            <v>88</v>
          </cell>
          <cell r="AG13">
            <v>82</v>
          </cell>
          <cell r="AH13">
            <v>73</v>
          </cell>
          <cell r="AI13">
            <v>74</v>
          </cell>
          <cell r="AJ13">
            <v>100</v>
          </cell>
          <cell r="AK13">
            <v>90</v>
          </cell>
          <cell r="AL13">
            <v>77</v>
          </cell>
          <cell r="AM13">
            <v>82</v>
          </cell>
          <cell r="AN13">
            <v>78</v>
          </cell>
          <cell r="AO13">
            <v>77</v>
          </cell>
          <cell r="AP13">
            <v>73</v>
          </cell>
          <cell r="AQ13">
            <v>66</v>
          </cell>
          <cell r="AR13">
            <v>87</v>
          </cell>
          <cell r="AS13">
            <v>94</v>
          </cell>
          <cell r="AT13">
            <v>80</v>
          </cell>
          <cell r="AU13">
            <v>81</v>
          </cell>
          <cell r="AV13">
            <v>80</v>
          </cell>
          <cell r="AW13" t="str">
            <v>良好</v>
          </cell>
          <cell r="AX13">
            <v>79</v>
          </cell>
          <cell r="AY13">
            <v>89</v>
          </cell>
          <cell r="AZ13">
            <v>0</v>
          </cell>
          <cell r="BA13" t="str">
            <v/>
          </cell>
        </row>
        <row r="14">
          <cell r="A14">
            <v>20200304023</v>
          </cell>
          <cell r="B14" t="str">
            <v>孙启辉</v>
          </cell>
          <cell r="C14" t="str">
            <v>全日制2020通信技术1班</v>
          </cell>
          <cell r="D14" t="str">
            <v>中等</v>
          </cell>
          <cell r="E14">
            <v>72</v>
          </cell>
          <cell r="F14">
            <v>77</v>
          </cell>
          <cell r="G14">
            <v>72</v>
          </cell>
          <cell r="H14">
            <v>60</v>
          </cell>
          <cell r="I14">
            <v>60</v>
          </cell>
          <cell r="J14">
            <v>82</v>
          </cell>
          <cell r="K14">
            <v>75</v>
          </cell>
          <cell r="L14">
            <v>90</v>
          </cell>
          <cell r="M14">
            <v>94</v>
          </cell>
          <cell r="N14">
            <v>79</v>
          </cell>
          <cell r="O14">
            <v>94</v>
          </cell>
          <cell r="P14">
            <v>97</v>
          </cell>
          <cell r="Q14">
            <v>99</v>
          </cell>
          <cell r="R14">
            <v>99</v>
          </cell>
          <cell r="S14" t="str">
            <v>良好</v>
          </cell>
          <cell r="T14" t="str">
            <v>良好</v>
          </cell>
          <cell r="U14">
            <v>75</v>
          </cell>
          <cell r="V14">
            <v>70</v>
          </cell>
          <cell r="W14">
            <v>77</v>
          </cell>
          <cell r="X14" t="str">
            <v>良好</v>
          </cell>
          <cell r="Y14">
            <v>76</v>
          </cell>
          <cell r="Z14">
            <v>95</v>
          </cell>
          <cell r="AA14">
            <v>67</v>
          </cell>
          <cell r="AB14">
            <v>71</v>
          </cell>
          <cell r="AC14">
            <v>86</v>
          </cell>
          <cell r="AD14">
            <v>77</v>
          </cell>
          <cell r="AE14">
            <v>83</v>
          </cell>
          <cell r="AF14">
            <v>71</v>
          </cell>
          <cell r="AG14">
            <v>72</v>
          </cell>
          <cell r="AH14">
            <v>70</v>
          </cell>
          <cell r="AI14">
            <v>68</v>
          </cell>
          <cell r="AJ14">
            <v>60</v>
          </cell>
          <cell r="AK14">
            <v>60</v>
          </cell>
          <cell r="AL14">
            <v>63</v>
          </cell>
          <cell r="AM14">
            <v>85</v>
          </cell>
          <cell r="AN14">
            <v>83</v>
          </cell>
          <cell r="AO14">
            <v>81</v>
          </cell>
          <cell r="AP14">
            <v>72</v>
          </cell>
          <cell r="AQ14">
            <v>75</v>
          </cell>
          <cell r="AR14">
            <v>77</v>
          </cell>
          <cell r="AS14">
            <v>94</v>
          </cell>
          <cell r="AT14">
            <v>91</v>
          </cell>
          <cell r="AU14">
            <v>78</v>
          </cell>
          <cell r="AV14">
            <v>80</v>
          </cell>
          <cell r="AW14" t="str">
            <v>良好</v>
          </cell>
          <cell r="AX14">
            <v>79</v>
          </cell>
          <cell r="AY14">
            <v>93</v>
          </cell>
          <cell r="AZ14">
            <v>0</v>
          </cell>
          <cell r="BA14" t="str">
            <v/>
          </cell>
        </row>
        <row r="15">
          <cell r="A15">
            <v>20200304024</v>
          </cell>
          <cell r="B15" t="str">
            <v>覃小寒</v>
          </cell>
          <cell r="C15" t="str">
            <v>全日制2020通信技术1班</v>
          </cell>
          <cell r="D15" t="str">
            <v>良好</v>
          </cell>
          <cell r="E15">
            <v>77</v>
          </cell>
          <cell r="F15">
            <v>73</v>
          </cell>
          <cell r="G15">
            <v>74</v>
          </cell>
          <cell r="H15">
            <v>70</v>
          </cell>
          <cell r="I15">
            <v>68</v>
          </cell>
          <cell r="J15">
            <v>75</v>
          </cell>
          <cell r="K15">
            <v>68</v>
          </cell>
          <cell r="L15">
            <v>89</v>
          </cell>
          <cell r="M15">
            <v>85</v>
          </cell>
          <cell r="N15">
            <v>78</v>
          </cell>
          <cell r="O15">
            <v>92</v>
          </cell>
          <cell r="P15">
            <v>92</v>
          </cell>
          <cell r="Q15">
            <v>89</v>
          </cell>
          <cell r="R15">
            <v>98</v>
          </cell>
          <cell r="S15" t="str">
            <v>良好</v>
          </cell>
          <cell r="T15" t="str">
            <v>良好</v>
          </cell>
          <cell r="U15">
            <v>75</v>
          </cell>
          <cell r="V15">
            <v>95</v>
          </cell>
          <cell r="W15">
            <v>84</v>
          </cell>
          <cell r="X15" t="str">
            <v>及格</v>
          </cell>
          <cell r="Y15">
            <v>84</v>
          </cell>
          <cell r="Z15">
            <v>84</v>
          </cell>
          <cell r="AA15">
            <v>78</v>
          </cell>
          <cell r="AB15">
            <v>60</v>
          </cell>
          <cell r="AC15">
            <v>83</v>
          </cell>
          <cell r="AD15">
            <v>60</v>
          </cell>
          <cell r="AE15">
            <v>75</v>
          </cell>
          <cell r="AF15">
            <v>70</v>
          </cell>
          <cell r="AG15">
            <v>75</v>
          </cell>
          <cell r="AH15">
            <v>64</v>
          </cell>
          <cell r="AI15">
            <v>60</v>
          </cell>
          <cell r="AJ15">
            <v>76</v>
          </cell>
          <cell r="AK15">
            <v>60</v>
          </cell>
          <cell r="AL15">
            <v>60</v>
          </cell>
          <cell r="AM15">
            <v>86</v>
          </cell>
          <cell r="AN15">
            <v>79</v>
          </cell>
          <cell r="AO15">
            <v>80</v>
          </cell>
          <cell r="AP15">
            <v>72</v>
          </cell>
          <cell r="AQ15">
            <v>60</v>
          </cell>
          <cell r="AR15">
            <v>60</v>
          </cell>
          <cell r="AS15">
            <v>94</v>
          </cell>
          <cell r="AT15">
            <v>64</v>
          </cell>
          <cell r="AU15">
            <v>61</v>
          </cell>
          <cell r="AV15">
            <v>80</v>
          </cell>
          <cell r="AW15" t="str">
            <v>良好</v>
          </cell>
          <cell r="AX15">
            <v>73</v>
          </cell>
          <cell r="AY15">
            <v>95</v>
          </cell>
          <cell r="AZ15">
            <v>0</v>
          </cell>
          <cell r="BA15" t="str">
            <v/>
          </cell>
        </row>
        <row r="16">
          <cell r="A16">
            <v>20200304025</v>
          </cell>
          <cell r="B16" t="str">
            <v>陶文通</v>
          </cell>
          <cell r="C16" t="str">
            <v>全日制2020通信技术1班</v>
          </cell>
          <cell r="D16" t="str">
            <v>中等</v>
          </cell>
          <cell r="E16">
            <v>88</v>
          </cell>
          <cell r="F16">
            <v>73</v>
          </cell>
          <cell r="G16">
            <v>67</v>
          </cell>
          <cell r="H16">
            <v>84</v>
          </cell>
          <cell r="I16">
            <v>75</v>
          </cell>
          <cell r="J16">
            <v>75</v>
          </cell>
          <cell r="K16">
            <v>65</v>
          </cell>
          <cell r="L16">
            <v>91</v>
          </cell>
          <cell r="M16">
            <v>79</v>
          </cell>
          <cell r="N16">
            <v>77</v>
          </cell>
          <cell r="O16">
            <v>72</v>
          </cell>
          <cell r="P16">
            <v>90</v>
          </cell>
          <cell r="Q16">
            <v>93</v>
          </cell>
          <cell r="R16">
            <v>96</v>
          </cell>
          <cell r="S16" t="str">
            <v>良好</v>
          </cell>
          <cell r="T16" t="str">
            <v>良好</v>
          </cell>
          <cell r="U16">
            <v>75</v>
          </cell>
          <cell r="V16">
            <v>85</v>
          </cell>
          <cell r="W16">
            <v>89</v>
          </cell>
          <cell r="X16" t="str">
            <v>中等</v>
          </cell>
          <cell r="Y16">
            <v>78</v>
          </cell>
          <cell r="Z16">
            <v>86</v>
          </cell>
          <cell r="AA16">
            <v>90</v>
          </cell>
          <cell r="AB16">
            <v>72</v>
          </cell>
          <cell r="AC16">
            <v>85</v>
          </cell>
          <cell r="AD16">
            <v>83</v>
          </cell>
          <cell r="AE16">
            <v>83</v>
          </cell>
          <cell r="AF16">
            <v>87</v>
          </cell>
          <cell r="AG16">
            <v>80</v>
          </cell>
          <cell r="AH16">
            <v>73</v>
          </cell>
          <cell r="AI16">
            <v>80</v>
          </cell>
          <cell r="AJ16">
            <v>84</v>
          </cell>
          <cell r="AK16">
            <v>60</v>
          </cell>
          <cell r="AL16">
            <v>61</v>
          </cell>
          <cell r="AM16">
            <v>83</v>
          </cell>
          <cell r="AN16">
            <v>60</v>
          </cell>
          <cell r="AO16">
            <v>82</v>
          </cell>
          <cell r="AP16">
            <v>69</v>
          </cell>
          <cell r="AQ16">
            <v>77</v>
          </cell>
          <cell r="AR16">
            <v>82</v>
          </cell>
          <cell r="AS16">
            <v>87</v>
          </cell>
          <cell r="AT16">
            <v>67</v>
          </cell>
          <cell r="AU16">
            <v>71</v>
          </cell>
          <cell r="AV16">
            <v>80</v>
          </cell>
          <cell r="AW16" t="str">
            <v>良好</v>
          </cell>
          <cell r="AX16">
            <v>72</v>
          </cell>
          <cell r="AY16">
            <v>99</v>
          </cell>
          <cell r="AZ16">
            <v>0</v>
          </cell>
          <cell r="BA16" t="str">
            <v/>
          </cell>
        </row>
        <row r="17">
          <cell r="A17">
            <v>20200304029</v>
          </cell>
          <cell r="B17" t="str">
            <v>谢植泓</v>
          </cell>
          <cell r="C17" t="str">
            <v>全日制2020通信技术1班</v>
          </cell>
          <cell r="D17" t="str">
            <v>中等</v>
          </cell>
          <cell r="E17">
            <v>74</v>
          </cell>
          <cell r="F17">
            <v>60</v>
          </cell>
          <cell r="G17">
            <v>62</v>
          </cell>
          <cell r="H17">
            <v>60</v>
          </cell>
          <cell r="I17">
            <v>63</v>
          </cell>
          <cell r="J17">
            <v>73</v>
          </cell>
          <cell r="K17">
            <v>67</v>
          </cell>
          <cell r="L17">
            <v>85</v>
          </cell>
          <cell r="M17">
            <v>71</v>
          </cell>
          <cell r="N17">
            <v>80</v>
          </cell>
          <cell r="O17">
            <v>73</v>
          </cell>
          <cell r="P17">
            <v>93</v>
          </cell>
          <cell r="Q17">
            <v>95</v>
          </cell>
          <cell r="R17">
            <v>72</v>
          </cell>
          <cell r="S17" t="str">
            <v>良好</v>
          </cell>
          <cell r="T17" t="str">
            <v>良好</v>
          </cell>
          <cell r="U17">
            <v>75</v>
          </cell>
          <cell r="V17">
            <v>75</v>
          </cell>
          <cell r="W17">
            <v>65</v>
          </cell>
          <cell r="X17">
            <v>60</v>
          </cell>
          <cell r="Y17">
            <v>60</v>
          </cell>
          <cell r="Z17">
            <v>90</v>
          </cell>
          <cell r="AA17">
            <v>83</v>
          </cell>
          <cell r="AB17">
            <v>60</v>
          </cell>
          <cell r="AC17">
            <v>84</v>
          </cell>
          <cell r="AD17">
            <v>60</v>
          </cell>
          <cell r="AE17">
            <v>81</v>
          </cell>
          <cell r="AF17">
            <v>69</v>
          </cell>
          <cell r="AG17">
            <v>77</v>
          </cell>
          <cell r="AH17">
            <v>68</v>
          </cell>
          <cell r="AI17">
            <v>66</v>
          </cell>
          <cell r="AJ17">
            <v>84</v>
          </cell>
          <cell r="AK17">
            <v>64</v>
          </cell>
          <cell r="AL17">
            <v>60</v>
          </cell>
          <cell r="AM17">
            <v>81</v>
          </cell>
          <cell r="AN17">
            <v>78</v>
          </cell>
          <cell r="AO17">
            <v>76</v>
          </cell>
          <cell r="AP17">
            <v>77</v>
          </cell>
          <cell r="AQ17">
            <v>70</v>
          </cell>
          <cell r="AR17">
            <v>82</v>
          </cell>
          <cell r="AS17">
            <v>73</v>
          </cell>
          <cell r="AT17">
            <v>80</v>
          </cell>
          <cell r="AU17">
            <v>80</v>
          </cell>
          <cell r="AV17">
            <v>80</v>
          </cell>
          <cell r="AW17" t="str">
            <v>良好</v>
          </cell>
          <cell r="AX17">
            <v>60</v>
          </cell>
          <cell r="AY17">
            <v>98</v>
          </cell>
          <cell r="AZ17">
            <v>0</v>
          </cell>
          <cell r="BA17" t="str">
            <v/>
          </cell>
        </row>
        <row r="18">
          <cell r="A18">
            <v>20200304032</v>
          </cell>
          <cell r="B18" t="str">
            <v>陈纬朗</v>
          </cell>
          <cell r="C18" t="str">
            <v>全日制2020通信技术1班</v>
          </cell>
          <cell r="D18" t="str">
            <v>良好</v>
          </cell>
          <cell r="E18">
            <v>87</v>
          </cell>
          <cell r="F18">
            <v>79</v>
          </cell>
          <cell r="G18">
            <v>76</v>
          </cell>
          <cell r="H18">
            <v>68</v>
          </cell>
          <cell r="I18">
            <v>79</v>
          </cell>
          <cell r="J18">
            <v>84</v>
          </cell>
          <cell r="K18">
            <v>76</v>
          </cell>
          <cell r="L18">
            <v>89</v>
          </cell>
          <cell r="M18">
            <v>80</v>
          </cell>
          <cell r="N18">
            <v>79</v>
          </cell>
          <cell r="O18">
            <v>89</v>
          </cell>
          <cell r="P18">
            <v>97</v>
          </cell>
          <cell r="Q18">
            <v>99</v>
          </cell>
          <cell r="R18">
            <v>100</v>
          </cell>
          <cell r="S18" t="str">
            <v>良好</v>
          </cell>
          <cell r="T18" t="str">
            <v>良好</v>
          </cell>
          <cell r="U18">
            <v>75</v>
          </cell>
          <cell r="V18">
            <v>70</v>
          </cell>
          <cell r="W18">
            <v>87</v>
          </cell>
          <cell r="X18" t="str">
            <v>及格</v>
          </cell>
          <cell r="Y18">
            <v>83</v>
          </cell>
          <cell r="Z18">
            <v>89</v>
          </cell>
          <cell r="AA18">
            <v>82</v>
          </cell>
          <cell r="AB18">
            <v>66</v>
          </cell>
          <cell r="AC18">
            <v>87</v>
          </cell>
          <cell r="AD18">
            <v>65</v>
          </cell>
          <cell r="AE18">
            <v>83</v>
          </cell>
          <cell r="AF18">
            <v>78</v>
          </cell>
          <cell r="AG18">
            <v>72</v>
          </cell>
          <cell r="AH18">
            <v>77</v>
          </cell>
          <cell r="AI18">
            <v>70</v>
          </cell>
          <cell r="AJ18">
            <v>76</v>
          </cell>
          <cell r="AK18">
            <v>67</v>
          </cell>
          <cell r="AL18">
            <v>68</v>
          </cell>
          <cell r="AM18">
            <v>85</v>
          </cell>
          <cell r="AN18">
            <v>87</v>
          </cell>
          <cell r="AO18">
            <v>85</v>
          </cell>
          <cell r="AP18">
            <v>76</v>
          </cell>
          <cell r="AQ18">
            <v>82</v>
          </cell>
          <cell r="AR18">
            <v>66</v>
          </cell>
          <cell r="AS18">
            <v>93</v>
          </cell>
          <cell r="AT18">
            <v>84</v>
          </cell>
          <cell r="AU18">
            <v>72</v>
          </cell>
          <cell r="AV18">
            <v>80</v>
          </cell>
          <cell r="AW18" t="str">
            <v>良好</v>
          </cell>
          <cell r="AX18">
            <v>91</v>
          </cell>
          <cell r="AY18">
            <v>98</v>
          </cell>
          <cell r="AZ18">
            <v>0</v>
          </cell>
          <cell r="BA18" t="str">
            <v/>
          </cell>
        </row>
        <row r="19">
          <cell r="A19">
            <v>20200304034</v>
          </cell>
          <cell r="B19" t="str">
            <v>冯立华</v>
          </cell>
          <cell r="C19" t="str">
            <v>全日制2020通信技术1班</v>
          </cell>
          <cell r="D19" t="str">
            <v>良好</v>
          </cell>
          <cell r="E19">
            <v>93</v>
          </cell>
          <cell r="F19">
            <v>77</v>
          </cell>
          <cell r="G19">
            <v>80</v>
          </cell>
          <cell r="H19">
            <v>72</v>
          </cell>
          <cell r="I19">
            <v>71</v>
          </cell>
          <cell r="J19">
            <v>83</v>
          </cell>
          <cell r="K19">
            <v>68</v>
          </cell>
          <cell r="L19">
            <v>75</v>
          </cell>
          <cell r="M19">
            <v>93</v>
          </cell>
          <cell r="N19">
            <v>77</v>
          </cell>
          <cell r="O19">
            <v>72</v>
          </cell>
          <cell r="P19">
            <v>74</v>
          </cell>
          <cell r="Q19">
            <v>35</v>
          </cell>
          <cell r="R19">
            <v>99</v>
          </cell>
          <cell r="S19" t="str">
            <v>良好</v>
          </cell>
          <cell r="T19" t="str">
            <v>良好</v>
          </cell>
          <cell r="U19">
            <v>75</v>
          </cell>
          <cell r="V19">
            <v>85</v>
          </cell>
          <cell r="W19">
            <v>94</v>
          </cell>
          <cell r="X19" t="str">
            <v>中等</v>
          </cell>
          <cell r="Y19">
            <v>88</v>
          </cell>
          <cell r="Z19">
            <v>92</v>
          </cell>
          <cell r="AA19">
            <v>65</v>
          </cell>
          <cell r="AB19">
            <v>60</v>
          </cell>
          <cell r="AC19">
            <v>86</v>
          </cell>
          <cell r="AD19">
            <v>60</v>
          </cell>
          <cell r="AE19">
            <v>86</v>
          </cell>
          <cell r="AF19">
            <v>95</v>
          </cell>
          <cell r="AG19">
            <v>76</v>
          </cell>
          <cell r="AH19">
            <v>71</v>
          </cell>
          <cell r="AI19">
            <v>85</v>
          </cell>
          <cell r="AJ19">
            <v>60</v>
          </cell>
          <cell r="AK19">
            <v>66</v>
          </cell>
          <cell r="AL19">
            <v>78</v>
          </cell>
          <cell r="AM19">
            <v>79</v>
          </cell>
          <cell r="AN19">
            <v>84</v>
          </cell>
          <cell r="AO19">
            <v>80</v>
          </cell>
          <cell r="AP19">
            <v>68</v>
          </cell>
          <cell r="AQ19">
            <v>69</v>
          </cell>
          <cell r="AR19">
            <v>87</v>
          </cell>
          <cell r="AS19">
            <v>92</v>
          </cell>
          <cell r="AT19">
            <v>71</v>
          </cell>
          <cell r="AU19">
            <v>82</v>
          </cell>
          <cell r="AV19">
            <v>80</v>
          </cell>
          <cell r="AW19" t="str">
            <v>良好</v>
          </cell>
          <cell r="AX19">
            <v>75</v>
          </cell>
          <cell r="AY19">
            <v>92</v>
          </cell>
          <cell r="AZ19">
            <v>1</v>
          </cell>
          <cell r="BA19" t="str">
            <v>大学生安全教育(三)</v>
          </cell>
        </row>
        <row r="20">
          <cell r="A20">
            <v>20200304036</v>
          </cell>
          <cell r="B20" t="str">
            <v>韩晓华</v>
          </cell>
          <cell r="C20" t="str">
            <v>全日制2020通信技术1班</v>
          </cell>
          <cell r="D20" t="str">
            <v>优秀</v>
          </cell>
          <cell r="E20">
            <v>87</v>
          </cell>
          <cell r="F20">
            <v>89</v>
          </cell>
          <cell r="G20">
            <v>83</v>
          </cell>
          <cell r="H20">
            <v>72</v>
          </cell>
          <cell r="I20">
            <v>81</v>
          </cell>
          <cell r="J20">
            <v>87</v>
          </cell>
          <cell r="K20">
            <v>80</v>
          </cell>
          <cell r="L20">
            <v>85</v>
          </cell>
          <cell r="M20">
            <v>85</v>
          </cell>
          <cell r="N20">
            <v>83</v>
          </cell>
          <cell r="O20">
            <v>97</v>
          </cell>
          <cell r="P20">
            <v>99</v>
          </cell>
          <cell r="Q20">
            <v>99</v>
          </cell>
          <cell r="R20">
            <v>100</v>
          </cell>
          <cell r="S20" t="str">
            <v>良好</v>
          </cell>
          <cell r="T20" t="str">
            <v>良好</v>
          </cell>
          <cell r="U20">
            <v>75</v>
          </cell>
          <cell r="V20">
            <v>85</v>
          </cell>
          <cell r="W20">
            <v>88</v>
          </cell>
          <cell r="X20" t="str">
            <v>良好</v>
          </cell>
          <cell r="Y20">
            <v>96</v>
          </cell>
          <cell r="Z20">
            <v>96</v>
          </cell>
          <cell r="AA20">
            <v>84</v>
          </cell>
          <cell r="AB20">
            <v>67</v>
          </cell>
          <cell r="AC20">
            <v>86</v>
          </cell>
          <cell r="AD20">
            <v>66</v>
          </cell>
          <cell r="AE20">
            <v>85</v>
          </cell>
          <cell r="AF20">
            <v>91</v>
          </cell>
          <cell r="AG20">
            <v>77</v>
          </cell>
          <cell r="AH20">
            <v>79</v>
          </cell>
          <cell r="AI20">
            <v>80</v>
          </cell>
          <cell r="AJ20">
            <v>68</v>
          </cell>
          <cell r="AK20">
            <v>69</v>
          </cell>
          <cell r="AL20">
            <v>68</v>
          </cell>
          <cell r="AM20">
            <v>87</v>
          </cell>
          <cell r="AN20">
            <v>86</v>
          </cell>
          <cell r="AO20">
            <v>86</v>
          </cell>
          <cell r="AP20">
            <v>71</v>
          </cell>
          <cell r="AQ20">
            <v>83</v>
          </cell>
          <cell r="AR20">
            <v>85</v>
          </cell>
          <cell r="AS20">
            <v>94</v>
          </cell>
          <cell r="AT20">
            <v>88</v>
          </cell>
          <cell r="AU20">
            <v>81</v>
          </cell>
          <cell r="AV20">
            <v>80</v>
          </cell>
          <cell r="AW20" t="str">
            <v>良好</v>
          </cell>
          <cell r="AX20">
            <v>90</v>
          </cell>
          <cell r="AY20">
            <v>98</v>
          </cell>
          <cell r="AZ20">
            <v>0</v>
          </cell>
          <cell r="BA20" t="str">
            <v/>
          </cell>
        </row>
        <row r="21">
          <cell r="A21">
            <v>20200304041</v>
          </cell>
          <cell r="B21" t="str">
            <v>黄镇</v>
          </cell>
          <cell r="C21" t="str">
            <v>全日制2020通信技术1班</v>
          </cell>
          <cell r="D21" t="str">
            <v>优秀</v>
          </cell>
          <cell r="E21">
            <v>83</v>
          </cell>
          <cell r="F21">
            <v>75</v>
          </cell>
          <cell r="G21">
            <v>78</v>
          </cell>
          <cell r="H21">
            <v>79</v>
          </cell>
          <cell r="I21">
            <v>75</v>
          </cell>
          <cell r="J21">
            <v>70</v>
          </cell>
          <cell r="K21">
            <v>76</v>
          </cell>
          <cell r="L21">
            <v>79</v>
          </cell>
          <cell r="M21">
            <v>86</v>
          </cell>
          <cell r="N21">
            <v>84</v>
          </cell>
          <cell r="O21">
            <v>91</v>
          </cell>
          <cell r="P21">
            <v>97</v>
          </cell>
          <cell r="Q21">
            <v>68</v>
          </cell>
          <cell r="R21">
            <v>97</v>
          </cell>
          <cell r="S21" t="str">
            <v>良好</v>
          </cell>
          <cell r="T21" t="str">
            <v>良好</v>
          </cell>
          <cell r="U21">
            <v>75</v>
          </cell>
          <cell r="V21">
            <v>60</v>
          </cell>
          <cell r="W21">
            <v>86</v>
          </cell>
          <cell r="X21" t="str">
            <v>中等</v>
          </cell>
          <cell r="Y21">
            <v>72</v>
          </cell>
          <cell r="Z21">
            <v>84</v>
          </cell>
          <cell r="AA21">
            <v>91</v>
          </cell>
          <cell r="AB21">
            <v>65</v>
          </cell>
          <cell r="AC21">
            <v>81</v>
          </cell>
          <cell r="AD21">
            <v>77</v>
          </cell>
          <cell r="AE21">
            <v>89</v>
          </cell>
          <cell r="AF21">
            <v>68</v>
          </cell>
          <cell r="AG21">
            <v>80</v>
          </cell>
          <cell r="AH21">
            <v>76</v>
          </cell>
          <cell r="AI21">
            <v>70</v>
          </cell>
          <cell r="AJ21">
            <v>100</v>
          </cell>
          <cell r="AK21">
            <v>60</v>
          </cell>
          <cell r="AL21">
            <v>75</v>
          </cell>
          <cell r="AM21">
            <v>82</v>
          </cell>
          <cell r="AN21">
            <v>72</v>
          </cell>
          <cell r="AO21">
            <v>80</v>
          </cell>
          <cell r="AP21">
            <v>62</v>
          </cell>
          <cell r="AQ21">
            <v>71</v>
          </cell>
          <cell r="AR21">
            <v>85</v>
          </cell>
          <cell r="AS21">
            <v>87</v>
          </cell>
          <cell r="AT21">
            <v>74</v>
          </cell>
          <cell r="AU21">
            <v>71</v>
          </cell>
          <cell r="AV21">
            <v>80</v>
          </cell>
          <cell r="AW21" t="str">
            <v>良好</v>
          </cell>
          <cell r="AX21">
            <v>71</v>
          </cell>
          <cell r="AY21">
            <v>98</v>
          </cell>
          <cell r="AZ21">
            <v>0</v>
          </cell>
          <cell r="BA21" t="str">
            <v/>
          </cell>
        </row>
        <row r="22">
          <cell r="A22">
            <v>20200304044</v>
          </cell>
          <cell r="B22" t="str">
            <v>李斌</v>
          </cell>
          <cell r="C22" t="str">
            <v>全日制2020通信技术1班</v>
          </cell>
          <cell r="D22" t="str">
            <v>优秀</v>
          </cell>
          <cell r="E22">
            <v>95</v>
          </cell>
          <cell r="F22">
            <v>80</v>
          </cell>
          <cell r="G22">
            <v>85</v>
          </cell>
          <cell r="H22">
            <v>72</v>
          </cell>
          <cell r="I22">
            <v>60</v>
          </cell>
          <cell r="J22">
            <v>70</v>
          </cell>
          <cell r="K22">
            <v>67</v>
          </cell>
          <cell r="L22">
            <v>72</v>
          </cell>
          <cell r="M22">
            <v>0</v>
          </cell>
          <cell r="N22">
            <v>76</v>
          </cell>
          <cell r="O22">
            <v>92</v>
          </cell>
          <cell r="P22">
            <v>96</v>
          </cell>
          <cell r="Q22">
            <v>99</v>
          </cell>
          <cell r="R22">
            <v>99</v>
          </cell>
          <cell r="S22" t="str">
            <v>良好</v>
          </cell>
          <cell r="T22" t="str">
            <v>良好</v>
          </cell>
          <cell r="U22">
            <v>75</v>
          </cell>
          <cell r="V22">
            <v>65</v>
          </cell>
          <cell r="W22">
            <v>80</v>
          </cell>
          <cell r="X22" t="str">
            <v>及格</v>
          </cell>
          <cell r="Y22">
            <v>69</v>
          </cell>
          <cell r="Z22">
            <v>90</v>
          </cell>
          <cell r="AA22">
            <v>89</v>
          </cell>
          <cell r="AB22">
            <v>65</v>
          </cell>
          <cell r="AC22">
            <v>89</v>
          </cell>
          <cell r="AD22">
            <v>60</v>
          </cell>
          <cell r="AE22">
            <v>80</v>
          </cell>
          <cell r="AF22">
            <v>77</v>
          </cell>
          <cell r="AG22">
            <v>76</v>
          </cell>
          <cell r="AH22">
            <v>72</v>
          </cell>
          <cell r="AI22">
            <v>80</v>
          </cell>
          <cell r="AJ22">
            <v>60</v>
          </cell>
          <cell r="AK22">
            <v>72</v>
          </cell>
          <cell r="AL22">
            <v>79</v>
          </cell>
          <cell r="AM22">
            <v>81</v>
          </cell>
          <cell r="AN22">
            <v>74</v>
          </cell>
          <cell r="AO22">
            <v>88</v>
          </cell>
          <cell r="AP22">
            <v>61</v>
          </cell>
          <cell r="AQ22">
            <v>77</v>
          </cell>
          <cell r="AR22">
            <v>82</v>
          </cell>
          <cell r="AS22">
            <v>85</v>
          </cell>
          <cell r="AT22">
            <v>78</v>
          </cell>
          <cell r="AU22">
            <v>81</v>
          </cell>
          <cell r="AV22">
            <v>80</v>
          </cell>
          <cell r="AW22" t="str">
            <v>良好</v>
          </cell>
          <cell r="AX22">
            <v>77</v>
          </cell>
          <cell r="AY22">
            <v>93</v>
          </cell>
          <cell r="AZ22">
            <v>1</v>
          </cell>
          <cell r="BA22" t="str">
            <v>体育与健康(二)</v>
          </cell>
        </row>
        <row r="23">
          <cell r="A23">
            <v>20200304046</v>
          </cell>
          <cell r="B23" t="str">
            <v>李国芳</v>
          </cell>
          <cell r="C23" t="str">
            <v>全日制2020通信技术1班</v>
          </cell>
          <cell r="D23" t="str">
            <v>优秀</v>
          </cell>
          <cell r="E23">
            <v>87</v>
          </cell>
          <cell r="F23">
            <v>78</v>
          </cell>
          <cell r="G23">
            <v>74</v>
          </cell>
          <cell r="H23">
            <v>78</v>
          </cell>
          <cell r="I23">
            <v>69</v>
          </cell>
          <cell r="J23">
            <v>73</v>
          </cell>
          <cell r="K23">
            <v>76</v>
          </cell>
          <cell r="L23">
            <v>79</v>
          </cell>
          <cell r="M23">
            <v>76</v>
          </cell>
          <cell r="N23">
            <v>80</v>
          </cell>
          <cell r="O23">
            <v>74</v>
          </cell>
          <cell r="P23">
            <v>94</v>
          </cell>
          <cell r="Q23">
            <v>95</v>
          </cell>
          <cell r="R23">
            <v>97</v>
          </cell>
          <cell r="S23" t="str">
            <v>良好</v>
          </cell>
          <cell r="T23" t="str">
            <v>良好</v>
          </cell>
          <cell r="U23">
            <v>75</v>
          </cell>
          <cell r="V23">
            <v>75</v>
          </cell>
          <cell r="W23">
            <v>74</v>
          </cell>
          <cell r="X23" t="str">
            <v>中等</v>
          </cell>
          <cell r="Y23">
            <v>81</v>
          </cell>
          <cell r="Z23">
            <v>90</v>
          </cell>
          <cell r="AA23">
            <v>87</v>
          </cell>
          <cell r="AB23">
            <v>62</v>
          </cell>
          <cell r="AC23">
            <v>86</v>
          </cell>
          <cell r="AD23">
            <v>67</v>
          </cell>
          <cell r="AE23">
            <v>74</v>
          </cell>
          <cell r="AF23">
            <v>74</v>
          </cell>
          <cell r="AG23">
            <v>76</v>
          </cell>
          <cell r="AH23">
            <v>68</v>
          </cell>
          <cell r="AI23">
            <v>69</v>
          </cell>
          <cell r="AJ23">
            <v>76</v>
          </cell>
          <cell r="AK23">
            <v>84</v>
          </cell>
          <cell r="AL23">
            <v>61</v>
          </cell>
          <cell r="AM23">
            <v>83</v>
          </cell>
          <cell r="AN23">
            <v>79</v>
          </cell>
          <cell r="AO23">
            <v>78</v>
          </cell>
          <cell r="AP23">
            <v>74</v>
          </cell>
          <cell r="AQ23">
            <v>60</v>
          </cell>
          <cell r="AR23">
            <v>81</v>
          </cell>
          <cell r="AS23">
            <v>84</v>
          </cell>
          <cell r="AT23">
            <v>85</v>
          </cell>
          <cell r="AU23">
            <v>73</v>
          </cell>
          <cell r="AV23">
            <v>80</v>
          </cell>
          <cell r="AW23" t="str">
            <v>良好</v>
          </cell>
          <cell r="AX23">
            <v>80</v>
          </cell>
          <cell r="AY23">
            <v>100</v>
          </cell>
          <cell r="AZ23">
            <v>0</v>
          </cell>
          <cell r="BA23" t="str">
            <v/>
          </cell>
        </row>
        <row r="24">
          <cell r="A24">
            <v>20200304047</v>
          </cell>
          <cell r="B24" t="str">
            <v>李建任</v>
          </cell>
          <cell r="C24" t="str">
            <v>全日制2020通信技术1班</v>
          </cell>
          <cell r="D24" t="str">
            <v>良好</v>
          </cell>
          <cell r="E24">
            <v>86</v>
          </cell>
          <cell r="F24">
            <v>76</v>
          </cell>
          <cell r="G24">
            <v>78</v>
          </cell>
          <cell r="H24">
            <v>65</v>
          </cell>
          <cell r="I24">
            <v>77</v>
          </cell>
          <cell r="J24">
            <v>72</v>
          </cell>
          <cell r="K24">
            <v>61</v>
          </cell>
          <cell r="L24">
            <v>82</v>
          </cell>
          <cell r="M24">
            <v>80</v>
          </cell>
          <cell r="N24">
            <v>75</v>
          </cell>
          <cell r="O24">
            <v>94</v>
          </cell>
          <cell r="P24">
            <v>97</v>
          </cell>
          <cell r="Q24">
            <v>95</v>
          </cell>
          <cell r="R24">
            <v>96</v>
          </cell>
          <cell r="S24" t="str">
            <v>良好</v>
          </cell>
          <cell r="T24" t="str">
            <v>良好</v>
          </cell>
          <cell r="U24">
            <v>75</v>
          </cell>
          <cell r="V24">
            <v>80</v>
          </cell>
          <cell r="W24">
            <v>75</v>
          </cell>
          <cell r="X24" t="str">
            <v>及格</v>
          </cell>
          <cell r="Y24">
            <v>73</v>
          </cell>
          <cell r="Z24">
            <v>84</v>
          </cell>
          <cell r="AA24">
            <v>79</v>
          </cell>
          <cell r="AB24">
            <v>69</v>
          </cell>
          <cell r="AC24">
            <v>85</v>
          </cell>
          <cell r="AD24">
            <v>69</v>
          </cell>
          <cell r="AE24">
            <v>72</v>
          </cell>
          <cell r="AF24">
            <v>80</v>
          </cell>
          <cell r="AG24">
            <v>74</v>
          </cell>
          <cell r="AH24">
            <v>62</v>
          </cell>
          <cell r="AI24">
            <v>75</v>
          </cell>
          <cell r="AJ24">
            <v>100</v>
          </cell>
          <cell r="AK24">
            <v>73</v>
          </cell>
          <cell r="AL24">
            <v>73</v>
          </cell>
          <cell r="AM24">
            <v>80</v>
          </cell>
          <cell r="AN24">
            <v>75</v>
          </cell>
          <cell r="AO24">
            <v>72</v>
          </cell>
          <cell r="AP24">
            <v>82</v>
          </cell>
          <cell r="AQ24">
            <v>74</v>
          </cell>
          <cell r="AR24">
            <v>87</v>
          </cell>
          <cell r="AS24">
            <v>94</v>
          </cell>
          <cell r="AT24">
            <v>77</v>
          </cell>
          <cell r="AU24">
            <v>85</v>
          </cell>
          <cell r="AV24">
            <v>80</v>
          </cell>
          <cell r="AW24" t="str">
            <v>良好</v>
          </cell>
          <cell r="AX24">
            <v>75</v>
          </cell>
          <cell r="AY24">
            <v>96</v>
          </cell>
          <cell r="AZ24">
            <v>0</v>
          </cell>
          <cell r="BA24" t="str">
            <v/>
          </cell>
        </row>
        <row r="25">
          <cell r="A25">
            <v>20200304049</v>
          </cell>
          <cell r="B25" t="str">
            <v>李姿</v>
          </cell>
          <cell r="C25" t="str">
            <v>全日制2020通信技术1班</v>
          </cell>
          <cell r="D25" t="str">
            <v>良好</v>
          </cell>
          <cell r="E25">
            <v>81</v>
          </cell>
          <cell r="F25">
            <v>93</v>
          </cell>
          <cell r="G25">
            <v>89</v>
          </cell>
          <cell r="H25">
            <v>80</v>
          </cell>
          <cell r="I25">
            <v>69</v>
          </cell>
          <cell r="J25">
            <v>82</v>
          </cell>
          <cell r="K25">
            <v>63</v>
          </cell>
          <cell r="L25">
            <v>86</v>
          </cell>
          <cell r="M25">
            <v>90</v>
          </cell>
          <cell r="N25">
            <v>85</v>
          </cell>
          <cell r="O25">
            <v>94</v>
          </cell>
          <cell r="P25">
            <v>97</v>
          </cell>
          <cell r="Q25">
            <v>96</v>
          </cell>
          <cell r="R25">
            <v>97</v>
          </cell>
          <cell r="S25" t="str">
            <v>良好</v>
          </cell>
          <cell r="T25" t="str">
            <v>良好</v>
          </cell>
          <cell r="U25">
            <v>75</v>
          </cell>
          <cell r="V25">
            <v>95</v>
          </cell>
          <cell r="W25">
            <v>91</v>
          </cell>
          <cell r="X25" t="str">
            <v>中等</v>
          </cell>
          <cell r="Y25">
            <v>89</v>
          </cell>
          <cell r="Z25">
            <v>88</v>
          </cell>
          <cell r="AA25">
            <v>88</v>
          </cell>
          <cell r="AB25">
            <v>72</v>
          </cell>
          <cell r="AC25">
            <v>89</v>
          </cell>
          <cell r="AD25">
            <v>85</v>
          </cell>
          <cell r="AE25">
            <v>78</v>
          </cell>
          <cell r="AF25">
            <v>87</v>
          </cell>
          <cell r="AG25">
            <v>82</v>
          </cell>
          <cell r="AH25">
            <v>80</v>
          </cell>
          <cell r="AI25">
            <v>79</v>
          </cell>
          <cell r="AJ25">
            <v>100</v>
          </cell>
          <cell r="AK25">
            <v>76</v>
          </cell>
          <cell r="AL25">
            <v>71</v>
          </cell>
          <cell r="AM25">
            <v>80</v>
          </cell>
          <cell r="AN25">
            <v>85</v>
          </cell>
          <cell r="AO25">
            <v>85</v>
          </cell>
          <cell r="AP25">
            <v>77</v>
          </cell>
          <cell r="AQ25">
            <v>77</v>
          </cell>
          <cell r="AR25">
            <v>90</v>
          </cell>
          <cell r="AS25">
            <v>93</v>
          </cell>
          <cell r="AT25">
            <v>97</v>
          </cell>
          <cell r="AU25">
            <v>81</v>
          </cell>
          <cell r="AV25">
            <v>80</v>
          </cell>
          <cell r="AW25" t="str">
            <v>良好</v>
          </cell>
          <cell r="AX25">
            <v>83</v>
          </cell>
          <cell r="AY25">
            <v>96</v>
          </cell>
          <cell r="AZ25">
            <v>0</v>
          </cell>
          <cell r="BA25" t="str">
            <v/>
          </cell>
        </row>
        <row r="26">
          <cell r="A26">
            <v>20200304058</v>
          </cell>
          <cell r="B26" t="str">
            <v>毛骏鹏</v>
          </cell>
          <cell r="C26" t="str">
            <v>全日制2020通信技术1班</v>
          </cell>
          <cell r="D26" t="str">
            <v>中等</v>
          </cell>
          <cell r="E26">
            <v>91</v>
          </cell>
          <cell r="F26">
            <v>74</v>
          </cell>
          <cell r="G26">
            <v>74</v>
          </cell>
          <cell r="H26">
            <v>93</v>
          </cell>
          <cell r="I26">
            <v>77</v>
          </cell>
          <cell r="J26">
            <v>84</v>
          </cell>
          <cell r="K26">
            <v>64</v>
          </cell>
          <cell r="L26">
            <v>74</v>
          </cell>
          <cell r="M26">
            <v>75</v>
          </cell>
          <cell r="N26">
            <v>80</v>
          </cell>
          <cell r="O26">
            <v>95</v>
          </cell>
          <cell r="P26">
            <v>95</v>
          </cell>
          <cell r="Q26">
            <v>96</v>
          </cell>
          <cell r="R26">
            <v>100</v>
          </cell>
          <cell r="S26" t="str">
            <v>良好</v>
          </cell>
          <cell r="T26" t="str">
            <v>良好</v>
          </cell>
          <cell r="U26">
            <v>80</v>
          </cell>
          <cell r="V26">
            <v>100</v>
          </cell>
          <cell r="W26">
            <v>94</v>
          </cell>
          <cell r="X26" t="str">
            <v>及格</v>
          </cell>
          <cell r="Y26">
            <v>89</v>
          </cell>
          <cell r="Z26">
            <v>94</v>
          </cell>
          <cell r="AA26">
            <v>95</v>
          </cell>
          <cell r="AB26">
            <v>82</v>
          </cell>
          <cell r="AC26">
            <v>91</v>
          </cell>
          <cell r="AD26">
            <v>90</v>
          </cell>
          <cell r="AE26">
            <v>85</v>
          </cell>
          <cell r="AF26">
            <v>87</v>
          </cell>
          <cell r="AG26">
            <v>70</v>
          </cell>
          <cell r="AH26">
            <v>80</v>
          </cell>
          <cell r="AI26">
            <v>90</v>
          </cell>
          <cell r="AJ26">
            <v>100</v>
          </cell>
          <cell r="AK26">
            <v>77</v>
          </cell>
          <cell r="AL26">
            <v>84</v>
          </cell>
          <cell r="AM26">
            <v>88</v>
          </cell>
          <cell r="AN26">
            <v>80</v>
          </cell>
          <cell r="AO26">
            <v>92</v>
          </cell>
          <cell r="AP26">
            <v>80</v>
          </cell>
          <cell r="AQ26">
            <v>87</v>
          </cell>
          <cell r="AR26">
            <v>89</v>
          </cell>
          <cell r="AS26">
            <v>86</v>
          </cell>
          <cell r="AT26">
            <v>81</v>
          </cell>
          <cell r="AU26">
            <v>93</v>
          </cell>
          <cell r="AV26">
            <v>80</v>
          </cell>
          <cell r="AW26" t="str">
            <v>良好</v>
          </cell>
          <cell r="AX26">
            <v>82</v>
          </cell>
          <cell r="AY26">
            <v>98</v>
          </cell>
          <cell r="AZ26">
            <v>0</v>
          </cell>
          <cell r="BA26" t="str">
            <v/>
          </cell>
        </row>
        <row r="27">
          <cell r="A27">
            <v>20200304059</v>
          </cell>
          <cell r="B27" t="str">
            <v>彭裕佩</v>
          </cell>
          <cell r="C27" t="str">
            <v>全日制2020通信技术1班</v>
          </cell>
          <cell r="D27" t="str">
            <v>优秀</v>
          </cell>
          <cell r="E27">
            <v>93</v>
          </cell>
          <cell r="F27">
            <v>91</v>
          </cell>
          <cell r="G27">
            <v>90</v>
          </cell>
          <cell r="H27">
            <v>78</v>
          </cell>
          <cell r="I27">
            <v>89</v>
          </cell>
          <cell r="J27">
            <v>88</v>
          </cell>
          <cell r="K27">
            <v>78</v>
          </cell>
          <cell r="L27">
            <v>87</v>
          </cell>
          <cell r="M27">
            <v>87</v>
          </cell>
          <cell r="N27">
            <v>83</v>
          </cell>
          <cell r="O27">
            <v>95</v>
          </cell>
          <cell r="P27">
            <v>98</v>
          </cell>
          <cell r="Q27">
            <v>98</v>
          </cell>
          <cell r="R27">
            <v>99</v>
          </cell>
          <cell r="S27" t="str">
            <v>良好</v>
          </cell>
          <cell r="T27" t="str">
            <v>良好</v>
          </cell>
          <cell r="U27">
            <v>75</v>
          </cell>
          <cell r="V27">
            <v>100</v>
          </cell>
          <cell r="W27">
            <v>92</v>
          </cell>
          <cell r="X27" t="str">
            <v>良好</v>
          </cell>
          <cell r="Y27">
            <v>92</v>
          </cell>
          <cell r="Z27">
            <v>89</v>
          </cell>
          <cell r="AA27">
            <v>93</v>
          </cell>
          <cell r="AB27">
            <v>89</v>
          </cell>
          <cell r="AC27">
            <v>89</v>
          </cell>
          <cell r="AD27">
            <v>96</v>
          </cell>
          <cell r="AE27">
            <v>79</v>
          </cell>
          <cell r="AF27">
            <v>91</v>
          </cell>
          <cell r="AG27">
            <v>82</v>
          </cell>
          <cell r="AH27">
            <v>80</v>
          </cell>
          <cell r="AI27">
            <v>92</v>
          </cell>
          <cell r="AJ27">
            <v>100</v>
          </cell>
          <cell r="AK27">
            <v>92</v>
          </cell>
          <cell r="AL27">
            <v>88</v>
          </cell>
          <cell r="AM27">
            <v>85</v>
          </cell>
          <cell r="AN27">
            <v>87</v>
          </cell>
          <cell r="AO27">
            <v>94</v>
          </cell>
          <cell r="AP27">
            <v>85</v>
          </cell>
          <cell r="AQ27">
            <v>89</v>
          </cell>
          <cell r="AR27">
            <v>89</v>
          </cell>
          <cell r="AS27">
            <v>93</v>
          </cell>
          <cell r="AT27">
            <v>97</v>
          </cell>
          <cell r="AU27">
            <v>81</v>
          </cell>
          <cell r="AV27">
            <v>80</v>
          </cell>
          <cell r="AW27" t="str">
            <v>良好</v>
          </cell>
          <cell r="AX27">
            <v>90</v>
          </cell>
          <cell r="AY27">
            <v>96</v>
          </cell>
          <cell r="AZ27">
            <v>0</v>
          </cell>
          <cell r="BA27" t="str">
            <v/>
          </cell>
        </row>
        <row r="28">
          <cell r="A28">
            <v>20200304063</v>
          </cell>
          <cell r="B28" t="str">
            <v>覃四海</v>
          </cell>
          <cell r="C28" t="str">
            <v>全日制2020通信技术1班</v>
          </cell>
          <cell r="D28" t="str">
            <v>优秀</v>
          </cell>
          <cell r="E28">
            <v>93</v>
          </cell>
          <cell r="F28">
            <v>87</v>
          </cell>
          <cell r="G28">
            <v>84</v>
          </cell>
          <cell r="H28">
            <v>83</v>
          </cell>
          <cell r="I28">
            <v>77</v>
          </cell>
          <cell r="J28">
            <v>89</v>
          </cell>
          <cell r="K28">
            <v>85</v>
          </cell>
          <cell r="L28">
            <v>72</v>
          </cell>
          <cell r="M28">
            <v>80</v>
          </cell>
          <cell r="N28">
            <v>75</v>
          </cell>
          <cell r="O28">
            <v>73</v>
          </cell>
          <cell r="P28">
            <v>99</v>
          </cell>
          <cell r="Q28">
            <v>100</v>
          </cell>
          <cell r="R28">
            <v>99</v>
          </cell>
          <cell r="S28" t="str">
            <v>良好</v>
          </cell>
          <cell r="T28" t="str">
            <v>良好</v>
          </cell>
          <cell r="U28">
            <v>75</v>
          </cell>
          <cell r="V28">
            <v>70</v>
          </cell>
          <cell r="W28">
            <v>94</v>
          </cell>
          <cell r="X28" t="str">
            <v>良好</v>
          </cell>
          <cell r="Y28">
            <v>83</v>
          </cell>
          <cell r="Z28">
            <v>96</v>
          </cell>
          <cell r="AA28">
            <v>93</v>
          </cell>
          <cell r="AB28">
            <v>83</v>
          </cell>
          <cell r="AC28">
            <v>85</v>
          </cell>
          <cell r="AD28">
            <v>62</v>
          </cell>
          <cell r="AE28">
            <v>83</v>
          </cell>
          <cell r="AF28">
            <v>87</v>
          </cell>
          <cell r="AG28">
            <v>82</v>
          </cell>
          <cell r="AH28">
            <v>76</v>
          </cell>
          <cell r="AI28">
            <v>98</v>
          </cell>
          <cell r="AJ28">
            <v>84</v>
          </cell>
          <cell r="AK28">
            <v>90</v>
          </cell>
          <cell r="AL28">
            <v>92</v>
          </cell>
          <cell r="AM28">
            <v>87</v>
          </cell>
          <cell r="AN28">
            <v>82</v>
          </cell>
          <cell r="AO28">
            <v>91</v>
          </cell>
          <cell r="AP28">
            <v>73</v>
          </cell>
          <cell r="AQ28">
            <v>87</v>
          </cell>
          <cell r="AR28">
            <v>93</v>
          </cell>
          <cell r="AS28">
            <v>85</v>
          </cell>
          <cell r="AT28">
            <v>91</v>
          </cell>
          <cell r="AU28">
            <v>87</v>
          </cell>
          <cell r="AV28">
            <v>80</v>
          </cell>
          <cell r="AW28" t="str">
            <v>良好</v>
          </cell>
          <cell r="AX28">
            <v>84</v>
          </cell>
          <cell r="AY28">
            <v>99</v>
          </cell>
          <cell r="AZ28">
            <v>0</v>
          </cell>
          <cell r="BA28" t="str">
            <v/>
          </cell>
        </row>
        <row r="29">
          <cell r="A29">
            <v>20200304068</v>
          </cell>
          <cell r="B29" t="str">
            <v>韦幸</v>
          </cell>
          <cell r="C29" t="str">
            <v>全日制2020通信技术1班</v>
          </cell>
          <cell r="D29" t="str">
            <v>优秀</v>
          </cell>
          <cell r="E29">
            <v>72</v>
          </cell>
          <cell r="F29">
            <v>68</v>
          </cell>
          <cell r="G29">
            <v>79</v>
          </cell>
          <cell r="H29" t="str">
            <v>及格</v>
          </cell>
          <cell r="I29">
            <v>60</v>
          </cell>
          <cell r="J29">
            <v>70</v>
          </cell>
          <cell r="K29">
            <v>73</v>
          </cell>
          <cell r="L29">
            <v>78</v>
          </cell>
          <cell r="M29">
            <v>83</v>
          </cell>
          <cell r="N29">
            <v>78</v>
          </cell>
          <cell r="O29">
            <v>91</v>
          </cell>
          <cell r="P29">
            <v>92</v>
          </cell>
          <cell r="Q29">
            <v>73</v>
          </cell>
          <cell r="R29">
            <v>90</v>
          </cell>
          <cell r="S29" t="str">
            <v>良好</v>
          </cell>
          <cell r="T29" t="str">
            <v>良好</v>
          </cell>
          <cell r="U29">
            <v>75</v>
          </cell>
          <cell r="V29">
            <v>95</v>
          </cell>
          <cell r="W29">
            <v>72</v>
          </cell>
          <cell r="X29">
            <v>59</v>
          </cell>
          <cell r="Y29">
            <v>83</v>
          </cell>
          <cell r="Z29">
            <v>76</v>
          </cell>
          <cell r="AA29">
            <v>83</v>
          </cell>
          <cell r="AB29">
            <v>64</v>
          </cell>
          <cell r="AC29">
            <v>83</v>
          </cell>
          <cell r="AD29">
            <v>60</v>
          </cell>
          <cell r="AE29">
            <v>73</v>
          </cell>
          <cell r="AF29">
            <v>74</v>
          </cell>
          <cell r="AG29">
            <v>77</v>
          </cell>
          <cell r="AH29">
            <v>68</v>
          </cell>
          <cell r="AI29">
            <v>78</v>
          </cell>
          <cell r="AJ29">
            <v>76</v>
          </cell>
          <cell r="AK29">
            <v>60</v>
          </cell>
          <cell r="AL29">
            <v>62</v>
          </cell>
          <cell r="AM29">
            <v>78</v>
          </cell>
          <cell r="AN29">
            <v>81</v>
          </cell>
          <cell r="AO29">
            <v>75</v>
          </cell>
          <cell r="AP29">
            <v>78</v>
          </cell>
          <cell r="AQ29">
            <v>66</v>
          </cell>
          <cell r="AR29">
            <v>81</v>
          </cell>
          <cell r="AS29">
            <v>87</v>
          </cell>
          <cell r="AT29">
            <v>68</v>
          </cell>
          <cell r="AU29">
            <v>73</v>
          </cell>
          <cell r="AV29">
            <v>80</v>
          </cell>
          <cell r="AW29" t="str">
            <v>良好</v>
          </cell>
          <cell r="AX29">
            <v>67</v>
          </cell>
          <cell r="AY29">
            <v>93</v>
          </cell>
          <cell r="AZ29">
            <v>1</v>
          </cell>
          <cell r="BA29" t="str">
            <v>《云物大智基础》(课外：云物大智部分)</v>
          </cell>
        </row>
        <row r="30">
          <cell r="A30">
            <v>20200304069</v>
          </cell>
          <cell r="B30" t="str">
            <v>韦永先</v>
          </cell>
          <cell r="C30" t="str">
            <v>全日制2020通信技术1班</v>
          </cell>
          <cell r="D30" t="str">
            <v>优秀</v>
          </cell>
          <cell r="E30">
            <v>83</v>
          </cell>
          <cell r="F30">
            <v>74</v>
          </cell>
          <cell r="G30">
            <v>79</v>
          </cell>
          <cell r="H30">
            <v>74</v>
          </cell>
          <cell r="I30">
            <v>77</v>
          </cell>
          <cell r="J30">
            <v>79</v>
          </cell>
          <cell r="K30">
            <v>69</v>
          </cell>
          <cell r="L30">
            <v>77</v>
          </cell>
          <cell r="M30">
            <v>85</v>
          </cell>
          <cell r="N30">
            <v>79</v>
          </cell>
          <cell r="O30">
            <v>92</v>
          </cell>
          <cell r="P30">
            <v>97</v>
          </cell>
          <cell r="Q30">
            <v>98</v>
          </cell>
          <cell r="R30">
            <v>97</v>
          </cell>
          <cell r="S30" t="str">
            <v>良好</v>
          </cell>
          <cell r="T30" t="str">
            <v>良好</v>
          </cell>
          <cell r="U30">
            <v>75</v>
          </cell>
          <cell r="V30">
            <v>75</v>
          </cell>
          <cell r="W30">
            <v>92</v>
          </cell>
          <cell r="X30" t="str">
            <v>中等</v>
          </cell>
          <cell r="Y30">
            <v>80</v>
          </cell>
          <cell r="Z30">
            <v>82</v>
          </cell>
          <cell r="AA30">
            <v>89</v>
          </cell>
          <cell r="AB30">
            <v>75</v>
          </cell>
          <cell r="AC30">
            <v>86</v>
          </cell>
          <cell r="AD30">
            <v>60</v>
          </cell>
          <cell r="AE30">
            <v>83</v>
          </cell>
          <cell r="AF30">
            <v>87</v>
          </cell>
          <cell r="AG30">
            <v>82</v>
          </cell>
          <cell r="AH30">
            <v>82</v>
          </cell>
          <cell r="AI30">
            <v>84</v>
          </cell>
          <cell r="AJ30">
            <v>60</v>
          </cell>
          <cell r="AK30">
            <v>69</v>
          </cell>
          <cell r="AL30">
            <v>69</v>
          </cell>
          <cell r="AM30">
            <v>82</v>
          </cell>
          <cell r="AN30">
            <v>61</v>
          </cell>
          <cell r="AO30">
            <v>86</v>
          </cell>
          <cell r="AP30">
            <v>72</v>
          </cell>
          <cell r="AQ30">
            <v>82</v>
          </cell>
          <cell r="AR30">
            <v>88</v>
          </cell>
          <cell r="AS30">
            <v>92</v>
          </cell>
          <cell r="AT30">
            <v>70</v>
          </cell>
          <cell r="AU30">
            <v>78</v>
          </cell>
          <cell r="AV30">
            <v>80</v>
          </cell>
          <cell r="AW30" t="str">
            <v>良好</v>
          </cell>
          <cell r="AX30">
            <v>77</v>
          </cell>
          <cell r="AY30">
            <v>87</v>
          </cell>
          <cell r="AZ30">
            <v>0</v>
          </cell>
          <cell r="BA30" t="str">
            <v/>
          </cell>
        </row>
        <row r="31">
          <cell r="A31">
            <v>20200304074</v>
          </cell>
          <cell r="B31" t="str">
            <v>姚嘉源</v>
          </cell>
          <cell r="C31" t="str">
            <v>全日制2020通信技术1班</v>
          </cell>
          <cell r="D31" t="str">
            <v>优秀</v>
          </cell>
          <cell r="E31">
            <v>87</v>
          </cell>
          <cell r="F31">
            <v>79</v>
          </cell>
          <cell r="G31">
            <v>87</v>
          </cell>
          <cell r="H31" t="str">
            <v>及格</v>
          </cell>
          <cell r="I31">
            <v>60</v>
          </cell>
          <cell r="J31">
            <v>87</v>
          </cell>
          <cell r="K31">
            <v>82</v>
          </cell>
          <cell r="L31">
            <v>68</v>
          </cell>
          <cell r="M31">
            <v>0</v>
          </cell>
          <cell r="N31">
            <v>79</v>
          </cell>
          <cell r="O31">
            <v>92</v>
          </cell>
          <cell r="P31">
            <v>95</v>
          </cell>
          <cell r="Q31">
            <v>91</v>
          </cell>
          <cell r="R31">
            <v>95</v>
          </cell>
          <cell r="S31" t="str">
            <v>良好</v>
          </cell>
          <cell r="T31" t="str">
            <v>良好</v>
          </cell>
          <cell r="U31">
            <v>75</v>
          </cell>
          <cell r="V31">
            <v>75</v>
          </cell>
          <cell r="W31">
            <v>86</v>
          </cell>
          <cell r="X31" t="str">
            <v>中等</v>
          </cell>
          <cell r="Y31">
            <v>60</v>
          </cell>
          <cell r="Z31">
            <v>94</v>
          </cell>
          <cell r="AA31">
            <v>93</v>
          </cell>
          <cell r="AB31">
            <v>69</v>
          </cell>
          <cell r="AC31">
            <v>89</v>
          </cell>
          <cell r="AD31">
            <v>60</v>
          </cell>
          <cell r="AE31">
            <v>82</v>
          </cell>
          <cell r="AF31">
            <v>69</v>
          </cell>
          <cell r="AG31">
            <v>72</v>
          </cell>
          <cell r="AH31">
            <v>68</v>
          </cell>
          <cell r="AI31">
            <v>81</v>
          </cell>
          <cell r="AJ31">
            <v>84</v>
          </cell>
          <cell r="AK31">
            <v>66</v>
          </cell>
          <cell r="AL31">
            <v>73</v>
          </cell>
          <cell r="AM31">
            <v>79</v>
          </cell>
          <cell r="AN31">
            <v>77</v>
          </cell>
          <cell r="AO31">
            <v>81</v>
          </cell>
          <cell r="AP31">
            <v>71</v>
          </cell>
          <cell r="AQ31">
            <v>75</v>
          </cell>
          <cell r="AR31">
            <v>93</v>
          </cell>
          <cell r="AS31">
            <v>85</v>
          </cell>
          <cell r="AT31">
            <v>83</v>
          </cell>
          <cell r="AU31">
            <v>78</v>
          </cell>
          <cell r="AV31">
            <v>80</v>
          </cell>
          <cell r="AW31" t="str">
            <v>良好</v>
          </cell>
          <cell r="AX31">
            <v>75</v>
          </cell>
          <cell r="AY31">
            <v>88</v>
          </cell>
          <cell r="AZ31">
            <v>1</v>
          </cell>
          <cell r="BA31" t="str">
            <v>体育与健康(二)</v>
          </cell>
        </row>
        <row r="32">
          <cell r="A32">
            <v>20200304076</v>
          </cell>
          <cell r="B32" t="str">
            <v>银帮阳</v>
          </cell>
          <cell r="C32" t="str">
            <v>全日制2020通信技术1班</v>
          </cell>
          <cell r="D32" t="str">
            <v>中等</v>
          </cell>
          <cell r="E32">
            <v>82</v>
          </cell>
          <cell r="F32">
            <v>80</v>
          </cell>
          <cell r="G32">
            <v>82</v>
          </cell>
          <cell r="H32">
            <v>78</v>
          </cell>
          <cell r="I32">
            <v>69</v>
          </cell>
          <cell r="J32">
            <v>79</v>
          </cell>
          <cell r="K32">
            <v>63</v>
          </cell>
          <cell r="L32">
            <v>80</v>
          </cell>
          <cell r="M32">
            <v>84</v>
          </cell>
          <cell r="N32">
            <v>85</v>
          </cell>
          <cell r="O32">
            <v>72</v>
          </cell>
          <cell r="P32">
            <v>98</v>
          </cell>
          <cell r="Q32">
            <v>98</v>
          </cell>
          <cell r="R32">
            <v>100</v>
          </cell>
          <cell r="S32" t="str">
            <v>良好</v>
          </cell>
          <cell r="T32" t="str">
            <v>良好</v>
          </cell>
          <cell r="U32">
            <v>75</v>
          </cell>
          <cell r="V32">
            <v>80</v>
          </cell>
          <cell r="W32">
            <v>90</v>
          </cell>
          <cell r="X32" t="str">
            <v>中等</v>
          </cell>
          <cell r="Y32">
            <v>65</v>
          </cell>
          <cell r="Z32">
            <v>89</v>
          </cell>
          <cell r="AA32">
            <v>85</v>
          </cell>
          <cell r="AB32">
            <v>77</v>
          </cell>
          <cell r="AC32">
            <v>82</v>
          </cell>
          <cell r="AD32">
            <v>88</v>
          </cell>
          <cell r="AE32">
            <v>85</v>
          </cell>
          <cell r="AF32">
            <v>75</v>
          </cell>
          <cell r="AG32">
            <v>60</v>
          </cell>
          <cell r="AH32">
            <v>63</v>
          </cell>
          <cell r="AI32">
            <v>80</v>
          </cell>
          <cell r="AJ32">
            <v>76</v>
          </cell>
          <cell r="AK32">
            <v>67</v>
          </cell>
          <cell r="AL32">
            <v>66</v>
          </cell>
          <cell r="AM32">
            <v>82</v>
          </cell>
          <cell r="AN32">
            <v>66</v>
          </cell>
          <cell r="AO32">
            <v>75</v>
          </cell>
          <cell r="AP32">
            <v>78</v>
          </cell>
          <cell r="AQ32">
            <v>76</v>
          </cell>
          <cell r="AR32">
            <v>78</v>
          </cell>
          <cell r="AS32">
            <v>87</v>
          </cell>
          <cell r="AT32">
            <v>96</v>
          </cell>
          <cell r="AU32">
            <v>73</v>
          </cell>
          <cell r="AV32">
            <v>80</v>
          </cell>
          <cell r="AW32" t="str">
            <v>良好</v>
          </cell>
          <cell r="AX32">
            <v>85</v>
          </cell>
          <cell r="AY32">
            <v>99</v>
          </cell>
          <cell r="AZ32">
            <v>0</v>
          </cell>
          <cell r="BA32" t="str">
            <v/>
          </cell>
        </row>
        <row r="33">
          <cell r="A33">
            <v>20200304077</v>
          </cell>
          <cell r="B33" t="str">
            <v>臧智超</v>
          </cell>
          <cell r="C33" t="str">
            <v>全日制2020通信技术1班</v>
          </cell>
          <cell r="D33" t="str">
            <v>中等</v>
          </cell>
          <cell r="E33">
            <v>74</v>
          </cell>
          <cell r="F33">
            <v>79</v>
          </cell>
          <cell r="G33">
            <v>78</v>
          </cell>
          <cell r="H33">
            <v>61</v>
          </cell>
          <cell r="I33">
            <v>76</v>
          </cell>
          <cell r="J33">
            <v>80</v>
          </cell>
          <cell r="K33">
            <v>66</v>
          </cell>
          <cell r="L33">
            <v>88</v>
          </cell>
          <cell r="M33">
            <v>84</v>
          </cell>
          <cell r="N33">
            <v>79</v>
          </cell>
          <cell r="O33">
            <v>88</v>
          </cell>
          <cell r="P33">
            <v>90</v>
          </cell>
          <cell r="Q33">
            <v>92</v>
          </cell>
          <cell r="R33">
            <v>90</v>
          </cell>
          <cell r="S33" t="str">
            <v>良好</v>
          </cell>
          <cell r="T33" t="str">
            <v>良好</v>
          </cell>
          <cell r="U33">
            <v>75</v>
          </cell>
          <cell r="V33">
            <v>70</v>
          </cell>
          <cell r="W33">
            <v>61</v>
          </cell>
          <cell r="X33" t="str">
            <v>中等</v>
          </cell>
          <cell r="Y33">
            <v>72</v>
          </cell>
          <cell r="Z33">
            <v>94</v>
          </cell>
          <cell r="AA33">
            <v>89</v>
          </cell>
          <cell r="AB33">
            <v>64</v>
          </cell>
          <cell r="AC33">
            <v>83</v>
          </cell>
          <cell r="AD33">
            <v>60</v>
          </cell>
          <cell r="AE33">
            <v>79</v>
          </cell>
          <cell r="AF33">
            <v>62</v>
          </cell>
          <cell r="AG33">
            <v>68</v>
          </cell>
          <cell r="AH33">
            <v>72</v>
          </cell>
          <cell r="AI33">
            <v>66</v>
          </cell>
          <cell r="AJ33">
            <v>60</v>
          </cell>
          <cell r="AK33">
            <v>64</v>
          </cell>
          <cell r="AL33">
            <v>60</v>
          </cell>
          <cell r="AM33">
            <v>78</v>
          </cell>
          <cell r="AN33">
            <v>60</v>
          </cell>
          <cell r="AO33">
            <v>80</v>
          </cell>
          <cell r="AP33">
            <v>78</v>
          </cell>
          <cell r="AQ33">
            <v>76</v>
          </cell>
          <cell r="AR33">
            <v>81</v>
          </cell>
          <cell r="AS33">
            <v>65</v>
          </cell>
          <cell r="AT33">
            <v>83</v>
          </cell>
          <cell r="AU33">
            <v>78</v>
          </cell>
          <cell r="AV33">
            <v>80</v>
          </cell>
          <cell r="AW33" t="str">
            <v>良好</v>
          </cell>
          <cell r="AX33">
            <v>79</v>
          </cell>
          <cell r="AY33">
            <v>88</v>
          </cell>
          <cell r="AZ33">
            <v>0</v>
          </cell>
          <cell r="BA33" t="str">
            <v/>
          </cell>
        </row>
        <row r="34">
          <cell r="A34">
            <v>20200304080</v>
          </cell>
          <cell r="B34" t="str">
            <v>周攀</v>
          </cell>
          <cell r="C34" t="str">
            <v>全日制2020通信技术1班</v>
          </cell>
          <cell r="D34" t="str">
            <v>良好</v>
          </cell>
          <cell r="E34">
            <v>85</v>
          </cell>
          <cell r="F34">
            <v>78</v>
          </cell>
          <cell r="G34">
            <v>85</v>
          </cell>
          <cell r="H34">
            <v>71</v>
          </cell>
          <cell r="I34">
            <v>87</v>
          </cell>
          <cell r="J34">
            <v>87</v>
          </cell>
          <cell r="K34">
            <v>79</v>
          </cell>
          <cell r="L34">
            <v>86</v>
          </cell>
          <cell r="M34">
            <v>75</v>
          </cell>
          <cell r="N34">
            <v>72</v>
          </cell>
          <cell r="O34">
            <v>95</v>
          </cell>
          <cell r="P34">
            <v>92</v>
          </cell>
          <cell r="Q34">
            <v>94</v>
          </cell>
          <cell r="R34">
            <v>98</v>
          </cell>
          <cell r="S34" t="str">
            <v>良好</v>
          </cell>
          <cell r="T34" t="str">
            <v>良好</v>
          </cell>
          <cell r="U34">
            <v>75</v>
          </cell>
          <cell r="V34">
            <v>80</v>
          </cell>
          <cell r="W34">
            <v>91</v>
          </cell>
          <cell r="X34" t="str">
            <v>良好</v>
          </cell>
          <cell r="Y34">
            <v>85</v>
          </cell>
          <cell r="Z34">
            <v>91</v>
          </cell>
          <cell r="AA34">
            <v>91</v>
          </cell>
          <cell r="AB34">
            <v>76</v>
          </cell>
          <cell r="AC34">
            <v>84</v>
          </cell>
          <cell r="AD34">
            <v>80</v>
          </cell>
          <cell r="AE34">
            <v>85</v>
          </cell>
          <cell r="AF34">
            <v>96</v>
          </cell>
          <cell r="AG34">
            <v>75</v>
          </cell>
          <cell r="AH34">
            <v>71</v>
          </cell>
          <cell r="AI34">
            <v>77</v>
          </cell>
          <cell r="AJ34">
            <v>100</v>
          </cell>
          <cell r="AK34">
            <v>82</v>
          </cell>
          <cell r="AL34">
            <v>83</v>
          </cell>
          <cell r="AM34">
            <v>84</v>
          </cell>
          <cell r="AN34">
            <v>77</v>
          </cell>
          <cell r="AO34">
            <v>80</v>
          </cell>
          <cell r="AP34">
            <v>76</v>
          </cell>
          <cell r="AQ34">
            <v>82</v>
          </cell>
          <cell r="AR34">
            <v>84</v>
          </cell>
          <cell r="AS34">
            <v>94</v>
          </cell>
          <cell r="AT34">
            <v>82</v>
          </cell>
          <cell r="AU34">
            <v>87</v>
          </cell>
          <cell r="AV34">
            <v>80</v>
          </cell>
          <cell r="AW34" t="str">
            <v>良好</v>
          </cell>
          <cell r="AX34">
            <v>78</v>
          </cell>
          <cell r="AY34">
            <v>94</v>
          </cell>
          <cell r="AZ34">
            <v>0</v>
          </cell>
          <cell r="BA34" t="str">
            <v/>
          </cell>
        </row>
        <row r="35">
          <cell r="A35">
            <v>20200304084</v>
          </cell>
          <cell r="B35" t="str">
            <v>黄炳良</v>
          </cell>
          <cell r="C35" t="str">
            <v>全日制2020通信技术1班</v>
          </cell>
          <cell r="D35" t="str">
            <v>优秀</v>
          </cell>
          <cell r="E35">
            <v>97</v>
          </cell>
          <cell r="F35">
            <v>69</v>
          </cell>
          <cell r="G35">
            <v>69</v>
          </cell>
          <cell r="H35">
            <v>75</v>
          </cell>
          <cell r="I35">
            <v>63</v>
          </cell>
          <cell r="J35">
            <v>76</v>
          </cell>
          <cell r="K35">
            <v>83</v>
          </cell>
          <cell r="L35">
            <v>88</v>
          </cell>
          <cell r="M35">
            <v>77</v>
          </cell>
          <cell r="N35">
            <v>85</v>
          </cell>
          <cell r="O35">
            <v>95</v>
          </cell>
          <cell r="P35">
            <v>98</v>
          </cell>
          <cell r="Q35">
            <v>99</v>
          </cell>
          <cell r="R35">
            <v>100</v>
          </cell>
          <cell r="S35" t="str">
            <v>良好</v>
          </cell>
          <cell r="T35" t="str">
            <v>良好</v>
          </cell>
          <cell r="U35">
            <v>80</v>
          </cell>
          <cell r="V35">
            <v>85</v>
          </cell>
          <cell r="W35">
            <v>74</v>
          </cell>
          <cell r="X35" t="str">
            <v>中等</v>
          </cell>
          <cell r="Y35">
            <v>87</v>
          </cell>
          <cell r="Z35">
            <v>93</v>
          </cell>
          <cell r="AA35">
            <v>98</v>
          </cell>
          <cell r="AB35">
            <v>92</v>
          </cell>
          <cell r="AC35">
            <v>91</v>
          </cell>
          <cell r="AD35">
            <v>90</v>
          </cell>
          <cell r="AE35">
            <v>89</v>
          </cell>
          <cell r="AF35">
            <v>94</v>
          </cell>
          <cell r="AG35">
            <v>77</v>
          </cell>
          <cell r="AH35">
            <v>80</v>
          </cell>
          <cell r="AI35">
            <v>92</v>
          </cell>
          <cell r="AJ35">
            <v>100</v>
          </cell>
          <cell r="AK35">
            <v>77</v>
          </cell>
          <cell r="AL35">
            <v>95</v>
          </cell>
          <cell r="AM35">
            <v>85</v>
          </cell>
          <cell r="AN35">
            <v>80</v>
          </cell>
          <cell r="AO35">
            <v>87</v>
          </cell>
          <cell r="AP35">
            <v>85</v>
          </cell>
          <cell r="AQ35">
            <v>92</v>
          </cell>
          <cell r="AR35">
            <v>90</v>
          </cell>
          <cell r="AS35">
            <v>74</v>
          </cell>
          <cell r="AT35">
            <v>91</v>
          </cell>
          <cell r="AU35">
            <v>93</v>
          </cell>
          <cell r="AV35">
            <v>80</v>
          </cell>
          <cell r="AW35" t="str">
            <v>优秀</v>
          </cell>
          <cell r="AX35">
            <v>84</v>
          </cell>
          <cell r="AY35">
            <v>94</v>
          </cell>
          <cell r="AZ35">
            <v>0</v>
          </cell>
          <cell r="BA35" t="str">
            <v/>
          </cell>
        </row>
        <row r="36">
          <cell r="A36">
            <v>20200304085</v>
          </cell>
          <cell r="B36" t="str">
            <v>黄思瑜</v>
          </cell>
          <cell r="C36" t="str">
            <v>全日制2020通信技术1班</v>
          </cell>
          <cell r="D36" t="str">
            <v>良好</v>
          </cell>
          <cell r="E36">
            <v>91</v>
          </cell>
          <cell r="F36">
            <v>89</v>
          </cell>
          <cell r="G36">
            <v>90</v>
          </cell>
          <cell r="H36">
            <v>70</v>
          </cell>
          <cell r="I36">
            <v>86</v>
          </cell>
          <cell r="J36">
            <v>79</v>
          </cell>
          <cell r="K36">
            <v>69</v>
          </cell>
          <cell r="L36">
            <v>87</v>
          </cell>
          <cell r="M36">
            <v>94</v>
          </cell>
          <cell r="N36">
            <v>85</v>
          </cell>
          <cell r="O36">
            <v>73</v>
          </cell>
          <cell r="P36">
            <v>95</v>
          </cell>
          <cell r="Q36">
            <v>92</v>
          </cell>
          <cell r="R36">
            <v>98</v>
          </cell>
          <cell r="S36" t="str">
            <v>良好</v>
          </cell>
          <cell r="T36" t="str">
            <v>良好</v>
          </cell>
          <cell r="U36">
            <v>75</v>
          </cell>
          <cell r="V36">
            <v>65</v>
          </cell>
          <cell r="W36">
            <v>74</v>
          </cell>
          <cell r="X36" t="str">
            <v>中等</v>
          </cell>
          <cell r="Y36">
            <v>93</v>
          </cell>
          <cell r="Z36">
            <v>84</v>
          </cell>
          <cell r="AA36">
            <v>89</v>
          </cell>
          <cell r="AB36">
            <v>76</v>
          </cell>
          <cell r="AC36">
            <v>84</v>
          </cell>
          <cell r="AD36">
            <v>78</v>
          </cell>
          <cell r="AE36">
            <v>82</v>
          </cell>
          <cell r="AF36">
            <v>92</v>
          </cell>
          <cell r="AG36">
            <v>72</v>
          </cell>
          <cell r="AH36">
            <v>73</v>
          </cell>
          <cell r="AI36">
            <v>86</v>
          </cell>
          <cell r="AJ36">
            <v>100</v>
          </cell>
          <cell r="AK36">
            <v>74</v>
          </cell>
          <cell r="AL36">
            <v>70</v>
          </cell>
          <cell r="AM36">
            <v>86</v>
          </cell>
          <cell r="AN36">
            <v>75</v>
          </cell>
          <cell r="AO36">
            <v>82</v>
          </cell>
          <cell r="AP36">
            <v>71</v>
          </cell>
          <cell r="AQ36">
            <v>84</v>
          </cell>
          <cell r="AR36">
            <v>90</v>
          </cell>
          <cell r="AS36">
            <v>94</v>
          </cell>
          <cell r="AT36">
            <v>81</v>
          </cell>
          <cell r="AU36">
            <v>86</v>
          </cell>
          <cell r="AV36">
            <v>80</v>
          </cell>
          <cell r="AW36" t="str">
            <v>良好</v>
          </cell>
          <cell r="AX36">
            <v>73</v>
          </cell>
          <cell r="AY36">
            <v>95</v>
          </cell>
          <cell r="AZ36">
            <v>0</v>
          </cell>
          <cell r="BA36" t="str">
            <v/>
          </cell>
        </row>
        <row r="37">
          <cell r="A37">
            <v>20200304086</v>
          </cell>
          <cell r="B37" t="str">
            <v>梁燕华</v>
          </cell>
          <cell r="C37" t="str">
            <v>全日制2020通信技术1班</v>
          </cell>
          <cell r="D37" t="str">
            <v>良好</v>
          </cell>
          <cell r="E37">
            <v>89</v>
          </cell>
          <cell r="F37">
            <v>87</v>
          </cell>
          <cell r="G37">
            <v>89</v>
          </cell>
          <cell r="H37">
            <v>73</v>
          </cell>
          <cell r="I37">
            <v>83</v>
          </cell>
          <cell r="J37">
            <v>89</v>
          </cell>
          <cell r="K37">
            <v>73</v>
          </cell>
          <cell r="L37">
            <v>88</v>
          </cell>
          <cell r="M37">
            <v>89</v>
          </cell>
          <cell r="N37">
            <v>82</v>
          </cell>
          <cell r="O37">
            <v>94</v>
          </cell>
          <cell r="P37">
            <v>98</v>
          </cell>
          <cell r="Q37">
            <v>97</v>
          </cell>
          <cell r="R37">
            <v>100</v>
          </cell>
          <cell r="S37" t="str">
            <v>良好</v>
          </cell>
          <cell r="T37" t="str">
            <v>良好</v>
          </cell>
          <cell r="U37">
            <v>75</v>
          </cell>
          <cell r="V37">
            <v>95</v>
          </cell>
          <cell r="W37">
            <v>70</v>
          </cell>
          <cell r="X37" t="str">
            <v>良好</v>
          </cell>
          <cell r="Y37">
            <v>89</v>
          </cell>
          <cell r="Z37">
            <v>87</v>
          </cell>
          <cell r="AA37">
            <v>92</v>
          </cell>
          <cell r="AB37">
            <v>71</v>
          </cell>
          <cell r="AC37">
            <v>88</v>
          </cell>
          <cell r="AD37">
            <v>73</v>
          </cell>
          <cell r="AE37">
            <v>86</v>
          </cell>
          <cell r="AF37">
            <v>88</v>
          </cell>
          <cell r="AG37">
            <v>67</v>
          </cell>
          <cell r="AH37">
            <v>78</v>
          </cell>
          <cell r="AI37">
            <v>69</v>
          </cell>
          <cell r="AJ37">
            <v>100</v>
          </cell>
          <cell r="AK37">
            <v>80</v>
          </cell>
          <cell r="AL37">
            <v>62</v>
          </cell>
          <cell r="AM37">
            <v>85</v>
          </cell>
          <cell r="AN37">
            <v>82</v>
          </cell>
          <cell r="AO37">
            <v>71</v>
          </cell>
          <cell r="AP37">
            <v>80</v>
          </cell>
          <cell r="AQ37">
            <v>83</v>
          </cell>
          <cell r="AR37">
            <v>85</v>
          </cell>
          <cell r="AS37">
            <v>94</v>
          </cell>
          <cell r="AT37">
            <v>92</v>
          </cell>
          <cell r="AU37">
            <v>81</v>
          </cell>
          <cell r="AV37">
            <v>80</v>
          </cell>
          <cell r="AW37" t="str">
            <v>良好</v>
          </cell>
          <cell r="AX37">
            <v>79</v>
          </cell>
          <cell r="AY37">
            <v>99</v>
          </cell>
          <cell r="AZ37">
            <v>0</v>
          </cell>
          <cell r="BA37" t="str">
            <v/>
          </cell>
        </row>
        <row r="38">
          <cell r="A38">
            <v>20200304088</v>
          </cell>
          <cell r="B38" t="str">
            <v>林雨婷</v>
          </cell>
          <cell r="C38" t="str">
            <v>全日制2020通信技术1班</v>
          </cell>
          <cell r="D38" t="str">
            <v>良好</v>
          </cell>
          <cell r="E38">
            <v>88</v>
          </cell>
          <cell r="F38">
            <v>89</v>
          </cell>
          <cell r="G38">
            <v>90</v>
          </cell>
          <cell r="H38">
            <v>81</v>
          </cell>
          <cell r="I38">
            <v>77</v>
          </cell>
          <cell r="J38">
            <v>86</v>
          </cell>
          <cell r="K38">
            <v>79</v>
          </cell>
          <cell r="L38">
            <v>92</v>
          </cell>
          <cell r="M38">
            <v>87</v>
          </cell>
          <cell r="N38">
            <v>86</v>
          </cell>
          <cell r="O38">
            <v>92</v>
          </cell>
          <cell r="P38">
            <v>98</v>
          </cell>
          <cell r="Q38">
            <v>97</v>
          </cell>
          <cell r="R38">
            <v>100</v>
          </cell>
          <cell r="S38" t="str">
            <v>良好</v>
          </cell>
          <cell r="T38" t="str">
            <v>良好</v>
          </cell>
          <cell r="U38">
            <v>75</v>
          </cell>
          <cell r="V38">
            <v>100</v>
          </cell>
          <cell r="W38">
            <v>74</v>
          </cell>
          <cell r="X38" t="str">
            <v>良好</v>
          </cell>
          <cell r="Y38">
            <v>89</v>
          </cell>
          <cell r="Z38">
            <v>91</v>
          </cell>
          <cell r="AA38">
            <v>91</v>
          </cell>
          <cell r="AB38">
            <v>81</v>
          </cell>
          <cell r="AC38">
            <v>88</v>
          </cell>
          <cell r="AD38">
            <v>72</v>
          </cell>
          <cell r="AE38">
            <v>89</v>
          </cell>
          <cell r="AF38">
            <v>93</v>
          </cell>
          <cell r="AG38">
            <v>76</v>
          </cell>
          <cell r="AH38">
            <v>82</v>
          </cell>
          <cell r="AI38">
            <v>80</v>
          </cell>
          <cell r="AJ38">
            <v>100</v>
          </cell>
          <cell r="AK38">
            <v>76</v>
          </cell>
          <cell r="AL38">
            <v>77</v>
          </cell>
          <cell r="AM38">
            <v>85</v>
          </cell>
          <cell r="AN38">
            <v>88</v>
          </cell>
          <cell r="AO38">
            <v>89</v>
          </cell>
          <cell r="AP38">
            <v>79</v>
          </cell>
          <cell r="AQ38">
            <v>88</v>
          </cell>
          <cell r="AR38">
            <v>90</v>
          </cell>
          <cell r="AS38">
            <v>94</v>
          </cell>
          <cell r="AT38">
            <v>90</v>
          </cell>
          <cell r="AU38">
            <v>81</v>
          </cell>
          <cell r="AV38">
            <v>80</v>
          </cell>
          <cell r="AW38" t="str">
            <v>良好</v>
          </cell>
          <cell r="AX38">
            <v>88</v>
          </cell>
          <cell r="AY38">
            <v>94</v>
          </cell>
          <cell r="AZ38">
            <v>0</v>
          </cell>
          <cell r="BA38" t="str">
            <v/>
          </cell>
        </row>
        <row r="39">
          <cell r="A39">
            <v>20200304089</v>
          </cell>
          <cell r="B39" t="str">
            <v>罗燕萍</v>
          </cell>
          <cell r="C39" t="str">
            <v>全日制2020通信技术1班</v>
          </cell>
          <cell r="D39" t="str">
            <v>良好</v>
          </cell>
          <cell r="E39">
            <v>86</v>
          </cell>
          <cell r="F39">
            <v>77</v>
          </cell>
          <cell r="G39">
            <v>86</v>
          </cell>
          <cell r="H39">
            <v>92</v>
          </cell>
          <cell r="I39">
            <v>93</v>
          </cell>
          <cell r="J39">
            <v>82</v>
          </cell>
          <cell r="K39">
            <v>71</v>
          </cell>
          <cell r="L39">
            <v>89</v>
          </cell>
          <cell r="M39">
            <v>88</v>
          </cell>
          <cell r="N39">
            <v>86</v>
          </cell>
          <cell r="O39">
            <v>96</v>
          </cell>
          <cell r="P39">
            <v>95</v>
          </cell>
          <cell r="Q39">
            <v>93</v>
          </cell>
          <cell r="R39">
            <v>98</v>
          </cell>
          <cell r="S39" t="str">
            <v>良好</v>
          </cell>
          <cell r="T39" t="str">
            <v>良好</v>
          </cell>
          <cell r="U39">
            <v>75</v>
          </cell>
          <cell r="V39">
            <v>70</v>
          </cell>
          <cell r="W39">
            <v>70</v>
          </cell>
          <cell r="X39" t="str">
            <v>中等</v>
          </cell>
          <cell r="Y39">
            <v>82</v>
          </cell>
          <cell r="Z39">
            <v>80</v>
          </cell>
          <cell r="AA39">
            <v>91</v>
          </cell>
          <cell r="AB39">
            <v>70</v>
          </cell>
          <cell r="AC39">
            <v>84</v>
          </cell>
          <cell r="AD39">
            <v>70</v>
          </cell>
          <cell r="AE39">
            <v>90</v>
          </cell>
          <cell r="AF39">
            <v>82</v>
          </cell>
          <cell r="AG39">
            <v>77</v>
          </cell>
          <cell r="AH39">
            <v>76</v>
          </cell>
          <cell r="AI39">
            <v>77</v>
          </cell>
          <cell r="AJ39">
            <v>76</v>
          </cell>
          <cell r="AK39">
            <v>68</v>
          </cell>
          <cell r="AL39">
            <v>61</v>
          </cell>
          <cell r="AM39">
            <v>82</v>
          </cell>
          <cell r="AN39">
            <v>89</v>
          </cell>
          <cell r="AO39">
            <v>84</v>
          </cell>
          <cell r="AP39">
            <v>77</v>
          </cell>
          <cell r="AQ39">
            <v>68</v>
          </cell>
          <cell r="AR39">
            <v>90</v>
          </cell>
          <cell r="AS39">
            <v>94</v>
          </cell>
          <cell r="AT39">
            <v>92</v>
          </cell>
          <cell r="AU39">
            <v>82</v>
          </cell>
          <cell r="AV39">
            <v>80</v>
          </cell>
          <cell r="AW39" t="str">
            <v>良好</v>
          </cell>
          <cell r="AX39">
            <v>80</v>
          </cell>
          <cell r="AY39">
            <v>94</v>
          </cell>
          <cell r="AZ39">
            <v>0</v>
          </cell>
          <cell r="BA39" t="str">
            <v/>
          </cell>
        </row>
        <row r="40">
          <cell r="A40">
            <v>20200304092</v>
          </cell>
          <cell r="B40" t="str">
            <v>王春秀</v>
          </cell>
          <cell r="C40" t="str">
            <v>全日制2020通信技术1班</v>
          </cell>
          <cell r="D40" t="str">
            <v>优秀</v>
          </cell>
          <cell r="E40">
            <v>88</v>
          </cell>
          <cell r="F40">
            <v>88</v>
          </cell>
          <cell r="G40">
            <v>90</v>
          </cell>
          <cell r="H40">
            <v>89</v>
          </cell>
          <cell r="I40">
            <v>77</v>
          </cell>
          <cell r="J40">
            <v>82</v>
          </cell>
          <cell r="K40">
            <v>73</v>
          </cell>
          <cell r="L40">
            <v>90</v>
          </cell>
          <cell r="M40">
            <v>83</v>
          </cell>
          <cell r="N40">
            <v>86</v>
          </cell>
          <cell r="O40">
            <v>97</v>
          </cell>
          <cell r="P40">
            <v>98</v>
          </cell>
          <cell r="Q40">
            <v>99</v>
          </cell>
          <cell r="R40">
            <v>99</v>
          </cell>
          <cell r="S40" t="str">
            <v>良好</v>
          </cell>
          <cell r="T40" t="str">
            <v>良好</v>
          </cell>
          <cell r="U40">
            <v>75</v>
          </cell>
          <cell r="V40">
            <v>100</v>
          </cell>
          <cell r="W40">
            <v>60</v>
          </cell>
          <cell r="X40" t="str">
            <v>良好</v>
          </cell>
          <cell r="Y40">
            <v>88</v>
          </cell>
          <cell r="Z40">
            <v>91</v>
          </cell>
          <cell r="AA40">
            <v>87</v>
          </cell>
          <cell r="AB40">
            <v>76</v>
          </cell>
          <cell r="AC40">
            <v>89</v>
          </cell>
          <cell r="AD40">
            <v>73</v>
          </cell>
          <cell r="AE40">
            <v>81</v>
          </cell>
          <cell r="AF40">
            <v>85</v>
          </cell>
          <cell r="AG40">
            <v>76</v>
          </cell>
          <cell r="AH40">
            <v>75</v>
          </cell>
          <cell r="AI40">
            <v>72</v>
          </cell>
          <cell r="AJ40">
            <v>100</v>
          </cell>
          <cell r="AK40">
            <v>86</v>
          </cell>
          <cell r="AL40">
            <v>73</v>
          </cell>
          <cell r="AM40">
            <v>88</v>
          </cell>
          <cell r="AN40">
            <v>82</v>
          </cell>
          <cell r="AO40">
            <v>75</v>
          </cell>
          <cell r="AP40">
            <v>83</v>
          </cell>
          <cell r="AQ40">
            <v>86</v>
          </cell>
          <cell r="AR40">
            <v>86</v>
          </cell>
          <cell r="AS40">
            <v>94</v>
          </cell>
          <cell r="AT40">
            <v>93</v>
          </cell>
          <cell r="AU40">
            <v>80</v>
          </cell>
          <cell r="AV40">
            <v>80</v>
          </cell>
          <cell r="AW40" t="str">
            <v>良好</v>
          </cell>
          <cell r="AX40">
            <v>86</v>
          </cell>
          <cell r="AY40">
            <v>94</v>
          </cell>
          <cell r="AZ40">
            <v>0</v>
          </cell>
          <cell r="BA40" t="str">
            <v/>
          </cell>
        </row>
        <row r="41">
          <cell r="A41">
            <v>20200304096</v>
          </cell>
          <cell r="B41" t="str">
            <v>阳志龙</v>
          </cell>
          <cell r="C41" t="str">
            <v>全日制2020通信技术1班</v>
          </cell>
          <cell r="D41" t="str">
            <v>良好</v>
          </cell>
          <cell r="E41">
            <v>69</v>
          </cell>
          <cell r="F41">
            <v>70</v>
          </cell>
          <cell r="G41">
            <v>71</v>
          </cell>
          <cell r="H41">
            <v>70</v>
          </cell>
          <cell r="I41">
            <v>70</v>
          </cell>
          <cell r="J41">
            <v>70</v>
          </cell>
          <cell r="K41">
            <v>56</v>
          </cell>
          <cell r="L41">
            <v>82</v>
          </cell>
          <cell r="M41">
            <v>77</v>
          </cell>
          <cell r="N41">
            <v>82</v>
          </cell>
          <cell r="O41">
            <v>93</v>
          </cell>
          <cell r="P41">
            <v>93</v>
          </cell>
          <cell r="Q41">
            <v>92</v>
          </cell>
          <cell r="R41">
            <v>92</v>
          </cell>
          <cell r="S41" t="str">
            <v>良好</v>
          </cell>
          <cell r="T41" t="str">
            <v>良好</v>
          </cell>
          <cell r="U41">
            <v>75</v>
          </cell>
          <cell r="V41">
            <v>60</v>
          </cell>
          <cell r="W41">
            <v>62</v>
          </cell>
          <cell r="X41" t="str">
            <v>及格</v>
          </cell>
          <cell r="Y41">
            <v>60</v>
          </cell>
          <cell r="Z41">
            <v>82</v>
          </cell>
          <cell r="AA41">
            <v>86</v>
          </cell>
          <cell r="AB41">
            <v>19</v>
          </cell>
          <cell r="AC41">
            <v>76</v>
          </cell>
          <cell r="AD41">
            <v>60</v>
          </cell>
          <cell r="AE41">
            <v>73</v>
          </cell>
          <cell r="AF41">
            <v>60</v>
          </cell>
          <cell r="AG41">
            <v>63</v>
          </cell>
          <cell r="AH41">
            <v>61</v>
          </cell>
          <cell r="AI41">
            <v>60</v>
          </cell>
          <cell r="AJ41">
            <v>50</v>
          </cell>
          <cell r="AK41">
            <v>60</v>
          </cell>
          <cell r="AL41">
            <v>46</v>
          </cell>
          <cell r="AM41">
            <v>83</v>
          </cell>
          <cell r="AN41">
            <v>67</v>
          </cell>
          <cell r="AO41" t="str">
            <v>及格</v>
          </cell>
          <cell r="AP41">
            <v>60</v>
          </cell>
          <cell r="AQ41">
            <v>60</v>
          </cell>
          <cell r="AR41">
            <v>60</v>
          </cell>
          <cell r="AS41">
            <v>64</v>
          </cell>
          <cell r="AT41">
            <v>71</v>
          </cell>
          <cell r="AU41">
            <v>73</v>
          </cell>
          <cell r="AV41">
            <v>80</v>
          </cell>
          <cell r="AW41" t="str">
            <v>良好</v>
          </cell>
          <cell r="AX41">
            <v>71</v>
          </cell>
          <cell r="AY41">
            <v>0</v>
          </cell>
          <cell r="AZ41">
            <v>5</v>
          </cell>
          <cell r="BA41" t="str">
            <v>模拟电子技术毕业设计（论文）/职业能力测试毕业设计（论文）/职业能力测试5G全网建设技术数据网组建与维护预就业实习</v>
          </cell>
        </row>
        <row r="42">
          <cell r="A42">
            <v>20200304099</v>
          </cell>
          <cell r="B42" t="str">
            <v>赵江海</v>
          </cell>
          <cell r="C42" t="str">
            <v>全日制2020通信技术1班</v>
          </cell>
          <cell r="D42" t="str">
            <v>良好</v>
          </cell>
          <cell r="E42">
            <v>83</v>
          </cell>
          <cell r="F42">
            <v>78</v>
          </cell>
          <cell r="G42">
            <v>80</v>
          </cell>
          <cell r="H42">
            <v>82</v>
          </cell>
          <cell r="I42">
            <v>83</v>
          </cell>
          <cell r="J42">
            <v>83</v>
          </cell>
          <cell r="K42">
            <v>70</v>
          </cell>
          <cell r="L42">
            <v>90</v>
          </cell>
          <cell r="M42">
            <v>82</v>
          </cell>
          <cell r="N42">
            <v>80</v>
          </cell>
          <cell r="O42">
            <v>97</v>
          </cell>
          <cell r="P42">
            <v>98</v>
          </cell>
          <cell r="Q42">
            <v>99</v>
          </cell>
          <cell r="R42">
            <v>72</v>
          </cell>
          <cell r="S42" t="str">
            <v>良好</v>
          </cell>
          <cell r="T42" t="str">
            <v>良好</v>
          </cell>
          <cell r="U42">
            <v>75</v>
          </cell>
          <cell r="V42">
            <v>80</v>
          </cell>
          <cell r="W42">
            <v>88</v>
          </cell>
          <cell r="X42" t="str">
            <v>中等</v>
          </cell>
          <cell r="Y42">
            <v>90</v>
          </cell>
          <cell r="Z42">
            <v>98</v>
          </cell>
          <cell r="AA42">
            <v>88</v>
          </cell>
          <cell r="AB42">
            <v>73</v>
          </cell>
          <cell r="AC42">
            <v>90</v>
          </cell>
          <cell r="AD42">
            <v>64</v>
          </cell>
          <cell r="AE42">
            <v>84</v>
          </cell>
          <cell r="AF42">
            <v>84</v>
          </cell>
          <cell r="AG42">
            <v>86</v>
          </cell>
          <cell r="AH42">
            <v>76</v>
          </cell>
          <cell r="AI42">
            <v>85</v>
          </cell>
          <cell r="AJ42">
            <v>100</v>
          </cell>
          <cell r="AK42">
            <v>73</v>
          </cell>
          <cell r="AL42">
            <v>81</v>
          </cell>
          <cell r="AM42">
            <v>87</v>
          </cell>
          <cell r="AN42">
            <v>83</v>
          </cell>
          <cell r="AO42">
            <v>86</v>
          </cell>
          <cell r="AP42">
            <v>80</v>
          </cell>
          <cell r="AQ42">
            <v>72</v>
          </cell>
          <cell r="AR42">
            <v>84</v>
          </cell>
          <cell r="AS42">
            <v>86</v>
          </cell>
          <cell r="AT42">
            <v>93</v>
          </cell>
          <cell r="AU42">
            <v>80</v>
          </cell>
          <cell r="AV42">
            <v>80</v>
          </cell>
          <cell r="AW42" t="str">
            <v>良好</v>
          </cell>
          <cell r="AX42">
            <v>83</v>
          </cell>
          <cell r="AY42">
            <v>96</v>
          </cell>
          <cell r="AZ42">
            <v>0</v>
          </cell>
          <cell r="BA42" t="str">
            <v/>
          </cell>
        </row>
        <row r="43">
          <cell r="A43">
            <v>20200304100</v>
          </cell>
          <cell r="B43" t="str">
            <v>赵永</v>
          </cell>
          <cell r="C43" t="str">
            <v>全日制2020通信技术1班</v>
          </cell>
          <cell r="D43" t="str">
            <v>中等</v>
          </cell>
          <cell r="E43">
            <v>84</v>
          </cell>
          <cell r="F43">
            <v>72</v>
          </cell>
          <cell r="G43">
            <v>77</v>
          </cell>
          <cell r="H43">
            <v>71</v>
          </cell>
          <cell r="I43">
            <v>63</v>
          </cell>
          <cell r="J43">
            <v>80</v>
          </cell>
          <cell r="K43">
            <v>73</v>
          </cell>
          <cell r="L43">
            <v>81</v>
          </cell>
          <cell r="M43">
            <v>63</v>
          </cell>
          <cell r="N43">
            <v>81</v>
          </cell>
          <cell r="O43">
            <v>98</v>
          </cell>
          <cell r="P43">
            <v>95</v>
          </cell>
          <cell r="Q43">
            <v>96</v>
          </cell>
          <cell r="R43">
            <v>95</v>
          </cell>
          <cell r="S43" t="str">
            <v>良好</v>
          </cell>
          <cell r="T43" t="str">
            <v>良好</v>
          </cell>
          <cell r="U43">
            <v>75</v>
          </cell>
          <cell r="V43">
            <v>100</v>
          </cell>
          <cell r="W43">
            <v>72</v>
          </cell>
          <cell r="X43" t="str">
            <v>良好</v>
          </cell>
          <cell r="Y43">
            <v>83</v>
          </cell>
          <cell r="Z43">
            <v>92</v>
          </cell>
          <cell r="AA43">
            <v>84</v>
          </cell>
          <cell r="AB43">
            <v>66</v>
          </cell>
          <cell r="AC43">
            <v>83</v>
          </cell>
          <cell r="AD43">
            <v>85</v>
          </cell>
          <cell r="AE43">
            <v>81</v>
          </cell>
          <cell r="AF43">
            <v>73</v>
          </cell>
          <cell r="AG43">
            <v>80</v>
          </cell>
          <cell r="AH43">
            <v>62</v>
          </cell>
          <cell r="AI43">
            <v>75</v>
          </cell>
          <cell r="AJ43">
            <v>99</v>
          </cell>
          <cell r="AK43">
            <v>60</v>
          </cell>
          <cell r="AL43">
            <v>60</v>
          </cell>
          <cell r="AM43">
            <v>81</v>
          </cell>
          <cell r="AN43">
            <v>89</v>
          </cell>
          <cell r="AO43">
            <v>83</v>
          </cell>
          <cell r="AP43">
            <v>68</v>
          </cell>
          <cell r="AQ43">
            <v>80</v>
          </cell>
          <cell r="AR43">
            <v>79</v>
          </cell>
          <cell r="AS43">
            <v>93</v>
          </cell>
          <cell r="AT43">
            <v>82</v>
          </cell>
          <cell r="AU43">
            <v>83</v>
          </cell>
          <cell r="AV43">
            <v>80</v>
          </cell>
          <cell r="AW43" t="str">
            <v>良好</v>
          </cell>
          <cell r="AX43">
            <v>78</v>
          </cell>
          <cell r="AY43">
            <v>91</v>
          </cell>
          <cell r="AZ43">
            <v>0</v>
          </cell>
          <cell r="BA43" t="str">
            <v/>
          </cell>
        </row>
        <row r="44">
          <cell r="A44">
            <v>20200304101</v>
          </cell>
          <cell r="B44" t="str">
            <v>管国飞</v>
          </cell>
          <cell r="C44" t="str">
            <v>全日制2020通信技术1班</v>
          </cell>
          <cell r="D44" t="str">
            <v>中等</v>
          </cell>
          <cell r="E44">
            <v>89</v>
          </cell>
          <cell r="F44">
            <v>71</v>
          </cell>
          <cell r="G44">
            <v>79</v>
          </cell>
          <cell r="H44">
            <v>82</v>
          </cell>
          <cell r="I44">
            <v>87</v>
          </cell>
          <cell r="J44">
            <v>81</v>
          </cell>
          <cell r="K44">
            <v>80</v>
          </cell>
          <cell r="L44">
            <v>85</v>
          </cell>
          <cell r="M44">
            <v>81</v>
          </cell>
          <cell r="N44">
            <v>72</v>
          </cell>
          <cell r="O44">
            <v>95</v>
          </cell>
          <cell r="P44">
            <v>94</v>
          </cell>
          <cell r="Q44">
            <v>98</v>
          </cell>
          <cell r="R44">
            <v>98</v>
          </cell>
          <cell r="S44" t="str">
            <v>良好</v>
          </cell>
          <cell r="T44" t="str">
            <v>良好</v>
          </cell>
          <cell r="U44">
            <v>75</v>
          </cell>
          <cell r="V44">
            <v>90</v>
          </cell>
          <cell r="W44">
            <v>81</v>
          </cell>
          <cell r="X44" t="str">
            <v>优秀</v>
          </cell>
          <cell r="Y44">
            <v>94</v>
          </cell>
          <cell r="Z44">
            <v>92</v>
          </cell>
          <cell r="AA44">
            <v>84</v>
          </cell>
          <cell r="AB44">
            <v>64</v>
          </cell>
          <cell r="AC44">
            <v>87</v>
          </cell>
          <cell r="AD44">
            <v>74</v>
          </cell>
          <cell r="AE44">
            <v>88</v>
          </cell>
          <cell r="AF44">
            <v>95</v>
          </cell>
          <cell r="AG44">
            <v>86</v>
          </cell>
          <cell r="AH44">
            <v>71</v>
          </cell>
          <cell r="AI44">
            <v>75</v>
          </cell>
          <cell r="AJ44">
            <v>100</v>
          </cell>
          <cell r="AK44">
            <v>84</v>
          </cell>
          <cell r="AL44">
            <v>82</v>
          </cell>
          <cell r="AM44">
            <v>84</v>
          </cell>
          <cell r="AN44">
            <v>77</v>
          </cell>
          <cell r="AO44">
            <v>80</v>
          </cell>
          <cell r="AP44">
            <v>78</v>
          </cell>
          <cell r="AQ44">
            <v>75</v>
          </cell>
          <cell r="AR44">
            <v>89</v>
          </cell>
          <cell r="AS44">
            <v>94</v>
          </cell>
          <cell r="AT44">
            <v>72</v>
          </cell>
          <cell r="AU44">
            <v>79</v>
          </cell>
          <cell r="AV44">
            <v>80</v>
          </cell>
          <cell r="AW44" t="str">
            <v>良好</v>
          </cell>
          <cell r="AX44">
            <v>86</v>
          </cell>
          <cell r="AY44">
            <v>92</v>
          </cell>
          <cell r="AZ44">
            <v>0</v>
          </cell>
          <cell r="BA44" t="str">
            <v/>
          </cell>
        </row>
        <row r="45">
          <cell r="A45">
            <v>20180110023</v>
          </cell>
          <cell r="B45" t="str">
            <v>劳本康</v>
          </cell>
          <cell r="C45" t="str">
            <v>全日制2020通信技术2班</v>
          </cell>
          <cell r="D45" t="str">
            <v>良好</v>
          </cell>
          <cell r="E45">
            <v>88</v>
          </cell>
          <cell r="F45">
            <v>78</v>
          </cell>
          <cell r="G45">
            <v>71</v>
          </cell>
          <cell r="H45">
            <v>97</v>
          </cell>
          <cell r="I45">
            <v>69</v>
          </cell>
          <cell r="J45">
            <v>87</v>
          </cell>
          <cell r="K45">
            <v>76</v>
          </cell>
          <cell r="L45">
            <v>85</v>
          </cell>
          <cell r="M45">
            <v>85</v>
          </cell>
          <cell r="N45">
            <v>89</v>
          </cell>
          <cell r="O45">
            <v>72</v>
          </cell>
          <cell r="P45">
            <v>95</v>
          </cell>
          <cell r="Q45">
            <v>93</v>
          </cell>
          <cell r="R45">
            <v>96</v>
          </cell>
          <cell r="S45" t="str">
            <v>良好</v>
          </cell>
          <cell r="T45" t="str">
            <v>良好</v>
          </cell>
          <cell r="U45">
            <v>75</v>
          </cell>
          <cell r="V45">
            <v>75</v>
          </cell>
          <cell r="W45">
            <v>83</v>
          </cell>
          <cell r="X45" t="str">
            <v>中等</v>
          </cell>
          <cell r="Y45">
            <v>80</v>
          </cell>
          <cell r="Z45">
            <v>85</v>
          </cell>
          <cell r="AA45">
            <v>97</v>
          </cell>
          <cell r="AB45">
            <v>76</v>
          </cell>
          <cell r="AC45">
            <v>84</v>
          </cell>
          <cell r="AD45">
            <v>84</v>
          </cell>
          <cell r="AE45">
            <v>84</v>
          </cell>
          <cell r="AF45">
            <v>94</v>
          </cell>
          <cell r="AG45">
            <v>80</v>
          </cell>
          <cell r="AH45">
            <v>72</v>
          </cell>
          <cell r="AI45">
            <v>92</v>
          </cell>
          <cell r="AJ45">
            <v>76</v>
          </cell>
          <cell r="AK45">
            <v>72</v>
          </cell>
          <cell r="AL45">
            <v>77</v>
          </cell>
          <cell r="AM45">
            <v>86</v>
          </cell>
          <cell r="AN45">
            <v>80</v>
          </cell>
          <cell r="AO45">
            <v>79</v>
          </cell>
          <cell r="AP45">
            <v>80</v>
          </cell>
          <cell r="AQ45">
            <v>67</v>
          </cell>
          <cell r="AR45">
            <v>92</v>
          </cell>
          <cell r="AS45">
            <v>92</v>
          </cell>
          <cell r="AT45">
            <v>88</v>
          </cell>
          <cell r="AU45">
            <v>86</v>
          </cell>
          <cell r="AV45">
            <v>80</v>
          </cell>
          <cell r="AW45" t="str">
            <v>良好</v>
          </cell>
          <cell r="AX45">
            <v>90</v>
          </cell>
          <cell r="AY45">
            <v>85</v>
          </cell>
          <cell r="AZ45">
            <v>0</v>
          </cell>
          <cell r="BA45" t="str">
            <v/>
          </cell>
        </row>
        <row r="46">
          <cell r="A46">
            <v>20180207023</v>
          </cell>
          <cell r="B46" t="str">
            <v>唐高强</v>
          </cell>
          <cell r="C46" t="str">
            <v>全日制2020通信技术2班</v>
          </cell>
          <cell r="D46" t="str">
            <v>优秀</v>
          </cell>
          <cell r="E46">
            <v>93</v>
          </cell>
          <cell r="F46">
            <v>75</v>
          </cell>
          <cell r="G46">
            <v>66</v>
          </cell>
          <cell r="H46">
            <v>69</v>
          </cell>
          <cell r="I46">
            <v>67</v>
          </cell>
          <cell r="J46">
            <v>81</v>
          </cell>
          <cell r="K46">
            <v>67</v>
          </cell>
          <cell r="L46">
            <v>85</v>
          </cell>
          <cell r="M46">
            <v>85</v>
          </cell>
          <cell r="N46">
            <v>90</v>
          </cell>
          <cell r="O46">
            <v>73</v>
          </cell>
          <cell r="P46">
            <v>97</v>
          </cell>
          <cell r="Q46">
            <v>93</v>
          </cell>
          <cell r="R46">
            <v>83</v>
          </cell>
          <cell r="S46" t="str">
            <v>良好</v>
          </cell>
          <cell r="T46" t="str">
            <v>良好</v>
          </cell>
          <cell r="U46">
            <v>75</v>
          </cell>
          <cell r="V46">
            <v>70</v>
          </cell>
          <cell r="W46">
            <v>76</v>
          </cell>
          <cell r="X46" t="str">
            <v>中等</v>
          </cell>
          <cell r="Y46">
            <v>73</v>
          </cell>
          <cell r="Z46">
            <v>85</v>
          </cell>
          <cell r="AA46">
            <v>97</v>
          </cell>
          <cell r="AB46">
            <v>72</v>
          </cell>
          <cell r="AC46">
            <v>81</v>
          </cell>
          <cell r="AD46">
            <v>82</v>
          </cell>
          <cell r="AE46">
            <v>84</v>
          </cell>
          <cell r="AF46">
            <v>91</v>
          </cell>
          <cell r="AG46">
            <v>81</v>
          </cell>
          <cell r="AH46">
            <v>72</v>
          </cell>
          <cell r="AI46">
            <v>73</v>
          </cell>
          <cell r="AJ46">
            <v>60</v>
          </cell>
          <cell r="AK46">
            <v>60</v>
          </cell>
          <cell r="AL46">
            <v>60</v>
          </cell>
          <cell r="AM46">
            <v>88</v>
          </cell>
          <cell r="AN46">
            <v>79</v>
          </cell>
          <cell r="AO46">
            <v>86</v>
          </cell>
          <cell r="AP46">
            <v>73</v>
          </cell>
          <cell r="AQ46">
            <v>60</v>
          </cell>
          <cell r="AR46">
            <v>79</v>
          </cell>
          <cell r="AS46">
            <v>92</v>
          </cell>
          <cell r="AT46">
            <v>86</v>
          </cell>
          <cell r="AU46">
            <v>92</v>
          </cell>
          <cell r="AV46">
            <v>80</v>
          </cell>
          <cell r="AW46" t="str">
            <v>良好</v>
          </cell>
          <cell r="AX46">
            <v>79</v>
          </cell>
          <cell r="AY46">
            <v>85</v>
          </cell>
          <cell r="AZ46">
            <v>0</v>
          </cell>
          <cell r="BA46" t="str">
            <v/>
          </cell>
        </row>
        <row r="47">
          <cell r="A47">
            <v>20180605009</v>
          </cell>
          <cell r="B47" t="str">
            <v>吴捷雄</v>
          </cell>
          <cell r="C47" t="str">
            <v>全日制2020通信技术2班</v>
          </cell>
          <cell r="D47" t="str">
            <v>良好</v>
          </cell>
          <cell r="E47">
            <v>88</v>
          </cell>
          <cell r="F47">
            <v>71</v>
          </cell>
          <cell r="G47">
            <v>68</v>
          </cell>
          <cell r="H47" t="str">
            <v>及格</v>
          </cell>
          <cell r="I47">
            <v>62</v>
          </cell>
          <cell r="J47">
            <v>81</v>
          </cell>
          <cell r="K47">
            <v>72</v>
          </cell>
          <cell r="L47">
            <v>65</v>
          </cell>
          <cell r="M47">
            <v>85</v>
          </cell>
          <cell r="N47">
            <v>89</v>
          </cell>
          <cell r="O47">
            <v>95</v>
          </cell>
          <cell r="P47">
            <v>94</v>
          </cell>
          <cell r="Q47">
            <v>96</v>
          </cell>
          <cell r="R47">
            <v>100</v>
          </cell>
          <cell r="S47" t="str">
            <v>良好</v>
          </cell>
          <cell r="T47" t="str">
            <v>优秀</v>
          </cell>
          <cell r="U47">
            <v>75</v>
          </cell>
          <cell r="V47">
            <v>75</v>
          </cell>
          <cell r="W47">
            <v>89</v>
          </cell>
          <cell r="X47" t="str">
            <v>及格</v>
          </cell>
          <cell r="Y47">
            <v>68</v>
          </cell>
          <cell r="Z47">
            <v>85</v>
          </cell>
          <cell r="AA47">
            <v>97</v>
          </cell>
          <cell r="AB47">
            <v>75</v>
          </cell>
          <cell r="AC47">
            <v>82</v>
          </cell>
          <cell r="AD47">
            <v>80</v>
          </cell>
          <cell r="AE47">
            <v>82</v>
          </cell>
          <cell r="AF47">
            <v>89</v>
          </cell>
          <cell r="AG47">
            <v>74</v>
          </cell>
          <cell r="AH47">
            <v>73</v>
          </cell>
          <cell r="AI47">
            <v>86</v>
          </cell>
          <cell r="AJ47">
            <v>92</v>
          </cell>
          <cell r="AK47">
            <v>62</v>
          </cell>
          <cell r="AL47">
            <v>60</v>
          </cell>
          <cell r="AM47">
            <v>86</v>
          </cell>
          <cell r="AN47">
            <v>71</v>
          </cell>
          <cell r="AO47">
            <v>91</v>
          </cell>
          <cell r="AP47">
            <v>77</v>
          </cell>
          <cell r="AQ47">
            <v>81</v>
          </cell>
          <cell r="AR47">
            <v>88</v>
          </cell>
          <cell r="AS47">
            <v>94</v>
          </cell>
          <cell r="AT47">
            <v>77</v>
          </cell>
          <cell r="AU47">
            <v>94</v>
          </cell>
          <cell r="AV47">
            <v>80</v>
          </cell>
          <cell r="AW47" t="str">
            <v>良好</v>
          </cell>
          <cell r="AX47">
            <v>77</v>
          </cell>
          <cell r="AY47">
            <v>85</v>
          </cell>
          <cell r="AZ47">
            <v>0</v>
          </cell>
          <cell r="BA47" t="str">
            <v/>
          </cell>
        </row>
        <row r="48">
          <cell r="A48">
            <v>20190304077</v>
          </cell>
          <cell r="B48" t="str">
            <v>孟志伟</v>
          </cell>
          <cell r="C48" t="str">
            <v>全日制2020通信技术2班</v>
          </cell>
          <cell r="D48">
            <v>75</v>
          </cell>
          <cell r="E48">
            <v>74</v>
          </cell>
          <cell r="F48">
            <v>77</v>
          </cell>
          <cell r="G48">
            <v>65</v>
          </cell>
          <cell r="H48">
            <v>90</v>
          </cell>
          <cell r="I48">
            <v>66</v>
          </cell>
          <cell r="J48">
            <v>82</v>
          </cell>
          <cell r="K48">
            <v>69</v>
          </cell>
          <cell r="L48">
            <v>93</v>
          </cell>
          <cell r="M48">
            <v>94</v>
          </cell>
          <cell r="N48">
            <v>88</v>
          </cell>
          <cell r="O48">
            <v>94</v>
          </cell>
          <cell r="P48">
            <v>72</v>
          </cell>
          <cell r="Q48">
            <v>93</v>
          </cell>
          <cell r="R48">
            <v>97</v>
          </cell>
          <cell r="S48" t="str">
            <v>良好</v>
          </cell>
          <cell r="T48" t="str">
            <v>良好</v>
          </cell>
          <cell r="U48">
            <v>75</v>
          </cell>
          <cell r="V48">
            <v>83</v>
          </cell>
          <cell r="W48">
            <v>90</v>
          </cell>
          <cell r="X48" t="str">
            <v>良好</v>
          </cell>
          <cell r="Y48">
            <v>60</v>
          </cell>
          <cell r="Z48">
            <v>95</v>
          </cell>
          <cell r="AA48">
            <v>95</v>
          </cell>
          <cell r="AB48">
            <v>76</v>
          </cell>
          <cell r="AC48">
            <v>78</v>
          </cell>
          <cell r="AD48">
            <v>79</v>
          </cell>
          <cell r="AE48">
            <v>4</v>
          </cell>
          <cell r="AF48">
            <v>86</v>
          </cell>
          <cell r="AG48">
            <v>67</v>
          </cell>
          <cell r="AH48">
            <v>73</v>
          </cell>
          <cell r="AI48">
            <v>73</v>
          </cell>
          <cell r="AJ48">
            <v>68</v>
          </cell>
          <cell r="AK48">
            <v>60</v>
          </cell>
          <cell r="AL48">
            <v>60</v>
          </cell>
          <cell r="AM48">
            <v>86</v>
          </cell>
          <cell r="AN48">
            <v>87</v>
          </cell>
          <cell r="AO48">
            <v>86</v>
          </cell>
          <cell r="AP48">
            <v>77</v>
          </cell>
          <cell r="AQ48">
            <v>60</v>
          </cell>
          <cell r="AR48">
            <v>71</v>
          </cell>
          <cell r="AS48">
            <v>75</v>
          </cell>
          <cell r="AT48">
            <v>77</v>
          </cell>
          <cell r="AU48">
            <v>84</v>
          </cell>
          <cell r="AV48">
            <v>80</v>
          </cell>
          <cell r="AW48" t="str">
            <v>中等</v>
          </cell>
          <cell r="AX48">
            <v>85</v>
          </cell>
          <cell r="AY48">
            <v>0</v>
          </cell>
          <cell r="AZ48">
            <v>2</v>
          </cell>
          <cell r="BA48" t="str">
            <v>工业互联网导论预就业实习</v>
          </cell>
        </row>
        <row r="49">
          <cell r="A49">
            <v>20200304002</v>
          </cell>
          <cell r="B49" t="str">
            <v>曾运荣</v>
          </cell>
          <cell r="C49" t="str">
            <v>全日制2020通信技术2班</v>
          </cell>
          <cell r="D49" t="str">
            <v>中等</v>
          </cell>
          <cell r="E49">
            <v>86</v>
          </cell>
          <cell r="F49">
            <v>80</v>
          </cell>
          <cell r="G49">
            <v>82</v>
          </cell>
          <cell r="H49">
            <v>60</v>
          </cell>
          <cell r="I49">
            <v>80</v>
          </cell>
          <cell r="J49">
            <v>81</v>
          </cell>
          <cell r="K49">
            <v>60</v>
          </cell>
          <cell r="L49">
            <v>90</v>
          </cell>
          <cell r="M49">
            <v>86</v>
          </cell>
          <cell r="N49">
            <v>84</v>
          </cell>
          <cell r="O49">
            <v>96</v>
          </cell>
          <cell r="P49">
            <v>95</v>
          </cell>
          <cell r="Q49">
            <v>97</v>
          </cell>
          <cell r="R49">
            <v>95</v>
          </cell>
          <cell r="S49" t="str">
            <v>良好</v>
          </cell>
          <cell r="T49" t="str">
            <v>良好</v>
          </cell>
          <cell r="U49">
            <v>75</v>
          </cell>
          <cell r="V49">
            <v>85</v>
          </cell>
          <cell r="W49">
            <v>81</v>
          </cell>
          <cell r="X49" t="str">
            <v>及格</v>
          </cell>
          <cell r="Y49">
            <v>69</v>
          </cell>
          <cell r="Z49">
            <v>91</v>
          </cell>
          <cell r="AA49">
            <v>90</v>
          </cell>
          <cell r="AB49">
            <v>73</v>
          </cell>
          <cell r="AC49">
            <v>80</v>
          </cell>
          <cell r="AD49">
            <v>81</v>
          </cell>
          <cell r="AE49">
            <v>83</v>
          </cell>
          <cell r="AF49">
            <v>86</v>
          </cell>
          <cell r="AG49">
            <v>77</v>
          </cell>
          <cell r="AH49">
            <v>72</v>
          </cell>
          <cell r="AI49">
            <v>65</v>
          </cell>
          <cell r="AJ49">
            <v>60</v>
          </cell>
          <cell r="AK49">
            <v>71</v>
          </cell>
          <cell r="AL49">
            <v>61</v>
          </cell>
          <cell r="AM49">
            <v>86</v>
          </cell>
          <cell r="AN49">
            <v>65</v>
          </cell>
          <cell r="AO49">
            <v>82</v>
          </cell>
          <cell r="AP49">
            <v>68</v>
          </cell>
          <cell r="AQ49">
            <v>67</v>
          </cell>
          <cell r="AR49">
            <v>86</v>
          </cell>
          <cell r="AS49">
            <v>64</v>
          </cell>
          <cell r="AT49">
            <v>91</v>
          </cell>
          <cell r="AU49">
            <v>84</v>
          </cell>
          <cell r="AV49">
            <v>80</v>
          </cell>
          <cell r="AW49" t="str">
            <v>及格</v>
          </cell>
          <cell r="AX49">
            <v>76</v>
          </cell>
          <cell r="AY49">
            <v>86</v>
          </cell>
          <cell r="AZ49">
            <v>0</v>
          </cell>
          <cell r="BA49" t="str">
            <v/>
          </cell>
        </row>
        <row r="50">
          <cell r="A50">
            <v>20200304009</v>
          </cell>
          <cell r="B50" t="str">
            <v>黄月海</v>
          </cell>
          <cell r="C50" t="str">
            <v>全日制2020通信技术2班</v>
          </cell>
          <cell r="D50" t="str">
            <v>优秀</v>
          </cell>
          <cell r="E50">
            <v>97</v>
          </cell>
          <cell r="F50">
            <v>85</v>
          </cell>
          <cell r="G50">
            <v>84</v>
          </cell>
          <cell r="H50">
            <v>76</v>
          </cell>
          <cell r="I50">
            <v>87</v>
          </cell>
          <cell r="J50">
            <v>75</v>
          </cell>
          <cell r="K50">
            <v>72</v>
          </cell>
          <cell r="L50">
            <v>79</v>
          </cell>
          <cell r="M50">
            <v>87</v>
          </cell>
          <cell r="N50">
            <v>80</v>
          </cell>
          <cell r="O50">
            <v>96</v>
          </cell>
          <cell r="P50">
            <v>97</v>
          </cell>
          <cell r="Q50">
            <v>99</v>
          </cell>
          <cell r="R50">
            <v>100</v>
          </cell>
          <cell r="S50" t="str">
            <v>及格</v>
          </cell>
          <cell r="T50" t="str">
            <v>良好</v>
          </cell>
          <cell r="U50">
            <v>80</v>
          </cell>
          <cell r="V50">
            <v>80</v>
          </cell>
          <cell r="W50">
            <v>87</v>
          </cell>
          <cell r="X50" t="str">
            <v>良好</v>
          </cell>
          <cell r="Y50">
            <v>88</v>
          </cell>
          <cell r="Z50">
            <v>84</v>
          </cell>
          <cell r="AA50">
            <v>90</v>
          </cell>
          <cell r="AB50">
            <v>78</v>
          </cell>
          <cell r="AC50">
            <v>81</v>
          </cell>
          <cell r="AD50">
            <v>85</v>
          </cell>
          <cell r="AE50">
            <v>83</v>
          </cell>
          <cell r="AF50">
            <v>96</v>
          </cell>
          <cell r="AG50">
            <v>75</v>
          </cell>
          <cell r="AH50">
            <v>80</v>
          </cell>
          <cell r="AI50">
            <v>88</v>
          </cell>
          <cell r="AJ50">
            <v>100</v>
          </cell>
          <cell r="AK50">
            <v>86</v>
          </cell>
          <cell r="AL50">
            <v>71</v>
          </cell>
          <cell r="AM50">
            <v>85</v>
          </cell>
          <cell r="AN50">
            <v>70</v>
          </cell>
          <cell r="AO50">
            <v>84</v>
          </cell>
          <cell r="AP50">
            <v>80</v>
          </cell>
          <cell r="AQ50">
            <v>80</v>
          </cell>
          <cell r="AR50">
            <v>93</v>
          </cell>
          <cell r="AS50">
            <v>87</v>
          </cell>
          <cell r="AT50">
            <v>84</v>
          </cell>
          <cell r="AU50">
            <v>88</v>
          </cell>
          <cell r="AV50">
            <v>80</v>
          </cell>
          <cell r="AW50" t="str">
            <v>良好</v>
          </cell>
          <cell r="AX50">
            <v>72</v>
          </cell>
          <cell r="AY50">
            <v>95</v>
          </cell>
          <cell r="AZ50">
            <v>0</v>
          </cell>
          <cell r="BA50" t="str">
            <v/>
          </cell>
        </row>
        <row r="51">
          <cell r="A51">
            <v>20200304010</v>
          </cell>
          <cell r="B51" t="str">
            <v>惠小康</v>
          </cell>
          <cell r="C51" t="str">
            <v>全日制2020通信技术2班</v>
          </cell>
          <cell r="D51" t="str">
            <v>良好</v>
          </cell>
          <cell r="E51">
            <v>71</v>
          </cell>
          <cell r="F51">
            <v>68</v>
          </cell>
          <cell r="G51">
            <v>67</v>
          </cell>
          <cell r="H51">
            <v>70</v>
          </cell>
          <cell r="I51">
            <v>64</v>
          </cell>
          <cell r="J51">
            <v>77</v>
          </cell>
          <cell r="K51">
            <v>68</v>
          </cell>
          <cell r="L51">
            <v>80</v>
          </cell>
          <cell r="M51">
            <v>85</v>
          </cell>
          <cell r="N51">
            <v>86</v>
          </cell>
          <cell r="O51">
            <v>90</v>
          </cell>
          <cell r="P51">
            <v>94</v>
          </cell>
          <cell r="Q51">
            <v>97</v>
          </cell>
          <cell r="R51">
            <v>99</v>
          </cell>
          <cell r="S51" t="str">
            <v>良好</v>
          </cell>
          <cell r="T51" t="str">
            <v>良好</v>
          </cell>
          <cell r="U51">
            <v>75</v>
          </cell>
          <cell r="V51">
            <v>60</v>
          </cell>
          <cell r="W51">
            <v>78</v>
          </cell>
          <cell r="X51" t="str">
            <v>及格</v>
          </cell>
          <cell r="Y51">
            <v>66</v>
          </cell>
          <cell r="Z51">
            <v>80</v>
          </cell>
          <cell r="AA51">
            <v>97</v>
          </cell>
          <cell r="AB51">
            <v>64</v>
          </cell>
          <cell r="AC51">
            <v>77</v>
          </cell>
          <cell r="AD51">
            <v>62</v>
          </cell>
          <cell r="AE51">
            <v>80</v>
          </cell>
          <cell r="AF51">
            <v>60</v>
          </cell>
          <cell r="AG51">
            <v>71</v>
          </cell>
          <cell r="AH51">
            <v>73</v>
          </cell>
          <cell r="AI51">
            <v>71</v>
          </cell>
          <cell r="AJ51">
            <v>76</v>
          </cell>
          <cell r="AK51">
            <v>61</v>
          </cell>
          <cell r="AL51">
            <v>83</v>
          </cell>
          <cell r="AM51">
            <v>88</v>
          </cell>
          <cell r="AN51">
            <v>80</v>
          </cell>
          <cell r="AO51">
            <v>75</v>
          </cell>
          <cell r="AP51">
            <v>81</v>
          </cell>
          <cell r="AQ51">
            <v>60</v>
          </cell>
          <cell r="AR51">
            <v>68</v>
          </cell>
          <cell r="AS51">
            <v>93</v>
          </cell>
          <cell r="AT51">
            <v>88</v>
          </cell>
          <cell r="AU51">
            <v>91</v>
          </cell>
          <cell r="AV51">
            <v>80</v>
          </cell>
          <cell r="AW51" t="str">
            <v>及格</v>
          </cell>
          <cell r="AX51">
            <v>60</v>
          </cell>
          <cell r="AY51">
            <v>0</v>
          </cell>
          <cell r="AZ51">
            <v>1</v>
          </cell>
          <cell r="BA51" t="str">
            <v>预就业实习</v>
          </cell>
        </row>
        <row r="52">
          <cell r="A52">
            <v>20200304011</v>
          </cell>
          <cell r="B52" t="str">
            <v>孔洋</v>
          </cell>
          <cell r="C52" t="str">
            <v>全日制2020通信技术2班</v>
          </cell>
          <cell r="D52" t="str">
            <v>中等</v>
          </cell>
          <cell r="E52">
            <v>76</v>
          </cell>
          <cell r="F52">
            <v>65</v>
          </cell>
          <cell r="G52">
            <v>61</v>
          </cell>
          <cell r="H52">
            <v>0</v>
          </cell>
          <cell r="I52">
            <v>60</v>
          </cell>
          <cell r="J52">
            <v>65</v>
          </cell>
          <cell r="K52">
            <v>45</v>
          </cell>
          <cell r="L52">
            <v>62</v>
          </cell>
          <cell r="M52">
            <v>0</v>
          </cell>
          <cell r="N52">
            <v>60</v>
          </cell>
          <cell r="O52">
            <v>97</v>
          </cell>
          <cell r="P52">
            <v>98</v>
          </cell>
          <cell r="Q52">
            <v>100</v>
          </cell>
          <cell r="R52">
            <v>60</v>
          </cell>
          <cell r="S52" t="str">
            <v>良好</v>
          </cell>
          <cell r="T52" t="str">
            <v>良好</v>
          </cell>
          <cell r="U52">
            <v>75</v>
          </cell>
          <cell r="V52">
            <v>70</v>
          </cell>
          <cell r="W52">
            <v>79</v>
          </cell>
          <cell r="X52" t="str">
            <v>及格</v>
          </cell>
          <cell r="Y52">
            <v>60</v>
          </cell>
          <cell r="Z52">
            <v>88</v>
          </cell>
          <cell r="AA52">
            <v>10</v>
          </cell>
          <cell r="AB52">
            <v>0</v>
          </cell>
          <cell r="AC52">
            <v>0</v>
          </cell>
          <cell r="AD52">
            <v>44</v>
          </cell>
          <cell r="AE52">
            <v>84</v>
          </cell>
          <cell r="AF52">
            <v>39</v>
          </cell>
          <cell r="AG52">
            <v>60</v>
          </cell>
          <cell r="AH52">
            <v>0</v>
          </cell>
          <cell r="AI52">
            <v>0</v>
          </cell>
          <cell r="AJ52">
            <v>20</v>
          </cell>
          <cell r="AK52">
            <v>32</v>
          </cell>
          <cell r="AL52">
            <v>50</v>
          </cell>
          <cell r="AM52">
            <v>89</v>
          </cell>
          <cell r="AN52">
            <v>60</v>
          </cell>
          <cell r="AO52" t="str">
            <v>及格</v>
          </cell>
          <cell r="AP52">
            <v>0</v>
          </cell>
          <cell r="AQ52">
            <v>0</v>
          </cell>
          <cell r="AR52">
            <v>60</v>
          </cell>
          <cell r="AS52">
            <v>86</v>
          </cell>
          <cell r="AT52">
            <v>60</v>
          </cell>
          <cell r="AU52">
            <v>48</v>
          </cell>
          <cell r="AV52">
            <v>80</v>
          </cell>
          <cell r="AW52" t="str">
            <v>及格</v>
          </cell>
          <cell r="AX52">
            <v>74</v>
          </cell>
          <cell r="AY52">
            <v>0</v>
          </cell>
          <cell r="AZ52">
            <v>17</v>
          </cell>
          <cell r="BA52" t="str">
            <v>高职语文模拟电子技术体育与健康(二)职业素养实习与劳动教育毕业设计（论文）/职业能力测试毕业设计（论文）/职业能力测试ICT营销导论三网融合技术通信原理通信工程监理Python（数据整理分析）5G全网建设技术5G移动通信技术数据网组建与维护5G组网与工程实践5G网络规划与优化创新与创业实务预就业实习</v>
          </cell>
        </row>
        <row r="53">
          <cell r="A53">
            <v>20200304014</v>
          </cell>
          <cell r="B53" t="str">
            <v>卢美怡</v>
          </cell>
          <cell r="C53" t="str">
            <v>全日制2020通信技术2班</v>
          </cell>
          <cell r="D53" t="str">
            <v>良好</v>
          </cell>
          <cell r="E53">
            <v>86</v>
          </cell>
          <cell r="F53">
            <v>84</v>
          </cell>
          <cell r="G53">
            <v>73</v>
          </cell>
          <cell r="H53">
            <v>65</v>
          </cell>
          <cell r="I53">
            <v>74</v>
          </cell>
          <cell r="J53">
            <v>78</v>
          </cell>
          <cell r="K53">
            <v>63</v>
          </cell>
          <cell r="L53">
            <v>71</v>
          </cell>
          <cell r="M53">
            <v>86</v>
          </cell>
          <cell r="N53">
            <v>81</v>
          </cell>
          <cell r="O53">
            <v>98</v>
          </cell>
          <cell r="P53">
            <v>98</v>
          </cell>
          <cell r="Q53">
            <v>99</v>
          </cell>
          <cell r="R53">
            <v>100</v>
          </cell>
          <cell r="S53" t="str">
            <v>良好</v>
          </cell>
          <cell r="T53" t="str">
            <v>良好</v>
          </cell>
          <cell r="U53">
            <v>75</v>
          </cell>
          <cell r="V53">
            <v>85</v>
          </cell>
          <cell r="W53">
            <v>77</v>
          </cell>
          <cell r="X53" t="str">
            <v>良好</v>
          </cell>
          <cell r="Y53">
            <v>77</v>
          </cell>
          <cell r="Z53">
            <v>96</v>
          </cell>
          <cell r="AA53">
            <v>90</v>
          </cell>
          <cell r="AB53">
            <v>73</v>
          </cell>
          <cell r="AC53">
            <v>80</v>
          </cell>
          <cell r="AD53">
            <v>79</v>
          </cell>
          <cell r="AE53">
            <v>83</v>
          </cell>
          <cell r="AF53">
            <v>94</v>
          </cell>
          <cell r="AG53">
            <v>80</v>
          </cell>
          <cell r="AH53">
            <v>76</v>
          </cell>
          <cell r="AI53">
            <v>67</v>
          </cell>
          <cell r="AJ53">
            <v>84</v>
          </cell>
          <cell r="AK53">
            <v>72</v>
          </cell>
          <cell r="AL53">
            <v>67</v>
          </cell>
          <cell r="AM53">
            <v>85</v>
          </cell>
          <cell r="AN53">
            <v>69</v>
          </cell>
          <cell r="AO53">
            <v>81</v>
          </cell>
          <cell r="AP53">
            <v>77</v>
          </cell>
          <cell r="AQ53">
            <v>72</v>
          </cell>
          <cell r="AR53">
            <v>91</v>
          </cell>
          <cell r="AS53">
            <v>62</v>
          </cell>
          <cell r="AT53">
            <v>92</v>
          </cell>
          <cell r="AU53">
            <v>84</v>
          </cell>
          <cell r="AV53">
            <v>80</v>
          </cell>
          <cell r="AW53" t="str">
            <v>良好</v>
          </cell>
          <cell r="AX53">
            <v>82</v>
          </cell>
          <cell r="AY53">
            <v>93</v>
          </cell>
          <cell r="AZ53">
            <v>0</v>
          </cell>
          <cell r="BA53" t="str">
            <v/>
          </cell>
        </row>
        <row r="54">
          <cell r="A54">
            <v>20200304016</v>
          </cell>
          <cell r="B54" t="str">
            <v>陆迎福</v>
          </cell>
          <cell r="C54" t="str">
            <v>全日制2020通信技术2班</v>
          </cell>
          <cell r="D54" t="str">
            <v>良好</v>
          </cell>
          <cell r="E54">
            <v>71</v>
          </cell>
          <cell r="F54">
            <v>77</v>
          </cell>
          <cell r="G54">
            <v>73</v>
          </cell>
          <cell r="H54" t="str">
            <v>及格</v>
          </cell>
          <cell r="I54">
            <v>87</v>
          </cell>
          <cell r="J54">
            <v>71</v>
          </cell>
          <cell r="K54">
            <v>69</v>
          </cell>
          <cell r="L54">
            <v>91</v>
          </cell>
          <cell r="M54">
            <v>80</v>
          </cell>
          <cell r="N54">
            <v>79</v>
          </cell>
          <cell r="O54">
            <v>94</v>
          </cell>
          <cell r="P54">
            <v>95</v>
          </cell>
          <cell r="Q54">
            <v>97</v>
          </cell>
          <cell r="R54">
            <v>94</v>
          </cell>
          <cell r="S54" t="str">
            <v>良好</v>
          </cell>
          <cell r="T54" t="str">
            <v>良好</v>
          </cell>
          <cell r="U54">
            <v>75</v>
          </cell>
          <cell r="V54">
            <v>80</v>
          </cell>
          <cell r="W54">
            <v>72</v>
          </cell>
          <cell r="X54" t="str">
            <v>良好</v>
          </cell>
          <cell r="Y54">
            <v>68</v>
          </cell>
          <cell r="Z54">
            <v>78</v>
          </cell>
          <cell r="AA54">
            <v>95</v>
          </cell>
          <cell r="AB54">
            <v>80</v>
          </cell>
          <cell r="AC54">
            <v>80</v>
          </cell>
          <cell r="AD54">
            <v>82</v>
          </cell>
          <cell r="AE54">
            <v>81</v>
          </cell>
          <cell r="AF54">
            <v>75</v>
          </cell>
          <cell r="AG54">
            <v>77</v>
          </cell>
          <cell r="AH54">
            <v>79</v>
          </cell>
          <cell r="AI54">
            <v>68</v>
          </cell>
          <cell r="AJ54">
            <v>84</v>
          </cell>
          <cell r="AK54">
            <v>72</v>
          </cell>
          <cell r="AL54">
            <v>80</v>
          </cell>
          <cell r="AM54">
            <v>88</v>
          </cell>
          <cell r="AN54">
            <v>71</v>
          </cell>
          <cell r="AO54">
            <v>84</v>
          </cell>
          <cell r="AP54">
            <v>82</v>
          </cell>
          <cell r="AQ54">
            <v>74</v>
          </cell>
          <cell r="AR54">
            <v>83</v>
          </cell>
          <cell r="AS54">
            <v>86</v>
          </cell>
          <cell r="AT54">
            <v>91</v>
          </cell>
          <cell r="AU54">
            <v>82</v>
          </cell>
          <cell r="AV54">
            <v>80</v>
          </cell>
          <cell r="AW54" t="str">
            <v>良好</v>
          </cell>
          <cell r="AX54">
            <v>77</v>
          </cell>
          <cell r="AY54">
            <v>0</v>
          </cell>
          <cell r="AZ54">
            <v>1</v>
          </cell>
          <cell r="BA54" t="str">
            <v>预就业实习</v>
          </cell>
        </row>
        <row r="55">
          <cell r="A55">
            <v>20200304017</v>
          </cell>
          <cell r="B55" t="str">
            <v>磨宏机</v>
          </cell>
          <cell r="C55" t="str">
            <v>全日制2020通信技术2班</v>
          </cell>
          <cell r="D55" t="str">
            <v>优秀</v>
          </cell>
          <cell r="E55">
            <v>86</v>
          </cell>
          <cell r="F55">
            <v>89</v>
          </cell>
          <cell r="G55">
            <v>82</v>
          </cell>
          <cell r="H55">
            <v>63</v>
          </cell>
          <cell r="I55">
            <v>71</v>
          </cell>
          <cell r="J55">
            <v>80</v>
          </cell>
          <cell r="K55">
            <v>64</v>
          </cell>
          <cell r="L55">
            <v>74</v>
          </cell>
          <cell r="M55">
            <v>75</v>
          </cell>
          <cell r="N55">
            <v>80</v>
          </cell>
          <cell r="O55">
            <v>96</v>
          </cell>
          <cell r="P55">
            <v>92</v>
          </cell>
          <cell r="Q55">
            <v>93</v>
          </cell>
          <cell r="R55">
            <v>94</v>
          </cell>
          <cell r="S55" t="str">
            <v>及格</v>
          </cell>
          <cell r="T55" t="str">
            <v>良好</v>
          </cell>
          <cell r="U55">
            <v>75</v>
          </cell>
          <cell r="V55">
            <v>75</v>
          </cell>
          <cell r="W55">
            <v>69</v>
          </cell>
          <cell r="X55" t="str">
            <v>良好</v>
          </cell>
          <cell r="Y55">
            <v>70</v>
          </cell>
          <cell r="Z55">
            <v>88</v>
          </cell>
          <cell r="AA55">
            <v>95</v>
          </cell>
          <cell r="AB55">
            <v>75</v>
          </cell>
          <cell r="AC55">
            <v>80</v>
          </cell>
          <cell r="AD55">
            <v>79</v>
          </cell>
          <cell r="AE55">
            <v>72</v>
          </cell>
          <cell r="AF55">
            <v>78</v>
          </cell>
          <cell r="AG55">
            <v>73</v>
          </cell>
          <cell r="AH55">
            <v>74</v>
          </cell>
          <cell r="AI55">
            <v>73</v>
          </cell>
          <cell r="AJ55">
            <v>92</v>
          </cell>
          <cell r="AK55">
            <v>69</v>
          </cell>
          <cell r="AL55">
            <v>60</v>
          </cell>
          <cell r="AM55">
            <v>85</v>
          </cell>
          <cell r="AN55">
            <v>78</v>
          </cell>
          <cell r="AO55">
            <v>79</v>
          </cell>
          <cell r="AP55">
            <v>76</v>
          </cell>
          <cell r="AQ55">
            <v>60</v>
          </cell>
          <cell r="AR55">
            <v>80</v>
          </cell>
          <cell r="AS55">
            <v>87</v>
          </cell>
          <cell r="AT55">
            <v>74</v>
          </cell>
          <cell r="AU55">
            <v>85</v>
          </cell>
          <cell r="AV55">
            <v>80</v>
          </cell>
          <cell r="AW55" t="str">
            <v>良好</v>
          </cell>
          <cell r="AX55">
            <v>71</v>
          </cell>
          <cell r="AY55">
            <v>91</v>
          </cell>
          <cell r="AZ55">
            <v>0</v>
          </cell>
          <cell r="BA55" t="str">
            <v/>
          </cell>
        </row>
        <row r="56">
          <cell r="A56">
            <v>20200304019</v>
          </cell>
          <cell r="B56" t="str">
            <v>潘苏铋</v>
          </cell>
          <cell r="C56" t="str">
            <v>全日制2020通信技术2班</v>
          </cell>
          <cell r="D56" t="str">
            <v>优秀</v>
          </cell>
          <cell r="E56">
            <v>85</v>
          </cell>
          <cell r="F56">
            <v>75</v>
          </cell>
          <cell r="G56">
            <v>82</v>
          </cell>
          <cell r="H56">
            <v>86</v>
          </cell>
          <cell r="I56">
            <v>73</v>
          </cell>
          <cell r="J56">
            <v>86</v>
          </cell>
          <cell r="K56">
            <v>82</v>
          </cell>
          <cell r="L56">
            <v>93</v>
          </cell>
          <cell r="M56">
            <v>90</v>
          </cell>
          <cell r="N56">
            <v>83</v>
          </cell>
          <cell r="O56">
            <v>96</v>
          </cell>
          <cell r="P56">
            <v>97</v>
          </cell>
          <cell r="Q56">
            <v>98</v>
          </cell>
          <cell r="R56">
            <v>94</v>
          </cell>
          <cell r="S56" t="str">
            <v>良好</v>
          </cell>
          <cell r="T56" t="str">
            <v>良好</v>
          </cell>
          <cell r="U56">
            <v>75</v>
          </cell>
          <cell r="V56">
            <v>80</v>
          </cell>
          <cell r="W56">
            <v>73</v>
          </cell>
          <cell r="X56" t="str">
            <v>良好</v>
          </cell>
          <cell r="Y56">
            <v>88</v>
          </cell>
          <cell r="Z56">
            <v>97</v>
          </cell>
          <cell r="AA56">
            <v>95</v>
          </cell>
          <cell r="AB56">
            <v>70</v>
          </cell>
          <cell r="AC56">
            <v>73</v>
          </cell>
          <cell r="AD56">
            <v>72</v>
          </cell>
          <cell r="AE56">
            <v>82</v>
          </cell>
          <cell r="AF56">
            <v>73</v>
          </cell>
          <cell r="AG56">
            <v>81</v>
          </cell>
          <cell r="AH56">
            <v>74</v>
          </cell>
          <cell r="AI56">
            <v>68</v>
          </cell>
          <cell r="AJ56">
            <v>76</v>
          </cell>
          <cell r="AK56">
            <v>60</v>
          </cell>
          <cell r="AL56">
            <v>60</v>
          </cell>
          <cell r="AM56">
            <v>79</v>
          </cell>
          <cell r="AN56">
            <v>71</v>
          </cell>
          <cell r="AO56">
            <v>76</v>
          </cell>
          <cell r="AP56">
            <v>81</v>
          </cell>
          <cell r="AQ56">
            <v>60</v>
          </cell>
          <cell r="AR56">
            <v>70</v>
          </cell>
          <cell r="AS56">
            <v>86</v>
          </cell>
          <cell r="AT56">
            <v>94</v>
          </cell>
          <cell r="AU56">
            <v>73</v>
          </cell>
          <cell r="AV56">
            <v>80</v>
          </cell>
          <cell r="AW56" t="str">
            <v>中等</v>
          </cell>
          <cell r="AX56">
            <v>85</v>
          </cell>
          <cell r="AY56">
            <v>87</v>
          </cell>
          <cell r="AZ56">
            <v>0</v>
          </cell>
          <cell r="BA56" t="str">
            <v/>
          </cell>
        </row>
        <row r="57">
          <cell r="A57">
            <v>20200304021</v>
          </cell>
          <cell r="B57" t="str">
            <v>施家昇</v>
          </cell>
          <cell r="C57" t="str">
            <v>全日制2020通信技术2班</v>
          </cell>
          <cell r="D57" t="str">
            <v>中等</v>
          </cell>
          <cell r="E57">
            <v>75</v>
          </cell>
          <cell r="F57">
            <v>56</v>
          </cell>
          <cell r="G57">
            <v>60</v>
          </cell>
          <cell r="H57">
            <v>41</v>
          </cell>
          <cell r="I57">
            <v>64</v>
          </cell>
          <cell r="J57">
            <v>73</v>
          </cell>
          <cell r="K57">
            <v>60</v>
          </cell>
          <cell r="L57">
            <v>71</v>
          </cell>
          <cell r="M57">
            <v>83</v>
          </cell>
          <cell r="N57">
            <v>80</v>
          </cell>
          <cell r="O57">
            <v>35</v>
          </cell>
          <cell r="P57">
            <v>94</v>
          </cell>
          <cell r="Q57">
            <v>97</v>
          </cell>
          <cell r="R57">
            <v>71</v>
          </cell>
          <cell r="S57" t="str">
            <v>良好</v>
          </cell>
          <cell r="T57" t="str">
            <v>良好</v>
          </cell>
          <cell r="U57">
            <v>75</v>
          </cell>
          <cell r="V57">
            <v>70</v>
          </cell>
          <cell r="W57">
            <v>0</v>
          </cell>
          <cell r="X57">
            <v>60</v>
          </cell>
          <cell r="Y57">
            <v>58</v>
          </cell>
          <cell r="Z57">
            <v>95</v>
          </cell>
          <cell r="AA57">
            <v>0</v>
          </cell>
          <cell r="AB57">
            <v>11</v>
          </cell>
          <cell r="AC57">
            <v>73</v>
          </cell>
          <cell r="AD57">
            <v>48</v>
          </cell>
          <cell r="AE57">
            <v>73</v>
          </cell>
          <cell r="AF57">
            <v>32</v>
          </cell>
          <cell r="AG57">
            <v>0</v>
          </cell>
          <cell r="AH57">
            <v>0</v>
          </cell>
          <cell r="AI57">
            <v>60</v>
          </cell>
          <cell r="AJ57">
            <v>36</v>
          </cell>
          <cell r="AK57">
            <v>60</v>
          </cell>
          <cell r="AL57">
            <v>60</v>
          </cell>
          <cell r="AM57">
            <v>67</v>
          </cell>
          <cell r="AN57">
            <v>74</v>
          </cell>
          <cell r="AO57">
            <v>0</v>
          </cell>
          <cell r="AP57">
            <v>64</v>
          </cell>
          <cell r="AQ57">
            <v>0</v>
          </cell>
          <cell r="AR57">
            <v>65</v>
          </cell>
          <cell r="AS57">
            <v>87</v>
          </cell>
          <cell r="AT57">
            <v>60</v>
          </cell>
          <cell r="AU57">
            <v>87</v>
          </cell>
          <cell r="AV57">
            <v>80</v>
          </cell>
          <cell r="AW57" t="str">
            <v>及格</v>
          </cell>
          <cell r="AX57">
            <v>78</v>
          </cell>
          <cell r="AY57">
            <v>0</v>
          </cell>
          <cell r="AZ57">
            <v>15</v>
          </cell>
          <cell r="BA57" t="str">
            <v>高职英语(二)高职语文大学生安全教育(一)《云物大智基础》(课内：office部分)高等数学(一)职业素养实习与劳动教育毕业设计（论文）/职业能力测试毕业设计（论文）/职业能力测试三网融合技术通信原理电工技术通信工程监理5G全网建设技术光传输技术5G网络规划与优化预就业实习</v>
          </cell>
        </row>
        <row r="58">
          <cell r="A58">
            <v>20200304022</v>
          </cell>
          <cell r="B58" t="str">
            <v>宋依婷</v>
          </cell>
          <cell r="C58" t="str">
            <v>全日制2020通信技术2班</v>
          </cell>
          <cell r="D58" t="str">
            <v>良好</v>
          </cell>
          <cell r="E58">
            <v>83</v>
          </cell>
          <cell r="F58">
            <v>94</v>
          </cell>
          <cell r="G58">
            <v>90</v>
          </cell>
          <cell r="H58">
            <v>73</v>
          </cell>
          <cell r="I58">
            <v>86</v>
          </cell>
          <cell r="J58">
            <v>80</v>
          </cell>
          <cell r="K58">
            <v>60</v>
          </cell>
          <cell r="L58">
            <v>92</v>
          </cell>
          <cell r="M58">
            <v>89</v>
          </cell>
          <cell r="N58">
            <v>92</v>
          </cell>
          <cell r="O58">
            <v>96</v>
          </cell>
          <cell r="P58">
            <v>96</v>
          </cell>
          <cell r="Q58">
            <v>96</v>
          </cell>
          <cell r="R58">
            <v>98</v>
          </cell>
          <cell r="S58" t="str">
            <v>良好</v>
          </cell>
          <cell r="T58" t="str">
            <v>良好</v>
          </cell>
          <cell r="U58">
            <v>75</v>
          </cell>
          <cell r="V58">
            <v>100</v>
          </cell>
          <cell r="W58">
            <v>70</v>
          </cell>
          <cell r="X58" t="str">
            <v>中等</v>
          </cell>
          <cell r="Y58">
            <v>75</v>
          </cell>
          <cell r="Z58">
            <v>89</v>
          </cell>
          <cell r="AA58">
            <v>95</v>
          </cell>
          <cell r="AB58">
            <v>63</v>
          </cell>
          <cell r="AC58">
            <v>74</v>
          </cell>
          <cell r="AD58">
            <v>61</v>
          </cell>
          <cell r="AE58">
            <v>87</v>
          </cell>
          <cell r="AF58">
            <v>83</v>
          </cell>
          <cell r="AG58">
            <v>74</v>
          </cell>
          <cell r="AH58">
            <v>74</v>
          </cell>
          <cell r="AI58">
            <v>70</v>
          </cell>
          <cell r="AJ58">
            <v>60</v>
          </cell>
          <cell r="AK58">
            <v>60</v>
          </cell>
          <cell r="AL58">
            <v>60</v>
          </cell>
          <cell r="AM58">
            <v>84</v>
          </cell>
          <cell r="AN58">
            <v>74</v>
          </cell>
          <cell r="AO58">
            <v>71</v>
          </cell>
          <cell r="AP58">
            <v>73</v>
          </cell>
          <cell r="AQ58">
            <v>60</v>
          </cell>
          <cell r="AR58">
            <v>74</v>
          </cell>
          <cell r="AS58">
            <v>80</v>
          </cell>
          <cell r="AT58">
            <v>74</v>
          </cell>
          <cell r="AU58">
            <v>88</v>
          </cell>
          <cell r="AV58">
            <v>80</v>
          </cell>
          <cell r="AW58" t="str">
            <v>良好</v>
          </cell>
          <cell r="AX58">
            <v>79</v>
          </cell>
          <cell r="AY58">
            <v>83</v>
          </cell>
          <cell r="AZ58">
            <v>0</v>
          </cell>
          <cell r="BA58" t="str">
            <v/>
          </cell>
        </row>
        <row r="59">
          <cell r="A59">
            <v>20200304026</v>
          </cell>
          <cell r="B59" t="str">
            <v>王彬</v>
          </cell>
          <cell r="C59" t="str">
            <v>全日制2020通信技术2班</v>
          </cell>
          <cell r="D59" t="str">
            <v>良好</v>
          </cell>
          <cell r="E59">
            <v>76</v>
          </cell>
          <cell r="F59">
            <v>77</v>
          </cell>
          <cell r="G59">
            <v>77</v>
          </cell>
          <cell r="H59">
            <v>67</v>
          </cell>
          <cell r="I59">
            <v>87</v>
          </cell>
          <cell r="J59">
            <v>73</v>
          </cell>
          <cell r="K59">
            <v>74</v>
          </cell>
          <cell r="L59">
            <v>76</v>
          </cell>
          <cell r="M59">
            <v>89</v>
          </cell>
          <cell r="N59">
            <v>80</v>
          </cell>
          <cell r="O59">
            <v>96</v>
          </cell>
          <cell r="P59">
            <v>96</v>
          </cell>
          <cell r="Q59">
            <v>99</v>
          </cell>
          <cell r="R59">
            <v>96</v>
          </cell>
          <cell r="S59" t="str">
            <v>良好</v>
          </cell>
          <cell r="T59" t="str">
            <v>良好</v>
          </cell>
          <cell r="U59">
            <v>75</v>
          </cell>
          <cell r="V59">
            <v>75</v>
          </cell>
          <cell r="W59">
            <v>75</v>
          </cell>
          <cell r="X59" t="str">
            <v>优秀</v>
          </cell>
          <cell r="Y59">
            <v>85</v>
          </cell>
          <cell r="Z59">
            <v>83</v>
          </cell>
          <cell r="AA59">
            <v>91</v>
          </cell>
          <cell r="AB59">
            <v>69</v>
          </cell>
          <cell r="AC59">
            <v>78</v>
          </cell>
          <cell r="AD59">
            <v>83</v>
          </cell>
          <cell r="AE59">
            <v>80</v>
          </cell>
          <cell r="AF59">
            <v>95</v>
          </cell>
          <cell r="AG59">
            <v>77</v>
          </cell>
          <cell r="AH59">
            <v>76</v>
          </cell>
          <cell r="AI59">
            <v>70</v>
          </cell>
          <cell r="AJ59">
            <v>68</v>
          </cell>
          <cell r="AK59">
            <v>74</v>
          </cell>
          <cell r="AL59">
            <v>87</v>
          </cell>
          <cell r="AM59">
            <v>86</v>
          </cell>
          <cell r="AN59">
            <v>76</v>
          </cell>
          <cell r="AO59">
            <v>90</v>
          </cell>
          <cell r="AP59">
            <v>71</v>
          </cell>
          <cell r="AQ59">
            <v>66</v>
          </cell>
          <cell r="AR59">
            <v>89</v>
          </cell>
          <cell r="AS59">
            <v>85</v>
          </cell>
          <cell r="AT59">
            <v>76</v>
          </cell>
          <cell r="AU59">
            <v>82</v>
          </cell>
          <cell r="AV59">
            <v>80</v>
          </cell>
          <cell r="AW59" t="str">
            <v>良好</v>
          </cell>
          <cell r="AX59">
            <v>80</v>
          </cell>
          <cell r="AY59">
            <v>95</v>
          </cell>
          <cell r="AZ59">
            <v>0</v>
          </cell>
          <cell r="BA59" t="str">
            <v/>
          </cell>
        </row>
        <row r="60">
          <cell r="A60">
            <v>20200304027</v>
          </cell>
          <cell r="B60" t="str">
            <v>韦启</v>
          </cell>
          <cell r="C60" t="str">
            <v>全日制2020通信技术2班</v>
          </cell>
          <cell r="D60" t="str">
            <v>中等</v>
          </cell>
          <cell r="E60">
            <v>72</v>
          </cell>
          <cell r="F60">
            <v>66</v>
          </cell>
          <cell r="G60">
            <v>60</v>
          </cell>
          <cell r="H60" t="str">
            <v>及格</v>
          </cell>
          <cell r="I60">
            <v>60</v>
          </cell>
          <cell r="J60">
            <v>72</v>
          </cell>
          <cell r="K60">
            <v>62</v>
          </cell>
          <cell r="L60">
            <v>86</v>
          </cell>
          <cell r="M60">
            <v>78</v>
          </cell>
          <cell r="N60">
            <v>86</v>
          </cell>
          <cell r="O60">
            <v>60</v>
          </cell>
          <cell r="P60">
            <v>96</v>
          </cell>
          <cell r="Q60">
            <v>98</v>
          </cell>
          <cell r="R60">
            <v>61</v>
          </cell>
          <cell r="S60" t="str">
            <v>良好</v>
          </cell>
          <cell r="T60" t="str">
            <v>良好</v>
          </cell>
          <cell r="U60">
            <v>75</v>
          </cell>
          <cell r="V60">
            <v>65</v>
          </cell>
          <cell r="W60">
            <v>83</v>
          </cell>
          <cell r="X60">
            <v>60</v>
          </cell>
          <cell r="Y60">
            <v>72</v>
          </cell>
          <cell r="Z60">
            <v>73</v>
          </cell>
          <cell r="AA60">
            <v>95</v>
          </cell>
          <cell r="AB60">
            <v>72</v>
          </cell>
          <cell r="AC60">
            <v>81</v>
          </cell>
          <cell r="AD60">
            <v>77</v>
          </cell>
          <cell r="AE60">
            <v>80</v>
          </cell>
          <cell r="AF60">
            <v>76</v>
          </cell>
          <cell r="AG60">
            <v>75</v>
          </cell>
          <cell r="AH60">
            <v>78</v>
          </cell>
          <cell r="AI60">
            <v>80</v>
          </cell>
          <cell r="AJ60">
            <v>76</v>
          </cell>
          <cell r="AK60">
            <v>71</v>
          </cell>
          <cell r="AL60">
            <v>62</v>
          </cell>
          <cell r="AM60">
            <v>80</v>
          </cell>
          <cell r="AN60">
            <v>78</v>
          </cell>
          <cell r="AO60">
            <v>89</v>
          </cell>
          <cell r="AP60">
            <v>75</v>
          </cell>
          <cell r="AQ60">
            <v>60</v>
          </cell>
          <cell r="AR60">
            <v>82</v>
          </cell>
          <cell r="AS60">
            <v>92</v>
          </cell>
          <cell r="AT60">
            <v>60</v>
          </cell>
          <cell r="AU60">
            <v>83</v>
          </cell>
          <cell r="AV60">
            <v>80</v>
          </cell>
          <cell r="AW60" t="str">
            <v>及格</v>
          </cell>
          <cell r="AX60">
            <v>76</v>
          </cell>
          <cell r="AY60">
            <v>91</v>
          </cell>
          <cell r="AZ60">
            <v>0</v>
          </cell>
          <cell r="BA60" t="str">
            <v/>
          </cell>
        </row>
        <row r="61">
          <cell r="A61">
            <v>20200304028</v>
          </cell>
          <cell r="B61" t="str">
            <v>韦绍嘉</v>
          </cell>
          <cell r="C61" t="str">
            <v>全日制2020通信技术2班</v>
          </cell>
          <cell r="D61" t="str">
            <v>优秀</v>
          </cell>
          <cell r="E61">
            <v>86</v>
          </cell>
          <cell r="F61">
            <v>79</v>
          </cell>
          <cell r="G61">
            <v>75</v>
          </cell>
          <cell r="H61">
            <v>90</v>
          </cell>
          <cell r="I61">
            <v>76</v>
          </cell>
          <cell r="J61">
            <v>69</v>
          </cell>
          <cell r="K61">
            <v>68</v>
          </cell>
          <cell r="L61">
            <v>82</v>
          </cell>
          <cell r="M61">
            <v>81</v>
          </cell>
          <cell r="N61">
            <v>84</v>
          </cell>
          <cell r="O61">
            <v>60</v>
          </cell>
          <cell r="P61">
            <v>96</v>
          </cell>
          <cell r="Q61">
            <v>96</v>
          </cell>
          <cell r="R61">
            <v>96</v>
          </cell>
          <cell r="S61" t="str">
            <v>良好</v>
          </cell>
          <cell r="T61" t="str">
            <v>良好</v>
          </cell>
          <cell r="U61">
            <v>75</v>
          </cell>
          <cell r="V61">
            <v>75</v>
          </cell>
          <cell r="W61">
            <v>68</v>
          </cell>
          <cell r="X61" t="str">
            <v>中等</v>
          </cell>
          <cell r="Y61">
            <v>70</v>
          </cell>
          <cell r="Z61">
            <v>82</v>
          </cell>
          <cell r="AA61">
            <v>92</v>
          </cell>
          <cell r="AB61">
            <v>60</v>
          </cell>
          <cell r="AC61">
            <v>78</v>
          </cell>
          <cell r="AD61">
            <v>60</v>
          </cell>
          <cell r="AE61">
            <v>78</v>
          </cell>
          <cell r="AF61">
            <v>70</v>
          </cell>
          <cell r="AG61">
            <v>72</v>
          </cell>
          <cell r="AH61">
            <v>81</v>
          </cell>
          <cell r="AI61">
            <v>70</v>
          </cell>
          <cell r="AJ61">
            <v>60</v>
          </cell>
          <cell r="AK61">
            <v>60</v>
          </cell>
          <cell r="AL61">
            <v>81</v>
          </cell>
          <cell r="AM61">
            <v>89</v>
          </cell>
          <cell r="AN61">
            <v>78</v>
          </cell>
          <cell r="AO61" t="str">
            <v>及格</v>
          </cell>
          <cell r="AP61">
            <v>73</v>
          </cell>
          <cell r="AQ61">
            <v>60</v>
          </cell>
          <cell r="AR61">
            <v>76</v>
          </cell>
          <cell r="AS61">
            <v>92</v>
          </cell>
          <cell r="AT61">
            <v>95</v>
          </cell>
          <cell r="AU61">
            <v>90</v>
          </cell>
          <cell r="AV61">
            <v>80</v>
          </cell>
          <cell r="AW61" t="str">
            <v>良好</v>
          </cell>
          <cell r="AX61">
            <v>69</v>
          </cell>
          <cell r="AY61">
            <v>0</v>
          </cell>
          <cell r="AZ61">
            <v>1</v>
          </cell>
          <cell r="BA61" t="str">
            <v>预就业实习</v>
          </cell>
        </row>
        <row r="62">
          <cell r="A62">
            <v>20200304030</v>
          </cell>
          <cell r="B62" t="str">
            <v>玉柳清</v>
          </cell>
          <cell r="C62" t="str">
            <v>全日制2020通信技术2班</v>
          </cell>
          <cell r="D62" t="str">
            <v>良好</v>
          </cell>
          <cell r="E62">
            <v>85</v>
          </cell>
          <cell r="F62">
            <v>94</v>
          </cell>
          <cell r="G62">
            <v>81</v>
          </cell>
          <cell r="H62">
            <v>96</v>
          </cell>
          <cell r="I62">
            <v>90</v>
          </cell>
          <cell r="J62">
            <v>80</v>
          </cell>
          <cell r="K62">
            <v>67</v>
          </cell>
          <cell r="L62">
            <v>95</v>
          </cell>
          <cell r="M62">
            <v>86</v>
          </cell>
          <cell r="N62">
            <v>85</v>
          </cell>
          <cell r="O62">
            <v>95</v>
          </cell>
          <cell r="P62">
            <v>99</v>
          </cell>
          <cell r="Q62">
            <v>97</v>
          </cell>
          <cell r="R62">
            <v>100</v>
          </cell>
          <cell r="S62" t="str">
            <v>良好</v>
          </cell>
          <cell r="T62" t="str">
            <v>良好</v>
          </cell>
          <cell r="U62">
            <v>75</v>
          </cell>
          <cell r="V62">
            <v>90</v>
          </cell>
          <cell r="W62">
            <v>87</v>
          </cell>
          <cell r="X62" t="str">
            <v>良好</v>
          </cell>
          <cell r="Y62">
            <v>83</v>
          </cell>
          <cell r="Z62">
            <v>99</v>
          </cell>
          <cell r="AA62">
            <v>90</v>
          </cell>
          <cell r="AB62">
            <v>80</v>
          </cell>
          <cell r="AC62">
            <v>81</v>
          </cell>
          <cell r="AD62">
            <v>87</v>
          </cell>
          <cell r="AE62">
            <v>90</v>
          </cell>
          <cell r="AF62">
            <v>95</v>
          </cell>
          <cell r="AG62">
            <v>81</v>
          </cell>
          <cell r="AH62">
            <v>83</v>
          </cell>
          <cell r="AI62">
            <v>64</v>
          </cell>
          <cell r="AJ62">
            <v>100</v>
          </cell>
          <cell r="AK62">
            <v>72</v>
          </cell>
          <cell r="AL62">
            <v>93</v>
          </cell>
          <cell r="AM62">
            <v>89</v>
          </cell>
          <cell r="AN62">
            <v>70</v>
          </cell>
          <cell r="AO62">
            <v>91</v>
          </cell>
          <cell r="AP62">
            <v>83</v>
          </cell>
          <cell r="AQ62">
            <v>80</v>
          </cell>
          <cell r="AR62">
            <v>91</v>
          </cell>
          <cell r="AS62">
            <v>92</v>
          </cell>
          <cell r="AT62">
            <v>94</v>
          </cell>
          <cell r="AU62">
            <v>92</v>
          </cell>
          <cell r="AV62">
            <v>80</v>
          </cell>
          <cell r="AW62" t="str">
            <v>良好</v>
          </cell>
          <cell r="AX62">
            <v>93</v>
          </cell>
          <cell r="AY62">
            <v>87</v>
          </cell>
          <cell r="AZ62">
            <v>0</v>
          </cell>
          <cell r="BA62" t="str">
            <v/>
          </cell>
        </row>
        <row r="63">
          <cell r="A63">
            <v>20200304033</v>
          </cell>
          <cell r="B63" t="str">
            <v>戴诗钧</v>
          </cell>
          <cell r="C63" t="str">
            <v>全日制2020通信技术2班</v>
          </cell>
          <cell r="D63" t="str">
            <v>良好</v>
          </cell>
          <cell r="E63">
            <v>76</v>
          </cell>
          <cell r="F63">
            <v>89</v>
          </cell>
          <cell r="G63">
            <v>77</v>
          </cell>
          <cell r="H63">
            <v>65</v>
          </cell>
          <cell r="I63">
            <v>61</v>
          </cell>
          <cell r="J63">
            <v>81</v>
          </cell>
          <cell r="K63">
            <v>75</v>
          </cell>
          <cell r="L63">
            <v>93</v>
          </cell>
          <cell r="M63">
            <v>73</v>
          </cell>
          <cell r="N63">
            <v>85</v>
          </cell>
          <cell r="O63">
            <v>95</v>
          </cell>
          <cell r="P63">
            <v>98</v>
          </cell>
          <cell r="Q63">
            <v>73</v>
          </cell>
          <cell r="R63">
            <v>92</v>
          </cell>
          <cell r="S63" t="str">
            <v>良好</v>
          </cell>
          <cell r="T63" t="str">
            <v>良好</v>
          </cell>
          <cell r="U63">
            <v>75</v>
          </cell>
          <cell r="V63">
            <v>70</v>
          </cell>
          <cell r="W63">
            <v>80</v>
          </cell>
          <cell r="X63">
            <v>60</v>
          </cell>
          <cell r="Y63">
            <v>73</v>
          </cell>
          <cell r="Z63">
            <v>97</v>
          </cell>
          <cell r="AA63">
            <v>95</v>
          </cell>
          <cell r="AB63">
            <v>67</v>
          </cell>
          <cell r="AC63">
            <v>70</v>
          </cell>
          <cell r="AD63">
            <v>83</v>
          </cell>
          <cell r="AE63">
            <v>74</v>
          </cell>
          <cell r="AF63">
            <v>60</v>
          </cell>
          <cell r="AG63">
            <v>71</v>
          </cell>
          <cell r="AH63">
            <v>67</v>
          </cell>
          <cell r="AI63">
            <v>75</v>
          </cell>
          <cell r="AJ63">
            <v>60</v>
          </cell>
          <cell r="AK63">
            <v>60</v>
          </cell>
          <cell r="AL63">
            <v>60</v>
          </cell>
          <cell r="AM63">
            <v>87</v>
          </cell>
          <cell r="AN63">
            <v>79</v>
          </cell>
          <cell r="AO63">
            <v>68</v>
          </cell>
          <cell r="AP63">
            <v>75</v>
          </cell>
          <cell r="AQ63">
            <v>62</v>
          </cell>
          <cell r="AR63">
            <v>77</v>
          </cell>
          <cell r="AS63">
            <v>86</v>
          </cell>
          <cell r="AT63">
            <v>91</v>
          </cell>
          <cell r="AU63">
            <v>76</v>
          </cell>
          <cell r="AV63">
            <v>80</v>
          </cell>
          <cell r="AW63" t="str">
            <v>良好</v>
          </cell>
          <cell r="AX63">
            <v>86</v>
          </cell>
          <cell r="AY63">
            <v>0</v>
          </cell>
          <cell r="AZ63">
            <v>1</v>
          </cell>
          <cell r="BA63" t="str">
            <v>预就业实习</v>
          </cell>
        </row>
        <row r="64">
          <cell r="A64">
            <v>20200304037</v>
          </cell>
          <cell r="B64" t="str">
            <v>洪美秋</v>
          </cell>
          <cell r="C64" t="str">
            <v>全日制2020通信技术2班</v>
          </cell>
          <cell r="D64" t="str">
            <v>良好</v>
          </cell>
          <cell r="E64">
            <v>89</v>
          </cell>
          <cell r="F64">
            <v>82</v>
          </cell>
          <cell r="G64">
            <v>82</v>
          </cell>
          <cell r="H64">
            <v>64</v>
          </cell>
          <cell r="I64">
            <v>85</v>
          </cell>
          <cell r="J64">
            <v>90</v>
          </cell>
          <cell r="K64">
            <v>69</v>
          </cell>
          <cell r="L64">
            <v>90</v>
          </cell>
          <cell r="M64">
            <v>83</v>
          </cell>
          <cell r="N64">
            <v>80</v>
          </cell>
          <cell r="O64">
            <v>99</v>
          </cell>
          <cell r="P64">
            <v>99</v>
          </cell>
          <cell r="Q64">
            <v>100</v>
          </cell>
          <cell r="R64">
            <v>100</v>
          </cell>
          <cell r="S64" t="str">
            <v>良好</v>
          </cell>
          <cell r="T64" t="str">
            <v>良好</v>
          </cell>
          <cell r="U64">
            <v>75</v>
          </cell>
          <cell r="V64">
            <v>75</v>
          </cell>
          <cell r="W64">
            <v>88</v>
          </cell>
          <cell r="X64" t="str">
            <v>良好</v>
          </cell>
          <cell r="Y64">
            <v>81</v>
          </cell>
          <cell r="Z64">
            <v>95</v>
          </cell>
          <cell r="AA64">
            <v>85</v>
          </cell>
          <cell r="AB64">
            <v>85</v>
          </cell>
          <cell r="AC64">
            <v>82</v>
          </cell>
          <cell r="AD64">
            <v>81</v>
          </cell>
          <cell r="AE64">
            <v>86</v>
          </cell>
          <cell r="AF64">
            <v>78</v>
          </cell>
          <cell r="AG64">
            <v>69</v>
          </cell>
          <cell r="AH64">
            <v>70</v>
          </cell>
          <cell r="AI64">
            <v>79</v>
          </cell>
          <cell r="AJ64">
            <v>84</v>
          </cell>
          <cell r="AK64">
            <v>96</v>
          </cell>
          <cell r="AL64">
            <v>61</v>
          </cell>
          <cell r="AM64">
            <v>88</v>
          </cell>
          <cell r="AN64">
            <v>84</v>
          </cell>
          <cell r="AO64">
            <v>87</v>
          </cell>
          <cell r="AP64">
            <v>74</v>
          </cell>
          <cell r="AQ64">
            <v>88</v>
          </cell>
          <cell r="AR64">
            <v>85</v>
          </cell>
          <cell r="AS64">
            <v>92</v>
          </cell>
          <cell r="AT64">
            <v>98</v>
          </cell>
          <cell r="AU64">
            <v>85</v>
          </cell>
          <cell r="AV64">
            <v>80</v>
          </cell>
          <cell r="AW64" t="str">
            <v>良好</v>
          </cell>
          <cell r="AX64">
            <v>92</v>
          </cell>
          <cell r="AY64">
            <v>83</v>
          </cell>
          <cell r="AZ64">
            <v>0</v>
          </cell>
          <cell r="BA64" t="str">
            <v/>
          </cell>
        </row>
        <row r="65">
          <cell r="A65">
            <v>20200304045</v>
          </cell>
          <cell r="B65" t="str">
            <v>李博文</v>
          </cell>
          <cell r="C65" t="str">
            <v>全日制2020通信技术2班</v>
          </cell>
          <cell r="D65" t="str">
            <v>优秀</v>
          </cell>
          <cell r="E65">
            <v>89</v>
          </cell>
          <cell r="F65">
            <v>82</v>
          </cell>
          <cell r="G65">
            <v>75</v>
          </cell>
          <cell r="H65">
            <v>64</v>
          </cell>
          <cell r="I65">
            <v>67</v>
          </cell>
          <cell r="J65">
            <v>71</v>
          </cell>
          <cell r="K65">
            <v>73</v>
          </cell>
          <cell r="L65">
            <v>87</v>
          </cell>
          <cell r="M65">
            <v>84</v>
          </cell>
          <cell r="N65">
            <v>86</v>
          </cell>
          <cell r="O65">
            <v>98</v>
          </cell>
          <cell r="P65">
            <v>97</v>
          </cell>
          <cell r="Q65">
            <v>97</v>
          </cell>
          <cell r="R65">
            <v>97</v>
          </cell>
          <cell r="S65" t="str">
            <v>良好</v>
          </cell>
          <cell r="T65" t="str">
            <v>良好</v>
          </cell>
          <cell r="U65">
            <v>75</v>
          </cell>
          <cell r="V65">
            <v>90</v>
          </cell>
          <cell r="W65">
            <v>94</v>
          </cell>
          <cell r="X65" t="str">
            <v>及格</v>
          </cell>
          <cell r="Y65">
            <v>87</v>
          </cell>
          <cell r="Z65">
            <v>91</v>
          </cell>
          <cell r="AA65">
            <v>95</v>
          </cell>
          <cell r="AB65">
            <v>82</v>
          </cell>
          <cell r="AC65">
            <v>86</v>
          </cell>
          <cell r="AD65">
            <v>81</v>
          </cell>
          <cell r="AE65">
            <v>81</v>
          </cell>
          <cell r="AF65">
            <v>91</v>
          </cell>
          <cell r="AG65">
            <v>81</v>
          </cell>
          <cell r="AH65">
            <v>81</v>
          </cell>
          <cell r="AI65">
            <v>91</v>
          </cell>
          <cell r="AJ65">
            <v>100</v>
          </cell>
          <cell r="AK65">
            <v>78</v>
          </cell>
          <cell r="AL65">
            <v>75</v>
          </cell>
          <cell r="AM65">
            <v>85</v>
          </cell>
          <cell r="AN65">
            <v>78</v>
          </cell>
          <cell r="AO65">
            <v>91</v>
          </cell>
          <cell r="AP65">
            <v>82</v>
          </cell>
          <cell r="AQ65">
            <v>71</v>
          </cell>
          <cell r="AR65">
            <v>91</v>
          </cell>
          <cell r="AS65">
            <v>91</v>
          </cell>
          <cell r="AT65">
            <v>91</v>
          </cell>
          <cell r="AU65">
            <v>81</v>
          </cell>
          <cell r="AV65">
            <v>80</v>
          </cell>
          <cell r="AW65" t="str">
            <v>良好</v>
          </cell>
          <cell r="AX65">
            <v>84</v>
          </cell>
          <cell r="AY65">
            <v>86</v>
          </cell>
          <cell r="AZ65">
            <v>0</v>
          </cell>
          <cell r="BA65" t="str">
            <v/>
          </cell>
        </row>
        <row r="66">
          <cell r="A66">
            <v>20200304050</v>
          </cell>
          <cell r="B66" t="str">
            <v>梁宗艳</v>
          </cell>
          <cell r="C66" t="str">
            <v>全日制2020通信技术2班</v>
          </cell>
          <cell r="D66" t="str">
            <v>中等</v>
          </cell>
          <cell r="E66">
            <v>81</v>
          </cell>
          <cell r="F66">
            <v>71</v>
          </cell>
          <cell r="G66">
            <v>77</v>
          </cell>
          <cell r="H66">
            <v>65</v>
          </cell>
          <cell r="I66">
            <v>60</v>
          </cell>
          <cell r="J66">
            <v>80</v>
          </cell>
          <cell r="K66">
            <v>60</v>
          </cell>
          <cell r="L66">
            <v>87</v>
          </cell>
          <cell r="M66">
            <v>81</v>
          </cell>
          <cell r="N66">
            <v>81</v>
          </cell>
          <cell r="O66">
            <v>95</v>
          </cell>
          <cell r="P66">
            <v>60</v>
          </cell>
          <cell r="Q66">
            <v>92</v>
          </cell>
          <cell r="R66">
            <v>97</v>
          </cell>
          <cell r="S66" t="str">
            <v>良好</v>
          </cell>
          <cell r="T66" t="str">
            <v>良好</v>
          </cell>
          <cell r="U66">
            <v>75</v>
          </cell>
          <cell r="V66">
            <v>70</v>
          </cell>
          <cell r="W66">
            <v>91</v>
          </cell>
          <cell r="X66" t="str">
            <v>良好</v>
          </cell>
          <cell r="Y66">
            <v>78</v>
          </cell>
          <cell r="Z66">
            <v>95</v>
          </cell>
          <cell r="AA66">
            <v>95</v>
          </cell>
          <cell r="AB66">
            <v>62</v>
          </cell>
          <cell r="AC66">
            <v>81</v>
          </cell>
          <cell r="AD66">
            <v>70</v>
          </cell>
          <cell r="AE66">
            <v>79</v>
          </cell>
          <cell r="AF66">
            <v>83</v>
          </cell>
          <cell r="AG66">
            <v>72</v>
          </cell>
          <cell r="AH66">
            <v>77</v>
          </cell>
          <cell r="AI66">
            <v>65</v>
          </cell>
          <cell r="AJ66">
            <v>68</v>
          </cell>
          <cell r="AK66">
            <v>68</v>
          </cell>
          <cell r="AL66">
            <v>70</v>
          </cell>
          <cell r="AM66">
            <v>84</v>
          </cell>
          <cell r="AN66">
            <v>67</v>
          </cell>
          <cell r="AO66">
            <v>79</v>
          </cell>
          <cell r="AP66">
            <v>78</v>
          </cell>
          <cell r="AQ66">
            <v>68</v>
          </cell>
          <cell r="AR66">
            <v>91</v>
          </cell>
          <cell r="AS66">
            <v>64</v>
          </cell>
          <cell r="AT66">
            <v>92</v>
          </cell>
          <cell r="AU66">
            <v>86</v>
          </cell>
          <cell r="AV66">
            <v>80</v>
          </cell>
          <cell r="AW66" t="str">
            <v>及格</v>
          </cell>
          <cell r="AX66">
            <v>77</v>
          </cell>
          <cell r="AY66">
            <v>0</v>
          </cell>
          <cell r="AZ66">
            <v>1</v>
          </cell>
          <cell r="BA66" t="str">
            <v>预就业实习</v>
          </cell>
        </row>
        <row r="67">
          <cell r="A67">
            <v>20200304052</v>
          </cell>
          <cell r="B67" t="str">
            <v>刘丹妮</v>
          </cell>
          <cell r="C67" t="str">
            <v>全日制2020通信技术2班</v>
          </cell>
          <cell r="D67" t="str">
            <v>良好</v>
          </cell>
          <cell r="E67">
            <v>75</v>
          </cell>
          <cell r="F67">
            <v>91</v>
          </cell>
          <cell r="G67">
            <v>92</v>
          </cell>
          <cell r="H67">
            <v>68</v>
          </cell>
          <cell r="I67">
            <v>61</v>
          </cell>
          <cell r="J67">
            <v>81</v>
          </cell>
          <cell r="K67">
            <v>64</v>
          </cell>
          <cell r="L67">
            <v>90</v>
          </cell>
          <cell r="M67">
            <v>92</v>
          </cell>
          <cell r="N67">
            <v>81</v>
          </cell>
          <cell r="O67">
            <v>92</v>
          </cell>
          <cell r="P67">
            <v>97</v>
          </cell>
          <cell r="Q67">
            <v>98</v>
          </cell>
          <cell r="R67">
            <v>99</v>
          </cell>
          <cell r="S67" t="str">
            <v>良好</v>
          </cell>
          <cell r="T67" t="str">
            <v>良好</v>
          </cell>
          <cell r="U67">
            <v>75</v>
          </cell>
          <cell r="V67">
            <v>75</v>
          </cell>
          <cell r="W67">
            <v>72</v>
          </cell>
          <cell r="X67" t="str">
            <v>良好</v>
          </cell>
          <cell r="Y67">
            <v>73</v>
          </cell>
          <cell r="Z67">
            <v>75</v>
          </cell>
          <cell r="AA67">
            <v>88</v>
          </cell>
          <cell r="AB67">
            <v>71</v>
          </cell>
          <cell r="AC67">
            <v>79</v>
          </cell>
          <cell r="AD67">
            <v>81</v>
          </cell>
          <cell r="AE67">
            <v>82</v>
          </cell>
          <cell r="AF67">
            <v>83</v>
          </cell>
          <cell r="AG67">
            <v>77</v>
          </cell>
          <cell r="AH67">
            <v>74</v>
          </cell>
          <cell r="AI67">
            <v>78</v>
          </cell>
          <cell r="AJ67">
            <v>60</v>
          </cell>
          <cell r="AK67">
            <v>80</v>
          </cell>
          <cell r="AL67">
            <v>63</v>
          </cell>
          <cell r="AM67">
            <v>84</v>
          </cell>
          <cell r="AN67">
            <v>65</v>
          </cell>
          <cell r="AO67">
            <v>81</v>
          </cell>
          <cell r="AP67">
            <v>79</v>
          </cell>
          <cell r="AQ67">
            <v>76</v>
          </cell>
          <cell r="AR67">
            <v>82</v>
          </cell>
          <cell r="AS67">
            <v>62</v>
          </cell>
          <cell r="AT67">
            <v>77</v>
          </cell>
          <cell r="AU67">
            <v>85</v>
          </cell>
          <cell r="AV67">
            <v>80</v>
          </cell>
          <cell r="AW67" t="str">
            <v>良好</v>
          </cell>
          <cell r="AX67">
            <v>74</v>
          </cell>
          <cell r="AY67">
            <v>89</v>
          </cell>
          <cell r="AZ67">
            <v>0</v>
          </cell>
          <cell r="BA67" t="str">
            <v/>
          </cell>
        </row>
        <row r="68">
          <cell r="A68">
            <v>20200304053</v>
          </cell>
          <cell r="B68" t="str">
            <v>卢雯琪</v>
          </cell>
          <cell r="C68" t="str">
            <v>全日制2020通信技术2班</v>
          </cell>
          <cell r="D68" t="str">
            <v>良好</v>
          </cell>
          <cell r="E68">
            <v>82</v>
          </cell>
          <cell r="F68">
            <v>84</v>
          </cell>
          <cell r="G68">
            <v>90</v>
          </cell>
          <cell r="H68">
            <v>70</v>
          </cell>
          <cell r="I68">
            <v>61</v>
          </cell>
          <cell r="J68">
            <v>83</v>
          </cell>
          <cell r="K68">
            <v>63</v>
          </cell>
          <cell r="L68">
            <v>88</v>
          </cell>
          <cell r="M68">
            <v>75</v>
          </cell>
          <cell r="N68">
            <v>84</v>
          </cell>
          <cell r="O68">
            <v>91</v>
          </cell>
          <cell r="P68">
            <v>96</v>
          </cell>
          <cell r="Q68">
            <v>92</v>
          </cell>
          <cell r="R68">
            <v>92</v>
          </cell>
          <cell r="S68" t="str">
            <v>良好</v>
          </cell>
          <cell r="T68" t="str">
            <v>良好</v>
          </cell>
          <cell r="U68">
            <v>75</v>
          </cell>
          <cell r="V68">
            <v>80</v>
          </cell>
          <cell r="W68">
            <v>86</v>
          </cell>
          <cell r="X68" t="str">
            <v>良好</v>
          </cell>
          <cell r="Y68">
            <v>71</v>
          </cell>
          <cell r="Z68">
            <v>81</v>
          </cell>
          <cell r="AA68">
            <v>96</v>
          </cell>
          <cell r="AB68">
            <v>73</v>
          </cell>
          <cell r="AC68">
            <v>81</v>
          </cell>
          <cell r="AD68">
            <v>86</v>
          </cell>
          <cell r="AE68">
            <v>74</v>
          </cell>
          <cell r="AF68">
            <v>87</v>
          </cell>
          <cell r="AG68">
            <v>76</v>
          </cell>
          <cell r="AH68">
            <v>71</v>
          </cell>
          <cell r="AI68">
            <v>87</v>
          </cell>
          <cell r="AJ68">
            <v>84</v>
          </cell>
          <cell r="AK68">
            <v>83</v>
          </cell>
          <cell r="AL68">
            <v>65</v>
          </cell>
          <cell r="AM68">
            <v>85</v>
          </cell>
          <cell r="AN68">
            <v>60</v>
          </cell>
          <cell r="AO68">
            <v>80</v>
          </cell>
          <cell r="AP68">
            <v>77</v>
          </cell>
          <cell r="AQ68">
            <v>67</v>
          </cell>
          <cell r="AR68">
            <v>88</v>
          </cell>
          <cell r="AS68">
            <v>62</v>
          </cell>
          <cell r="AT68">
            <v>75</v>
          </cell>
          <cell r="AU68">
            <v>86</v>
          </cell>
          <cell r="AV68">
            <v>80</v>
          </cell>
          <cell r="AW68" t="str">
            <v>及格</v>
          </cell>
          <cell r="AX68">
            <v>79</v>
          </cell>
          <cell r="AY68">
            <v>95</v>
          </cell>
          <cell r="AZ68">
            <v>0</v>
          </cell>
          <cell r="BA68" t="str">
            <v/>
          </cell>
        </row>
        <row r="69">
          <cell r="A69">
            <v>20200304055</v>
          </cell>
          <cell r="B69" t="str">
            <v>陆俊宇</v>
          </cell>
          <cell r="C69" t="str">
            <v>全日制2020通信技术2班</v>
          </cell>
          <cell r="D69" t="str">
            <v>良好</v>
          </cell>
          <cell r="E69">
            <v>82</v>
          </cell>
          <cell r="F69">
            <v>83</v>
          </cell>
          <cell r="G69">
            <v>75</v>
          </cell>
          <cell r="H69">
            <v>67</v>
          </cell>
          <cell r="I69">
            <v>83</v>
          </cell>
          <cell r="J69">
            <v>73</v>
          </cell>
          <cell r="K69">
            <v>61</v>
          </cell>
          <cell r="L69">
            <v>76</v>
          </cell>
          <cell r="M69">
            <v>84</v>
          </cell>
          <cell r="N69">
            <v>80</v>
          </cell>
          <cell r="O69">
            <v>92</v>
          </cell>
          <cell r="P69">
            <v>98</v>
          </cell>
          <cell r="Q69">
            <v>96</v>
          </cell>
          <cell r="R69">
            <v>98</v>
          </cell>
          <cell r="S69" t="str">
            <v>良好</v>
          </cell>
          <cell r="T69" t="str">
            <v>良好</v>
          </cell>
          <cell r="U69">
            <v>75</v>
          </cell>
          <cell r="V69">
            <v>80</v>
          </cell>
          <cell r="W69">
            <v>82</v>
          </cell>
          <cell r="X69" t="str">
            <v>良好</v>
          </cell>
          <cell r="Y69">
            <v>68</v>
          </cell>
          <cell r="Z69">
            <v>88</v>
          </cell>
          <cell r="AA69">
            <v>96</v>
          </cell>
          <cell r="AB69">
            <v>73</v>
          </cell>
          <cell r="AC69">
            <v>85</v>
          </cell>
          <cell r="AD69">
            <v>79</v>
          </cell>
          <cell r="AE69">
            <v>81</v>
          </cell>
          <cell r="AF69">
            <v>78</v>
          </cell>
          <cell r="AG69">
            <v>74</v>
          </cell>
          <cell r="AH69">
            <v>82</v>
          </cell>
          <cell r="AI69">
            <v>81</v>
          </cell>
          <cell r="AJ69">
            <v>60</v>
          </cell>
          <cell r="AK69">
            <v>60</v>
          </cell>
          <cell r="AL69">
            <v>66</v>
          </cell>
          <cell r="AM69">
            <v>86</v>
          </cell>
          <cell r="AN69">
            <v>71</v>
          </cell>
          <cell r="AO69">
            <v>86</v>
          </cell>
          <cell r="AP69">
            <v>74</v>
          </cell>
          <cell r="AQ69">
            <v>60</v>
          </cell>
          <cell r="AR69">
            <v>83</v>
          </cell>
          <cell r="AS69">
            <v>86</v>
          </cell>
          <cell r="AT69">
            <v>92</v>
          </cell>
          <cell r="AU69">
            <v>86</v>
          </cell>
          <cell r="AV69">
            <v>80</v>
          </cell>
          <cell r="AW69" t="str">
            <v>及格</v>
          </cell>
          <cell r="AX69">
            <v>65</v>
          </cell>
          <cell r="AY69">
            <v>94</v>
          </cell>
          <cell r="AZ69">
            <v>0</v>
          </cell>
          <cell r="BA69" t="str">
            <v/>
          </cell>
        </row>
        <row r="70">
          <cell r="A70">
            <v>20200304056</v>
          </cell>
          <cell r="B70" t="str">
            <v>马培钧</v>
          </cell>
          <cell r="C70" t="str">
            <v>全日制2020通信技术2班</v>
          </cell>
          <cell r="D70" t="str">
            <v>中等</v>
          </cell>
          <cell r="E70">
            <v>71</v>
          </cell>
          <cell r="F70">
            <v>68</v>
          </cell>
          <cell r="G70">
            <v>60</v>
          </cell>
          <cell r="H70">
            <v>64</v>
          </cell>
          <cell r="I70">
            <v>62</v>
          </cell>
          <cell r="J70">
            <v>75</v>
          </cell>
          <cell r="K70">
            <v>68</v>
          </cell>
          <cell r="L70">
            <v>84</v>
          </cell>
          <cell r="M70">
            <v>70</v>
          </cell>
          <cell r="N70">
            <v>80</v>
          </cell>
          <cell r="O70">
            <v>95</v>
          </cell>
          <cell r="P70">
            <v>94</v>
          </cell>
          <cell r="Q70">
            <v>95</v>
          </cell>
          <cell r="R70">
            <v>90</v>
          </cell>
          <cell r="S70" t="str">
            <v>良好</v>
          </cell>
          <cell r="T70" t="str">
            <v>良好</v>
          </cell>
          <cell r="U70">
            <v>75</v>
          </cell>
          <cell r="V70">
            <v>75</v>
          </cell>
          <cell r="W70">
            <v>78</v>
          </cell>
          <cell r="X70" t="str">
            <v>中等</v>
          </cell>
          <cell r="Y70">
            <v>74</v>
          </cell>
          <cell r="Z70">
            <v>95</v>
          </cell>
          <cell r="AA70">
            <v>94</v>
          </cell>
          <cell r="AB70">
            <v>62</v>
          </cell>
          <cell r="AC70">
            <v>71</v>
          </cell>
          <cell r="AD70">
            <v>67</v>
          </cell>
          <cell r="AE70">
            <v>81</v>
          </cell>
          <cell r="AF70">
            <v>65</v>
          </cell>
          <cell r="AG70">
            <v>83</v>
          </cell>
          <cell r="AH70">
            <v>72</v>
          </cell>
          <cell r="AI70">
            <v>66</v>
          </cell>
          <cell r="AJ70">
            <v>76</v>
          </cell>
          <cell r="AK70">
            <v>70</v>
          </cell>
          <cell r="AL70">
            <v>60</v>
          </cell>
          <cell r="AM70">
            <v>81</v>
          </cell>
          <cell r="AN70">
            <v>71</v>
          </cell>
          <cell r="AO70">
            <v>73</v>
          </cell>
          <cell r="AP70">
            <v>73</v>
          </cell>
          <cell r="AQ70">
            <v>64</v>
          </cell>
          <cell r="AR70">
            <v>80</v>
          </cell>
          <cell r="AS70">
            <v>86</v>
          </cell>
          <cell r="AT70">
            <v>86</v>
          </cell>
          <cell r="AU70">
            <v>71</v>
          </cell>
          <cell r="AV70">
            <v>80</v>
          </cell>
          <cell r="AW70" t="str">
            <v>良好</v>
          </cell>
          <cell r="AX70">
            <v>76</v>
          </cell>
          <cell r="AY70">
            <v>0</v>
          </cell>
          <cell r="AZ70">
            <v>1</v>
          </cell>
          <cell r="BA70" t="str">
            <v>预就业实习</v>
          </cell>
        </row>
        <row r="71">
          <cell r="A71">
            <v>20200304057</v>
          </cell>
          <cell r="B71" t="str">
            <v>麦庚云</v>
          </cell>
          <cell r="C71" t="str">
            <v>全日制2020通信技术2班</v>
          </cell>
          <cell r="D71" t="str">
            <v>优秀</v>
          </cell>
          <cell r="E71">
            <v>82</v>
          </cell>
          <cell r="F71">
            <v>68</v>
          </cell>
          <cell r="G71">
            <v>70</v>
          </cell>
          <cell r="H71">
            <v>60</v>
          </cell>
          <cell r="I71">
            <v>69</v>
          </cell>
          <cell r="J71">
            <v>80</v>
          </cell>
          <cell r="K71">
            <v>72</v>
          </cell>
          <cell r="L71">
            <v>80</v>
          </cell>
          <cell r="M71">
            <v>75</v>
          </cell>
          <cell r="N71">
            <v>83</v>
          </cell>
          <cell r="O71">
            <v>95</v>
          </cell>
          <cell r="P71">
            <v>96</v>
          </cell>
          <cell r="Q71">
            <v>98</v>
          </cell>
          <cell r="R71">
            <v>83</v>
          </cell>
          <cell r="S71" t="str">
            <v>良好</v>
          </cell>
          <cell r="T71" t="str">
            <v>良好</v>
          </cell>
          <cell r="U71">
            <v>75</v>
          </cell>
          <cell r="V71">
            <v>60</v>
          </cell>
          <cell r="W71">
            <v>76</v>
          </cell>
          <cell r="X71" t="str">
            <v>中等</v>
          </cell>
          <cell r="Y71">
            <v>80</v>
          </cell>
          <cell r="Z71">
            <v>81</v>
          </cell>
          <cell r="AA71">
            <v>96</v>
          </cell>
          <cell r="AB71">
            <v>62</v>
          </cell>
          <cell r="AC71">
            <v>81</v>
          </cell>
          <cell r="AD71">
            <v>71</v>
          </cell>
          <cell r="AE71">
            <v>75</v>
          </cell>
          <cell r="AF71">
            <v>94</v>
          </cell>
          <cell r="AG71">
            <v>77</v>
          </cell>
          <cell r="AH71">
            <v>77</v>
          </cell>
          <cell r="AI71">
            <v>60</v>
          </cell>
          <cell r="AJ71">
            <v>60</v>
          </cell>
          <cell r="AK71">
            <v>60</v>
          </cell>
          <cell r="AL71">
            <v>61</v>
          </cell>
          <cell r="AM71">
            <v>84</v>
          </cell>
          <cell r="AN71">
            <v>74</v>
          </cell>
          <cell r="AO71">
            <v>89</v>
          </cell>
          <cell r="AP71">
            <v>70</v>
          </cell>
          <cell r="AQ71">
            <v>60</v>
          </cell>
          <cell r="AR71">
            <v>74</v>
          </cell>
          <cell r="AS71">
            <v>91</v>
          </cell>
          <cell r="AT71">
            <v>88</v>
          </cell>
          <cell r="AU71">
            <v>80</v>
          </cell>
          <cell r="AV71">
            <v>80</v>
          </cell>
          <cell r="AW71" t="str">
            <v>良好</v>
          </cell>
          <cell r="AX71">
            <v>79</v>
          </cell>
          <cell r="AY71">
            <v>91</v>
          </cell>
          <cell r="AZ71">
            <v>0</v>
          </cell>
          <cell r="BA71" t="str">
            <v/>
          </cell>
        </row>
        <row r="72">
          <cell r="A72">
            <v>20200304060</v>
          </cell>
          <cell r="B72" t="str">
            <v>邱耀佳</v>
          </cell>
          <cell r="C72" t="str">
            <v>全日制2020通信技术2班</v>
          </cell>
          <cell r="D72" t="str">
            <v>优秀</v>
          </cell>
          <cell r="E72">
            <v>91</v>
          </cell>
          <cell r="F72">
            <v>80</v>
          </cell>
          <cell r="G72">
            <v>77</v>
          </cell>
          <cell r="H72">
            <v>60</v>
          </cell>
          <cell r="I72">
            <v>82</v>
          </cell>
          <cell r="J72">
            <v>76</v>
          </cell>
          <cell r="K72">
            <v>78</v>
          </cell>
          <cell r="L72">
            <v>85</v>
          </cell>
          <cell r="M72">
            <v>90</v>
          </cell>
          <cell r="N72">
            <v>83</v>
          </cell>
          <cell r="O72">
            <v>99</v>
          </cell>
          <cell r="P72">
            <v>99</v>
          </cell>
          <cell r="Q72">
            <v>100</v>
          </cell>
          <cell r="R72">
            <v>99</v>
          </cell>
          <cell r="S72" t="str">
            <v>良好</v>
          </cell>
          <cell r="T72" t="str">
            <v>良好</v>
          </cell>
          <cell r="U72">
            <v>75</v>
          </cell>
          <cell r="V72">
            <v>75</v>
          </cell>
          <cell r="W72">
            <v>83</v>
          </cell>
          <cell r="X72" t="str">
            <v>中等</v>
          </cell>
          <cell r="Y72">
            <v>83</v>
          </cell>
          <cell r="Z72">
            <v>96</v>
          </cell>
          <cell r="AA72">
            <v>96</v>
          </cell>
          <cell r="AB72">
            <v>69</v>
          </cell>
          <cell r="AC72">
            <v>84</v>
          </cell>
          <cell r="AD72">
            <v>82</v>
          </cell>
          <cell r="AE72">
            <v>78</v>
          </cell>
          <cell r="AF72">
            <v>91</v>
          </cell>
          <cell r="AG72">
            <v>81</v>
          </cell>
          <cell r="AH72">
            <v>81</v>
          </cell>
          <cell r="AI72">
            <v>92</v>
          </cell>
          <cell r="AJ72">
            <v>76</v>
          </cell>
          <cell r="AK72">
            <v>80</v>
          </cell>
          <cell r="AL72">
            <v>83</v>
          </cell>
          <cell r="AM72">
            <v>87</v>
          </cell>
          <cell r="AN72">
            <v>78</v>
          </cell>
          <cell r="AO72">
            <v>95</v>
          </cell>
          <cell r="AP72">
            <v>80</v>
          </cell>
          <cell r="AQ72">
            <v>64</v>
          </cell>
          <cell r="AR72">
            <v>84</v>
          </cell>
          <cell r="AS72">
            <v>92</v>
          </cell>
          <cell r="AT72">
            <v>78</v>
          </cell>
          <cell r="AU72">
            <v>83</v>
          </cell>
          <cell r="AV72">
            <v>80</v>
          </cell>
          <cell r="AW72" t="str">
            <v>中等</v>
          </cell>
          <cell r="AX72">
            <v>82</v>
          </cell>
          <cell r="AY72">
            <v>95</v>
          </cell>
          <cell r="AZ72">
            <v>0</v>
          </cell>
          <cell r="BA72" t="str">
            <v/>
          </cell>
        </row>
        <row r="73">
          <cell r="A73">
            <v>20200304064</v>
          </cell>
          <cell r="B73" t="str">
            <v>王镇坤</v>
          </cell>
          <cell r="C73" t="str">
            <v>全日制2020通信技术2班</v>
          </cell>
          <cell r="D73" t="str">
            <v>良好</v>
          </cell>
          <cell r="E73">
            <v>76</v>
          </cell>
          <cell r="F73">
            <v>80</v>
          </cell>
          <cell r="G73">
            <v>70</v>
          </cell>
          <cell r="H73">
            <v>81</v>
          </cell>
          <cell r="I73">
            <v>79</v>
          </cell>
          <cell r="J73">
            <v>83</v>
          </cell>
          <cell r="K73">
            <v>75</v>
          </cell>
          <cell r="L73">
            <v>90</v>
          </cell>
          <cell r="M73">
            <v>78</v>
          </cell>
          <cell r="N73">
            <v>83</v>
          </cell>
          <cell r="O73">
            <v>97</v>
          </cell>
          <cell r="P73">
            <v>96</v>
          </cell>
          <cell r="Q73">
            <v>73</v>
          </cell>
          <cell r="R73">
            <v>97</v>
          </cell>
          <cell r="S73" t="str">
            <v>良好</v>
          </cell>
          <cell r="T73" t="str">
            <v>良好</v>
          </cell>
          <cell r="U73">
            <v>75</v>
          </cell>
          <cell r="V73">
            <v>80</v>
          </cell>
          <cell r="W73">
            <v>80</v>
          </cell>
          <cell r="X73" t="str">
            <v>中等</v>
          </cell>
          <cell r="Y73">
            <v>77</v>
          </cell>
          <cell r="Z73">
            <v>96</v>
          </cell>
          <cell r="AA73">
            <v>92</v>
          </cell>
          <cell r="AB73">
            <v>65</v>
          </cell>
          <cell r="AC73">
            <v>70</v>
          </cell>
          <cell r="AD73">
            <v>65</v>
          </cell>
          <cell r="AE73">
            <v>76</v>
          </cell>
          <cell r="AF73">
            <v>68</v>
          </cell>
          <cell r="AG73">
            <v>81</v>
          </cell>
          <cell r="AH73">
            <v>83</v>
          </cell>
          <cell r="AI73">
            <v>85</v>
          </cell>
          <cell r="AJ73">
            <v>60</v>
          </cell>
          <cell r="AK73">
            <v>64</v>
          </cell>
          <cell r="AL73">
            <v>60</v>
          </cell>
          <cell r="AM73">
            <v>82</v>
          </cell>
          <cell r="AN73">
            <v>70</v>
          </cell>
          <cell r="AO73" t="str">
            <v>及格</v>
          </cell>
          <cell r="AP73">
            <v>83</v>
          </cell>
          <cell r="AQ73">
            <v>71</v>
          </cell>
          <cell r="AR73">
            <v>83</v>
          </cell>
          <cell r="AS73">
            <v>87</v>
          </cell>
          <cell r="AT73">
            <v>93</v>
          </cell>
          <cell r="AU73">
            <v>71</v>
          </cell>
          <cell r="AV73">
            <v>80</v>
          </cell>
          <cell r="AW73" t="str">
            <v>良好</v>
          </cell>
          <cell r="AX73">
            <v>83</v>
          </cell>
          <cell r="AY73">
            <v>81</v>
          </cell>
          <cell r="AZ73">
            <v>0</v>
          </cell>
          <cell r="BA73" t="str">
            <v/>
          </cell>
        </row>
        <row r="74">
          <cell r="A74">
            <v>20200304066</v>
          </cell>
          <cell r="B74" t="str">
            <v>韦佳乐</v>
          </cell>
          <cell r="C74" t="str">
            <v>全日制2020通信技术2班</v>
          </cell>
          <cell r="D74" t="str">
            <v>优秀</v>
          </cell>
          <cell r="E74">
            <v>76</v>
          </cell>
          <cell r="F74">
            <v>68</v>
          </cell>
          <cell r="G74">
            <v>71</v>
          </cell>
          <cell r="H74" t="str">
            <v>及格</v>
          </cell>
          <cell r="I74">
            <v>64</v>
          </cell>
          <cell r="J74">
            <v>71</v>
          </cell>
          <cell r="K74">
            <v>79</v>
          </cell>
          <cell r="L74">
            <v>90</v>
          </cell>
          <cell r="M74">
            <v>92</v>
          </cell>
          <cell r="N74">
            <v>85</v>
          </cell>
          <cell r="O74">
            <v>95</v>
          </cell>
          <cell r="P74">
            <v>89</v>
          </cell>
          <cell r="Q74">
            <v>94</v>
          </cell>
          <cell r="R74">
            <v>73</v>
          </cell>
          <cell r="S74" t="str">
            <v>良好</v>
          </cell>
          <cell r="T74" t="str">
            <v>良好</v>
          </cell>
          <cell r="U74">
            <v>75</v>
          </cell>
          <cell r="V74">
            <v>70</v>
          </cell>
          <cell r="W74">
            <v>88</v>
          </cell>
          <cell r="X74" t="str">
            <v>中等</v>
          </cell>
          <cell r="Y74">
            <v>60</v>
          </cell>
          <cell r="Z74">
            <v>92</v>
          </cell>
          <cell r="AA74">
            <v>93</v>
          </cell>
          <cell r="AB74">
            <v>76</v>
          </cell>
          <cell r="AC74">
            <v>78</v>
          </cell>
          <cell r="AD74">
            <v>75</v>
          </cell>
          <cell r="AE74">
            <v>74</v>
          </cell>
          <cell r="AF74">
            <v>84</v>
          </cell>
          <cell r="AG74">
            <v>77</v>
          </cell>
          <cell r="AH74">
            <v>69</v>
          </cell>
          <cell r="AI74">
            <v>73</v>
          </cell>
          <cell r="AJ74">
            <v>60</v>
          </cell>
          <cell r="AK74">
            <v>66</v>
          </cell>
          <cell r="AL74">
            <v>60</v>
          </cell>
          <cell r="AM74">
            <v>85</v>
          </cell>
          <cell r="AN74">
            <v>78</v>
          </cell>
          <cell r="AO74">
            <v>94</v>
          </cell>
          <cell r="AP74">
            <v>82</v>
          </cell>
          <cell r="AQ74">
            <v>73</v>
          </cell>
          <cell r="AR74">
            <v>63</v>
          </cell>
          <cell r="AS74">
            <v>82</v>
          </cell>
          <cell r="AT74">
            <v>75</v>
          </cell>
          <cell r="AU74">
            <v>86</v>
          </cell>
          <cell r="AV74">
            <v>80</v>
          </cell>
          <cell r="AW74" t="str">
            <v>及格</v>
          </cell>
          <cell r="AX74">
            <v>85</v>
          </cell>
          <cell r="AY74">
            <v>0</v>
          </cell>
          <cell r="AZ74">
            <v>1</v>
          </cell>
          <cell r="BA74" t="str">
            <v>预就业实习</v>
          </cell>
        </row>
        <row r="75">
          <cell r="A75">
            <v>20200304067</v>
          </cell>
          <cell r="B75" t="str">
            <v>韦任</v>
          </cell>
          <cell r="C75" t="str">
            <v>全日制2020通信技术2班</v>
          </cell>
          <cell r="D75" t="str">
            <v>良好</v>
          </cell>
          <cell r="E75">
            <v>84</v>
          </cell>
          <cell r="F75">
            <v>65</v>
          </cell>
          <cell r="G75">
            <v>68</v>
          </cell>
          <cell r="H75">
            <v>61</v>
          </cell>
          <cell r="I75">
            <v>61</v>
          </cell>
          <cell r="J75">
            <v>74</v>
          </cell>
          <cell r="K75">
            <v>69</v>
          </cell>
          <cell r="L75">
            <v>86</v>
          </cell>
          <cell r="M75">
            <v>81</v>
          </cell>
          <cell r="N75">
            <v>83</v>
          </cell>
          <cell r="O75">
            <v>90</v>
          </cell>
          <cell r="P75">
            <v>94</v>
          </cell>
          <cell r="Q75">
            <v>95</v>
          </cell>
          <cell r="R75">
            <v>99</v>
          </cell>
          <cell r="S75" t="str">
            <v>良好</v>
          </cell>
          <cell r="T75" t="str">
            <v>良好</v>
          </cell>
          <cell r="U75">
            <v>75</v>
          </cell>
          <cell r="V75">
            <v>60</v>
          </cell>
          <cell r="W75">
            <v>76</v>
          </cell>
          <cell r="X75" t="str">
            <v>中等</v>
          </cell>
          <cell r="Y75">
            <v>60</v>
          </cell>
          <cell r="Z75">
            <v>77</v>
          </cell>
          <cell r="AA75">
            <v>92</v>
          </cell>
          <cell r="AB75">
            <v>64</v>
          </cell>
          <cell r="AC75">
            <v>71</v>
          </cell>
          <cell r="AD75">
            <v>63</v>
          </cell>
          <cell r="AE75">
            <v>70</v>
          </cell>
          <cell r="AF75">
            <v>80</v>
          </cell>
          <cell r="AG75">
            <v>70</v>
          </cell>
          <cell r="AH75">
            <v>78</v>
          </cell>
          <cell r="AI75">
            <v>72</v>
          </cell>
          <cell r="AJ75">
            <v>60</v>
          </cell>
          <cell r="AK75">
            <v>70</v>
          </cell>
          <cell r="AL75">
            <v>70</v>
          </cell>
          <cell r="AM75">
            <v>79</v>
          </cell>
          <cell r="AN75">
            <v>73</v>
          </cell>
          <cell r="AO75">
            <v>81</v>
          </cell>
          <cell r="AP75">
            <v>79</v>
          </cell>
          <cell r="AQ75">
            <v>68</v>
          </cell>
          <cell r="AR75">
            <v>76</v>
          </cell>
          <cell r="AS75">
            <v>94</v>
          </cell>
          <cell r="AT75">
            <v>84</v>
          </cell>
          <cell r="AU75">
            <v>88</v>
          </cell>
          <cell r="AV75">
            <v>80</v>
          </cell>
          <cell r="AW75" t="str">
            <v>良好</v>
          </cell>
          <cell r="AX75">
            <v>73</v>
          </cell>
          <cell r="AY75">
            <v>95</v>
          </cell>
          <cell r="AZ75">
            <v>0</v>
          </cell>
          <cell r="BA75" t="str">
            <v/>
          </cell>
        </row>
        <row r="76">
          <cell r="A76">
            <v>20200304073</v>
          </cell>
          <cell r="B76" t="str">
            <v>杨允财</v>
          </cell>
          <cell r="C76" t="str">
            <v>全日制2020通信技术2班</v>
          </cell>
          <cell r="D76" t="str">
            <v>优秀</v>
          </cell>
          <cell r="E76">
            <v>86</v>
          </cell>
          <cell r="F76">
            <v>87</v>
          </cell>
          <cell r="G76">
            <v>85</v>
          </cell>
          <cell r="H76">
            <v>76</v>
          </cell>
          <cell r="I76">
            <v>89</v>
          </cell>
          <cell r="J76">
            <v>82</v>
          </cell>
          <cell r="K76">
            <v>82</v>
          </cell>
          <cell r="L76">
            <v>83</v>
          </cell>
          <cell r="M76">
            <v>85</v>
          </cell>
          <cell r="N76">
            <v>80</v>
          </cell>
          <cell r="O76">
            <v>98</v>
          </cell>
          <cell r="P76">
            <v>98</v>
          </cell>
          <cell r="Q76">
            <v>99</v>
          </cell>
          <cell r="R76">
            <v>100</v>
          </cell>
          <cell r="S76" t="str">
            <v>良好</v>
          </cell>
          <cell r="T76" t="str">
            <v>良好</v>
          </cell>
          <cell r="U76">
            <v>75</v>
          </cell>
          <cell r="V76">
            <v>80</v>
          </cell>
          <cell r="W76">
            <v>92</v>
          </cell>
          <cell r="X76" t="str">
            <v>良好</v>
          </cell>
          <cell r="Y76">
            <v>71</v>
          </cell>
          <cell r="Z76">
            <v>95</v>
          </cell>
          <cell r="AA76">
            <v>98</v>
          </cell>
          <cell r="AB76">
            <v>83</v>
          </cell>
          <cell r="AC76">
            <v>84</v>
          </cell>
          <cell r="AD76">
            <v>86</v>
          </cell>
          <cell r="AE76">
            <v>87</v>
          </cell>
          <cell r="AF76">
            <v>89</v>
          </cell>
          <cell r="AG76">
            <v>77</v>
          </cell>
          <cell r="AH76">
            <v>79</v>
          </cell>
          <cell r="AI76">
            <v>92</v>
          </cell>
          <cell r="AJ76">
            <v>100</v>
          </cell>
          <cell r="AK76">
            <v>79</v>
          </cell>
          <cell r="AL76">
            <v>61</v>
          </cell>
          <cell r="AM76">
            <v>87</v>
          </cell>
          <cell r="AN76">
            <v>78</v>
          </cell>
          <cell r="AO76">
            <v>81</v>
          </cell>
          <cell r="AP76">
            <v>79</v>
          </cell>
          <cell r="AQ76">
            <v>78</v>
          </cell>
          <cell r="AR76">
            <v>90</v>
          </cell>
          <cell r="AS76">
            <v>93</v>
          </cell>
          <cell r="AT76">
            <v>81</v>
          </cell>
          <cell r="AU76">
            <v>88</v>
          </cell>
          <cell r="AV76">
            <v>80</v>
          </cell>
          <cell r="AW76" t="str">
            <v>良好</v>
          </cell>
          <cell r="AX76">
            <v>82</v>
          </cell>
          <cell r="AY76">
            <v>93</v>
          </cell>
          <cell r="AZ76">
            <v>0</v>
          </cell>
          <cell r="BA76" t="str">
            <v/>
          </cell>
        </row>
        <row r="77">
          <cell r="A77">
            <v>20200304075</v>
          </cell>
          <cell r="B77" t="str">
            <v>叶安杰</v>
          </cell>
          <cell r="C77" t="str">
            <v>全日制2020通信技术2班</v>
          </cell>
          <cell r="D77" t="str">
            <v>良好</v>
          </cell>
          <cell r="E77">
            <v>79</v>
          </cell>
          <cell r="F77">
            <v>79</v>
          </cell>
          <cell r="G77">
            <v>62</v>
          </cell>
          <cell r="H77">
            <v>61</v>
          </cell>
          <cell r="I77">
            <v>89</v>
          </cell>
          <cell r="J77">
            <v>83</v>
          </cell>
          <cell r="K77">
            <v>71</v>
          </cell>
          <cell r="L77">
            <v>90</v>
          </cell>
          <cell r="M77">
            <v>76</v>
          </cell>
          <cell r="N77">
            <v>80</v>
          </cell>
          <cell r="O77">
            <v>98</v>
          </cell>
          <cell r="P77">
            <v>97</v>
          </cell>
          <cell r="Q77">
            <v>100</v>
          </cell>
          <cell r="R77">
            <v>100</v>
          </cell>
          <cell r="S77" t="str">
            <v>良好</v>
          </cell>
          <cell r="T77" t="str">
            <v>良好</v>
          </cell>
          <cell r="U77">
            <v>75</v>
          </cell>
          <cell r="V77">
            <v>70</v>
          </cell>
          <cell r="W77">
            <v>89</v>
          </cell>
          <cell r="X77" t="str">
            <v>良好</v>
          </cell>
          <cell r="Y77">
            <v>77</v>
          </cell>
          <cell r="Z77">
            <v>97</v>
          </cell>
          <cell r="AA77">
            <v>98</v>
          </cell>
          <cell r="AB77">
            <v>69</v>
          </cell>
          <cell r="AC77">
            <v>79</v>
          </cell>
          <cell r="AD77">
            <v>73</v>
          </cell>
          <cell r="AE77">
            <v>84</v>
          </cell>
          <cell r="AF77">
            <v>81</v>
          </cell>
          <cell r="AG77">
            <v>78</v>
          </cell>
          <cell r="AH77">
            <v>78</v>
          </cell>
          <cell r="AI77">
            <v>69</v>
          </cell>
          <cell r="AJ77">
            <v>76</v>
          </cell>
          <cell r="AK77">
            <v>60</v>
          </cell>
          <cell r="AL77">
            <v>60</v>
          </cell>
          <cell r="AM77">
            <v>87</v>
          </cell>
          <cell r="AN77">
            <v>78</v>
          </cell>
          <cell r="AO77">
            <v>68</v>
          </cell>
          <cell r="AP77">
            <v>79</v>
          </cell>
          <cell r="AQ77">
            <v>62</v>
          </cell>
          <cell r="AR77">
            <v>73</v>
          </cell>
          <cell r="AS77">
            <v>81</v>
          </cell>
          <cell r="AT77">
            <v>83</v>
          </cell>
          <cell r="AU77">
            <v>71</v>
          </cell>
          <cell r="AV77">
            <v>80</v>
          </cell>
          <cell r="AW77" t="str">
            <v>良好</v>
          </cell>
          <cell r="AX77">
            <v>85</v>
          </cell>
          <cell r="AY77">
            <v>96</v>
          </cell>
          <cell r="AZ77">
            <v>0</v>
          </cell>
          <cell r="BA77" t="str">
            <v/>
          </cell>
        </row>
        <row r="78">
          <cell r="A78">
            <v>20200304078</v>
          </cell>
          <cell r="B78" t="str">
            <v>张辉煌</v>
          </cell>
          <cell r="C78" t="str">
            <v>全日制2020通信技术2班</v>
          </cell>
          <cell r="D78" t="str">
            <v>优秀</v>
          </cell>
          <cell r="E78">
            <v>94</v>
          </cell>
          <cell r="F78">
            <v>83</v>
          </cell>
          <cell r="G78">
            <v>79</v>
          </cell>
          <cell r="H78">
            <v>77</v>
          </cell>
          <cell r="I78">
            <v>87</v>
          </cell>
          <cell r="J78">
            <v>79</v>
          </cell>
          <cell r="K78">
            <v>65</v>
          </cell>
          <cell r="L78">
            <v>92</v>
          </cell>
          <cell r="M78">
            <v>80</v>
          </cell>
          <cell r="N78">
            <v>80</v>
          </cell>
          <cell r="O78">
            <v>99</v>
          </cell>
          <cell r="P78">
            <v>99</v>
          </cell>
          <cell r="Q78">
            <v>100</v>
          </cell>
          <cell r="R78">
            <v>98</v>
          </cell>
          <cell r="S78" t="str">
            <v>良好</v>
          </cell>
          <cell r="T78" t="str">
            <v>良好</v>
          </cell>
          <cell r="U78">
            <v>75</v>
          </cell>
          <cell r="V78">
            <v>85</v>
          </cell>
          <cell r="W78">
            <v>73</v>
          </cell>
          <cell r="X78" t="str">
            <v>良好</v>
          </cell>
          <cell r="Y78">
            <v>84</v>
          </cell>
          <cell r="Z78">
            <v>92</v>
          </cell>
          <cell r="AA78">
            <v>93</v>
          </cell>
          <cell r="AB78">
            <v>71</v>
          </cell>
          <cell r="AC78">
            <v>76</v>
          </cell>
          <cell r="AD78">
            <v>73</v>
          </cell>
          <cell r="AE78">
            <v>80</v>
          </cell>
          <cell r="AF78">
            <v>79</v>
          </cell>
          <cell r="AG78">
            <v>78</v>
          </cell>
          <cell r="AH78">
            <v>77</v>
          </cell>
          <cell r="AI78">
            <v>68</v>
          </cell>
          <cell r="AJ78">
            <v>76</v>
          </cell>
          <cell r="AK78">
            <v>62</v>
          </cell>
          <cell r="AL78">
            <v>60</v>
          </cell>
          <cell r="AM78">
            <v>85</v>
          </cell>
          <cell r="AN78">
            <v>73</v>
          </cell>
          <cell r="AO78">
            <v>70</v>
          </cell>
          <cell r="AP78">
            <v>75</v>
          </cell>
          <cell r="AQ78">
            <v>72</v>
          </cell>
          <cell r="AR78">
            <v>75</v>
          </cell>
          <cell r="AS78">
            <v>93</v>
          </cell>
          <cell r="AT78">
            <v>84</v>
          </cell>
          <cell r="AU78">
            <v>73</v>
          </cell>
          <cell r="AV78">
            <v>80</v>
          </cell>
          <cell r="AW78" t="str">
            <v>良好</v>
          </cell>
          <cell r="AX78">
            <v>75</v>
          </cell>
          <cell r="AY78">
            <v>93</v>
          </cell>
          <cell r="AZ78">
            <v>0</v>
          </cell>
          <cell r="BA78" t="str">
            <v/>
          </cell>
        </row>
        <row r="79">
          <cell r="A79">
            <v>20200304079</v>
          </cell>
          <cell r="B79" t="str">
            <v>赵水焕</v>
          </cell>
          <cell r="C79" t="str">
            <v>全日制2020通信技术2班</v>
          </cell>
          <cell r="D79" t="str">
            <v>优秀</v>
          </cell>
          <cell r="E79">
            <v>93</v>
          </cell>
          <cell r="F79">
            <v>79</v>
          </cell>
          <cell r="G79">
            <v>89</v>
          </cell>
          <cell r="H79">
            <v>68</v>
          </cell>
          <cell r="I79">
            <v>73</v>
          </cell>
          <cell r="J79">
            <v>83</v>
          </cell>
          <cell r="K79">
            <v>66</v>
          </cell>
          <cell r="L79">
            <v>93</v>
          </cell>
          <cell r="M79">
            <v>89</v>
          </cell>
          <cell r="N79">
            <v>80</v>
          </cell>
          <cell r="O79">
            <v>98</v>
          </cell>
          <cell r="P79">
            <v>99</v>
          </cell>
          <cell r="Q79">
            <v>100</v>
          </cell>
          <cell r="R79">
            <v>100</v>
          </cell>
          <cell r="S79" t="str">
            <v>良好</v>
          </cell>
          <cell r="T79" t="str">
            <v>良好</v>
          </cell>
          <cell r="U79">
            <v>75</v>
          </cell>
          <cell r="V79">
            <v>100</v>
          </cell>
          <cell r="W79">
            <v>94</v>
          </cell>
          <cell r="X79" t="str">
            <v>良好</v>
          </cell>
          <cell r="Y79">
            <v>90</v>
          </cell>
          <cell r="Z79">
            <v>95</v>
          </cell>
          <cell r="AA79">
            <v>97</v>
          </cell>
          <cell r="AB79">
            <v>82</v>
          </cell>
          <cell r="AC79">
            <v>79</v>
          </cell>
          <cell r="AD79">
            <v>80</v>
          </cell>
          <cell r="AE79">
            <v>87</v>
          </cell>
          <cell r="AF79">
            <v>79</v>
          </cell>
          <cell r="AG79">
            <v>76</v>
          </cell>
          <cell r="AH79">
            <v>72</v>
          </cell>
          <cell r="AI79">
            <v>80</v>
          </cell>
          <cell r="AJ79">
            <v>100</v>
          </cell>
          <cell r="AK79">
            <v>92</v>
          </cell>
          <cell r="AL79">
            <v>96</v>
          </cell>
          <cell r="AM79">
            <v>89</v>
          </cell>
          <cell r="AN79">
            <v>84</v>
          </cell>
          <cell r="AO79">
            <v>68</v>
          </cell>
          <cell r="AP79">
            <v>72</v>
          </cell>
          <cell r="AQ79">
            <v>80</v>
          </cell>
          <cell r="AR79">
            <v>91</v>
          </cell>
          <cell r="AS79">
            <v>92</v>
          </cell>
          <cell r="AT79">
            <v>94</v>
          </cell>
          <cell r="AU79">
            <v>86</v>
          </cell>
          <cell r="AV79">
            <v>80</v>
          </cell>
          <cell r="AW79" t="str">
            <v>良好</v>
          </cell>
          <cell r="AX79">
            <v>91</v>
          </cell>
          <cell r="AY79">
            <v>95</v>
          </cell>
          <cell r="AZ79">
            <v>0</v>
          </cell>
          <cell r="BA79" t="str">
            <v/>
          </cell>
        </row>
        <row r="80">
          <cell r="A80">
            <v>20200304081</v>
          </cell>
          <cell r="B80" t="str">
            <v>卜观伟</v>
          </cell>
          <cell r="C80" t="str">
            <v>全日制2020通信技术2班</v>
          </cell>
          <cell r="D80" t="str">
            <v>优秀</v>
          </cell>
          <cell r="E80">
            <v>85</v>
          </cell>
          <cell r="F80">
            <v>79</v>
          </cell>
          <cell r="G80">
            <v>77</v>
          </cell>
          <cell r="H80">
            <v>72</v>
          </cell>
          <cell r="I80">
            <v>69</v>
          </cell>
          <cell r="J80">
            <v>76</v>
          </cell>
          <cell r="K80">
            <v>76</v>
          </cell>
          <cell r="L80">
            <v>91</v>
          </cell>
          <cell r="M80">
            <v>84</v>
          </cell>
          <cell r="N80">
            <v>88</v>
          </cell>
          <cell r="O80">
            <v>95</v>
          </cell>
          <cell r="P80">
            <v>94</v>
          </cell>
          <cell r="Q80">
            <v>99</v>
          </cell>
          <cell r="R80">
            <v>100</v>
          </cell>
          <cell r="S80" t="str">
            <v>良好</v>
          </cell>
          <cell r="T80" t="str">
            <v>良好</v>
          </cell>
          <cell r="U80">
            <v>75</v>
          </cell>
          <cell r="V80">
            <v>75</v>
          </cell>
          <cell r="W80">
            <v>76</v>
          </cell>
          <cell r="X80" t="str">
            <v>及格</v>
          </cell>
          <cell r="Y80">
            <v>85</v>
          </cell>
          <cell r="Z80">
            <v>79</v>
          </cell>
          <cell r="AA80">
            <v>95</v>
          </cell>
          <cell r="AB80">
            <v>68</v>
          </cell>
          <cell r="AC80">
            <v>81</v>
          </cell>
          <cell r="AD80">
            <v>68</v>
          </cell>
          <cell r="AE80">
            <v>79</v>
          </cell>
          <cell r="AF80">
            <v>84</v>
          </cell>
          <cell r="AG80">
            <v>77</v>
          </cell>
          <cell r="AH80">
            <v>80</v>
          </cell>
          <cell r="AI80">
            <v>69</v>
          </cell>
          <cell r="AJ80">
            <v>72</v>
          </cell>
          <cell r="AK80">
            <v>60</v>
          </cell>
          <cell r="AL80">
            <v>76</v>
          </cell>
          <cell r="AM80">
            <v>84</v>
          </cell>
          <cell r="AN80">
            <v>73</v>
          </cell>
          <cell r="AO80">
            <v>92</v>
          </cell>
          <cell r="AP80">
            <v>73</v>
          </cell>
          <cell r="AQ80">
            <v>75</v>
          </cell>
          <cell r="AR80">
            <v>82</v>
          </cell>
          <cell r="AS80">
            <v>92</v>
          </cell>
          <cell r="AT80">
            <v>88</v>
          </cell>
          <cell r="AU80">
            <v>81</v>
          </cell>
          <cell r="AV80">
            <v>80</v>
          </cell>
          <cell r="AW80" t="str">
            <v>良好</v>
          </cell>
          <cell r="AX80">
            <v>85</v>
          </cell>
          <cell r="AY80">
            <v>0</v>
          </cell>
          <cell r="AZ80">
            <v>1</v>
          </cell>
          <cell r="BA80" t="str">
            <v>预就业实习</v>
          </cell>
        </row>
        <row r="81">
          <cell r="A81">
            <v>20200304082</v>
          </cell>
          <cell r="B81" t="str">
            <v>顾威威</v>
          </cell>
          <cell r="C81" t="str">
            <v>全日制2020通信技术2班</v>
          </cell>
          <cell r="D81" t="str">
            <v>良好</v>
          </cell>
          <cell r="E81">
            <v>81</v>
          </cell>
          <cell r="F81">
            <v>74</v>
          </cell>
          <cell r="G81">
            <v>73</v>
          </cell>
          <cell r="H81">
            <v>74</v>
          </cell>
          <cell r="I81">
            <v>61</v>
          </cell>
          <cell r="J81">
            <v>77</v>
          </cell>
          <cell r="K81">
            <v>64</v>
          </cell>
          <cell r="L81">
            <v>89</v>
          </cell>
          <cell r="M81">
            <v>90</v>
          </cell>
          <cell r="N81">
            <v>72</v>
          </cell>
          <cell r="O81">
            <v>97</v>
          </cell>
          <cell r="P81">
            <v>93</v>
          </cell>
          <cell r="Q81">
            <v>93</v>
          </cell>
          <cell r="R81">
            <v>93</v>
          </cell>
          <cell r="S81" t="str">
            <v>良好</v>
          </cell>
          <cell r="T81" t="str">
            <v>良好</v>
          </cell>
          <cell r="U81">
            <v>75</v>
          </cell>
          <cell r="V81">
            <v>75</v>
          </cell>
          <cell r="W81">
            <v>83</v>
          </cell>
          <cell r="X81" t="str">
            <v>中等</v>
          </cell>
          <cell r="Y81">
            <v>70</v>
          </cell>
          <cell r="Z81">
            <v>92</v>
          </cell>
          <cell r="AA81">
            <v>88</v>
          </cell>
          <cell r="AB81">
            <v>70</v>
          </cell>
          <cell r="AC81">
            <v>72</v>
          </cell>
          <cell r="AD81">
            <v>69</v>
          </cell>
          <cell r="AE81">
            <v>69</v>
          </cell>
          <cell r="AF81">
            <v>84</v>
          </cell>
          <cell r="AG81">
            <v>70</v>
          </cell>
          <cell r="AH81">
            <v>72</v>
          </cell>
          <cell r="AI81">
            <v>70</v>
          </cell>
          <cell r="AJ81">
            <v>92</v>
          </cell>
          <cell r="AK81">
            <v>60</v>
          </cell>
          <cell r="AL81">
            <v>60</v>
          </cell>
          <cell r="AM81">
            <v>80</v>
          </cell>
          <cell r="AN81">
            <v>76</v>
          </cell>
          <cell r="AO81">
            <v>84</v>
          </cell>
          <cell r="AP81">
            <v>76</v>
          </cell>
          <cell r="AQ81">
            <v>68</v>
          </cell>
          <cell r="AR81">
            <v>78</v>
          </cell>
          <cell r="AS81">
            <v>94</v>
          </cell>
          <cell r="AT81">
            <v>83</v>
          </cell>
          <cell r="AU81">
            <v>80</v>
          </cell>
          <cell r="AV81">
            <v>80</v>
          </cell>
          <cell r="AW81" t="str">
            <v>良好</v>
          </cell>
          <cell r="AX81">
            <v>72</v>
          </cell>
          <cell r="AY81">
            <v>0</v>
          </cell>
          <cell r="AZ81">
            <v>1</v>
          </cell>
          <cell r="BA81" t="str">
            <v>预就业实习</v>
          </cell>
        </row>
        <row r="82">
          <cell r="A82">
            <v>20200304083</v>
          </cell>
          <cell r="B82" t="str">
            <v>胡其涛</v>
          </cell>
          <cell r="C82" t="str">
            <v>全日制2020通信技术2班</v>
          </cell>
          <cell r="D82" t="str">
            <v>良好</v>
          </cell>
          <cell r="E82">
            <v>89</v>
          </cell>
          <cell r="F82">
            <v>79</v>
          </cell>
          <cell r="G82">
            <v>77</v>
          </cell>
          <cell r="H82">
            <v>78</v>
          </cell>
          <cell r="I82">
            <v>87</v>
          </cell>
          <cell r="J82">
            <v>73</v>
          </cell>
          <cell r="K82">
            <v>70</v>
          </cell>
          <cell r="L82">
            <v>87</v>
          </cell>
          <cell r="M82">
            <v>83</v>
          </cell>
          <cell r="N82">
            <v>80</v>
          </cell>
          <cell r="O82">
            <v>95</v>
          </cell>
          <cell r="P82">
            <v>97</v>
          </cell>
          <cell r="Q82">
            <v>96</v>
          </cell>
          <cell r="R82">
            <v>100</v>
          </cell>
          <cell r="S82" t="str">
            <v>良好</v>
          </cell>
          <cell r="T82" t="str">
            <v>良好</v>
          </cell>
          <cell r="U82">
            <v>75</v>
          </cell>
          <cell r="V82">
            <v>75</v>
          </cell>
          <cell r="W82">
            <v>70</v>
          </cell>
          <cell r="X82" t="str">
            <v>良好</v>
          </cell>
          <cell r="Y82">
            <v>90</v>
          </cell>
          <cell r="Z82">
            <v>87</v>
          </cell>
          <cell r="AA82">
            <v>98</v>
          </cell>
          <cell r="AB82">
            <v>79</v>
          </cell>
          <cell r="AC82">
            <v>78</v>
          </cell>
          <cell r="AD82">
            <v>76</v>
          </cell>
          <cell r="AE82">
            <v>81</v>
          </cell>
          <cell r="AF82">
            <v>87</v>
          </cell>
          <cell r="AG82">
            <v>70</v>
          </cell>
          <cell r="AH82">
            <v>82</v>
          </cell>
          <cell r="AI82">
            <v>76</v>
          </cell>
          <cell r="AJ82">
            <v>60</v>
          </cell>
          <cell r="AK82">
            <v>60</v>
          </cell>
          <cell r="AL82">
            <v>64</v>
          </cell>
          <cell r="AM82">
            <v>84</v>
          </cell>
          <cell r="AN82">
            <v>80</v>
          </cell>
          <cell r="AO82">
            <v>88</v>
          </cell>
          <cell r="AP82">
            <v>76</v>
          </cell>
          <cell r="AQ82">
            <v>80</v>
          </cell>
          <cell r="AR82">
            <v>81</v>
          </cell>
          <cell r="AS82">
            <v>93</v>
          </cell>
          <cell r="AT82">
            <v>72</v>
          </cell>
          <cell r="AU82">
            <v>81</v>
          </cell>
          <cell r="AV82">
            <v>80</v>
          </cell>
          <cell r="AW82" t="str">
            <v>良好</v>
          </cell>
          <cell r="AX82">
            <v>80</v>
          </cell>
          <cell r="AY82">
            <v>86</v>
          </cell>
          <cell r="AZ82">
            <v>0</v>
          </cell>
          <cell r="BA82" t="str">
            <v/>
          </cell>
        </row>
        <row r="83">
          <cell r="A83">
            <v>20200304087</v>
          </cell>
          <cell r="B83" t="str">
            <v>廖杰良</v>
          </cell>
          <cell r="C83" t="str">
            <v>全日制2020通信技术2班</v>
          </cell>
          <cell r="D83" t="str">
            <v>优秀</v>
          </cell>
          <cell r="E83">
            <v>91</v>
          </cell>
          <cell r="F83">
            <v>95</v>
          </cell>
          <cell r="G83">
            <v>91</v>
          </cell>
          <cell r="H83">
            <v>85</v>
          </cell>
          <cell r="I83">
            <v>87</v>
          </cell>
          <cell r="J83">
            <v>81</v>
          </cell>
          <cell r="K83">
            <v>73</v>
          </cell>
          <cell r="L83">
            <v>88</v>
          </cell>
          <cell r="M83">
            <v>89</v>
          </cell>
          <cell r="N83">
            <v>80</v>
          </cell>
          <cell r="O83">
            <v>96</v>
          </cell>
          <cell r="P83">
            <v>98</v>
          </cell>
          <cell r="Q83">
            <v>100</v>
          </cell>
          <cell r="R83">
            <v>100</v>
          </cell>
          <cell r="S83" t="str">
            <v>良好</v>
          </cell>
          <cell r="T83" t="str">
            <v>良好</v>
          </cell>
          <cell r="U83">
            <v>75</v>
          </cell>
          <cell r="V83">
            <v>85</v>
          </cell>
          <cell r="W83">
            <v>93</v>
          </cell>
          <cell r="X83" t="str">
            <v>良好</v>
          </cell>
          <cell r="Y83">
            <v>83</v>
          </cell>
          <cell r="Z83">
            <v>92</v>
          </cell>
          <cell r="AA83">
            <v>98</v>
          </cell>
          <cell r="AB83">
            <v>85</v>
          </cell>
          <cell r="AC83">
            <v>91</v>
          </cell>
          <cell r="AD83">
            <v>89</v>
          </cell>
          <cell r="AE83">
            <v>86</v>
          </cell>
          <cell r="AF83">
            <v>93</v>
          </cell>
          <cell r="AG83">
            <v>75</v>
          </cell>
          <cell r="AH83">
            <v>82</v>
          </cell>
          <cell r="AI83">
            <v>93</v>
          </cell>
          <cell r="AJ83">
            <v>100</v>
          </cell>
          <cell r="AK83">
            <v>76</v>
          </cell>
          <cell r="AL83">
            <v>78</v>
          </cell>
          <cell r="AM83">
            <v>86</v>
          </cell>
          <cell r="AN83">
            <v>78</v>
          </cell>
          <cell r="AO83">
            <v>83</v>
          </cell>
          <cell r="AP83">
            <v>87</v>
          </cell>
          <cell r="AQ83">
            <v>78</v>
          </cell>
          <cell r="AR83">
            <v>92</v>
          </cell>
          <cell r="AS83">
            <v>94</v>
          </cell>
          <cell r="AT83">
            <v>86</v>
          </cell>
          <cell r="AU83">
            <v>90</v>
          </cell>
          <cell r="AV83">
            <v>80</v>
          </cell>
          <cell r="AW83" t="str">
            <v>良好</v>
          </cell>
          <cell r="AX83">
            <v>79</v>
          </cell>
          <cell r="AY83">
            <v>93</v>
          </cell>
          <cell r="AZ83">
            <v>0</v>
          </cell>
          <cell r="BA83" t="str">
            <v/>
          </cell>
        </row>
        <row r="84">
          <cell r="A84">
            <v>20200304090</v>
          </cell>
          <cell r="B84" t="str">
            <v>吕梓燃</v>
          </cell>
          <cell r="C84" t="str">
            <v>全日制2020通信技术2班</v>
          </cell>
          <cell r="D84" t="str">
            <v>优秀</v>
          </cell>
          <cell r="E84">
            <v>91</v>
          </cell>
          <cell r="F84">
            <v>88</v>
          </cell>
          <cell r="G84">
            <v>82</v>
          </cell>
          <cell r="H84">
            <v>89</v>
          </cell>
          <cell r="I84">
            <v>85</v>
          </cell>
          <cell r="J84">
            <v>86</v>
          </cell>
          <cell r="K84">
            <v>65</v>
          </cell>
          <cell r="L84">
            <v>79</v>
          </cell>
          <cell r="M84">
            <v>87</v>
          </cell>
          <cell r="N84">
            <v>80</v>
          </cell>
          <cell r="O84">
            <v>96</v>
          </cell>
          <cell r="P84">
            <v>99</v>
          </cell>
          <cell r="Q84">
            <v>99</v>
          </cell>
          <cell r="R84">
            <v>99</v>
          </cell>
          <cell r="S84" t="str">
            <v>良好</v>
          </cell>
          <cell r="T84" t="str">
            <v>良好</v>
          </cell>
          <cell r="U84">
            <v>75</v>
          </cell>
          <cell r="V84">
            <v>80</v>
          </cell>
          <cell r="W84">
            <v>88</v>
          </cell>
          <cell r="X84" t="str">
            <v>良好</v>
          </cell>
          <cell r="Y84">
            <v>83</v>
          </cell>
          <cell r="Z84">
            <v>93</v>
          </cell>
          <cell r="AA84">
            <v>96</v>
          </cell>
          <cell r="AB84">
            <v>82</v>
          </cell>
          <cell r="AC84">
            <v>85</v>
          </cell>
          <cell r="AD84">
            <v>82</v>
          </cell>
          <cell r="AE84">
            <v>88</v>
          </cell>
          <cell r="AF84">
            <v>85</v>
          </cell>
          <cell r="AG84">
            <v>83</v>
          </cell>
          <cell r="AH84">
            <v>71</v>
          </cell>
          <cell r="AI84">
            <v>76</v>
          </cell>
          <cell r="AJ84">
            <v>76</v>
          </cell>
          <cell r="AK84">
            <v>91</v>
          </cell>
          <cell r="AL84">
            <v>69</v>
          </cell>
          <cell r="AM84">
            <v>89</v>
          </cell>
          <cell r="AN84">
            <v>83</v>
          </cell>
          <cell r="AO84">
            <v>79</v>
          </cell>
          <cell r="AP84">
            <v>70</v>
          </cell>
          <cell r="AQ84">
            <v>83</v>
          </cell>
          <cell r="AR84">
            <v>90</v>
          </cell>
          <cell r="AS84">
            <v>92</v>
          </cell>
          <cell r="AT84">
            <v>95</v>
          </cell>
          <cell r="AU84">
            <v>84</v>
          </cell>
          <cell r="AV84">
            <v>80</v>
          </cell>
          <cell r="AW84" t="str">
            <v>良好</v>
          </cell>
          <cell r="AX84">
            <v>91</v>
          </cell>
          <cell r="AY84">
            <v>73</v>
          </cell>
          <cell r="AZ84">
            <v>0</v>
          </cell>
          <cell r="BA84" t="str">
            <v/>
          </cell>
        </row>
        <row r="85">
          <cell r="A85">
            <v>20200304094</v>
          </cell>
          <cell r="B85" t="str">
            <v>韦祖开</v>
          </cell>
          <cell r="C85" t="str">
            <v>全日制2020通信技术2班</v>
          </cell>
          <cell r="D85" t="str">
            <v>优秀</v>
          </cell>
          <cell r="E85">
            <v>94</v>
          </cell>
          <cell r="F85">
            <v>75</v>
          </cell>
          <cell r="G85">
            <v>75</v>
          </cell>
          <cell r="H85">
            <v>71</v>
          </cell>
          <cell r="I85">
            <v>77</v>
          </cell>
          <cell r="J85">
            <v>78</v>
          </cell>
          <cell r="K85">
            <v>67</v>
          </cell>
          <cell r="L85">
            <v>78</v>
          </cell>
          <cell r="M85">
            <v>77</v>
          </cell>
          <cell r="N85">
            <v>80</v>
          </cell>
          <cell r="O85">
            <v>95</v>
          </cell>
          <cell r="P85">
            <v>92</v>
          </cell>
          <cell r="Q85">
            <v>90</v>
          </cell>
          <cell r="R85">
            <v>89</v>
          </cell>
          <cell r="S85" t="str">
            <v>良好</v>
          </cell>
          <cell r="T85" t="str">
            <v>良好</v>
          </cell>
          <cell r="U85">
            <v>75</v>
          </cell>
          <cell r="V85">
            <v>70</v>
          </cell>
          <cell r="W85">
            <v>68</v>
          </cell>
          <cell r="X85" t="str">
            <v>及格</v>
          </cell>
          <cell r="Y85">
            <v>81</v>
          </cell>
          <cell r="Z85">
            <v>85</v>
          </cell>
          <cell r="AA85">
            <v>98</v>
          </cell>
          <cell r="AB85">
            <v>75</v>
          </cell>
          <cell r="AC85">
            <v>77</v>
          </cell>
          <cell r="AD85">
            <v>86</v>
          </cell>
          <cell r="AE85">
            <v>84</v>
          </cell>
          <cell r="AF85">
            <v>85</v>
          </cell>
          <cell r="AG85">
            <v>68</v>
          </cell>
          <cell r="AH85">
            <v>70</v>
          </cell>
          <cell r="AI85">
            <v>74</v>
          </cell>
          <cell r="AJ85">
            <v>92</v>
          </cell>
          <cell r="AK85">
            <v>62</v>
          </cell>
          <cell r="AL85">
            <v>60</v>
          </cell>
          <cell r="AM85">
            <v>86</v>
          </cell>
          <cell r="AN85">
            <v>73</v>
          </cell>
          <cell r="AO85">
            <v>88</v>
          </cell>
          <cell r="AP85">
            <v>70</v>
          </cell>
          <cell r="AQ85">
            <v>75</v>
          </cell>
          <cell r="AR85">
            <v>81</v>
          </cell>
          <cell r="AS85">
            <v>86</v>
          </cell>
          <cell r="AT85">
            <v>76</v>
          </cell>
          <cell r="AU85">
            <v>82</v>
          </cell>
          <cell r="AV85">
            <v>80</v>
          </cell>
          <cell r="AW85" t="str">
            <v>良好</v>
          </cell>
          <cell r="AX85">
            <v>76</v>
          </cell>
          <cell r="AY85">
            <v>0</v>
          </cell>
          <cell r="AZ85">
            <v>1</v>
          </cell>
          <cell r="BA85" t="str">
            <v>预就业实习</v>
          </cell>
        </row>
        <row r="86">
          <cell r="A86">
            <v>20200304095</v>
          </cell>
          <cell r="B86" t="str">
            <v>吴光泰</v>
          </cell>
          <cell r="C86" t="str">
            <v>全日制2020通信技术2班</v>
          </cell>
          <cell r="D86" t="str">
            <v>优秀</v>
          </cell>
          <cell r="E86">
            <v>89</v>
          </cell>
          <cell r="F86">
            <v>83</v>
          </cell>
          <cell r="G86">
            <v>79</v>
          </cell>
          <cell r="H86">
            <v>87</v>
          </cell>
          <cell r="I86">
            <v>70</v>
          </cell>
          <cell r="J86">
            <v>77</v>
          </cell>
          <cell r="K86">
            <v>74</v>
          </cell>
          <cell r="L86">
            <v>93</v>
          </cell>
          <cell r="M86">
            <v>80</v>
          </cell>
          <cell r="N86">
            <v>83</v>
          </cell>
          <cell r="O86">
            <v>97</v>
          </cell>
          <cell r="P86">
            <v>72</v>
          </cell>
          <cell r="Q86">
            <v>96</v>
          </cell>
          <cell r="R86">
            <v>86</v>
          </cell>
          <cell r="S86" t="str">
            <v>良好</v>
          </cell>
          <cell r="T86" t="str">
            <v>良好</v>
          </cell>
          <cell r="U86">
            <v>75</v>
          </cell>
          <cell r="V86">
            <v>70</v>
          </cell>
          <cell r="W86">
            <v>91</v>
          </cell>
          <cell r="X86" t="str">
            <v>及格</v>
          </cell>
          <cell r="Y86">
            <v>86</v>
          </cell>
          <cell r="Z86">
            <v>89</v>
          </cell>
          <cell r="AA86">
            <v>98</v>
          </cell>
          <cell r="AB86">
            <v>79</v>
          </cell>
          <cell r="AC86">
            <v>83</v>
          </cell>
          <cell r="AD86">
            <v>78</v>
          </cell>
          <cell r="AE86">
            <v>81</v>
          </cell>
          <cell r="AF86">
            <v>76</v>
          </cell>
          <cell r="AG86">
            <v>70</v>
          </cell>
          <cell r="AH86">
            <v>77</v>
          </cell>
          <cell r="AI86">
            <v>89</v>
          </cell>
          <cell r="AJ86">
            <v>84</v>
          </cell>
          <cell r="AK86">
            <v>60</v>
          </cell>
          <cell r="AL86">
            <v>82</v>
          </cell>
          <cell r="AM86">
            <v>81</v>
          </cell>
          <cell r="AN86">
            <v>78</v>
          </cell>
          <cell r="AO86">
            <v>93</v>
          </cell>
          <cell r="AP86">
            <v>76</v>
          </cell>
          <cell r="AQ86">
            <v>84</v>
          </cell>
          <cell r="AR86">
            <v>86</v>
          </cell>
          <cell r="AS86">
            <v>92</v>
          </cell>
          <cell r="AT86">
            <v>96</v>
          </cell>
          <cell r="AU86">
            <v>80</v>
          </cell>
          <cell r="AV86">
            <v>80</v>
          </cell>
          <cell r="AW86" t="str">
            <v>良好</v>
          </cell>
          <cell r="AX86">
            <v>82</v>
          </cell>
          <cell r="AY86">
            <v>93</v>
          </cell>
          <cell r="AZ86">
            <v>0</v>
          </cell>
          <cell r="BA86" t="str">
            <v/>
          </cell>
        </row>
        <row r="87">
          <cell r="A87">
            <v>20200304097</v>
          </cell>
          <cell r="B87" t="str">
            <v>赵风顺</v>
          </cell>
          <cell r="C87" t="str">
            <v>全日制2020通信技术2班</v>
          </cell>
          <cell r="D87" t="str">
            <v>优秀</v>
          </cell>
          <cell r="E87">
            <v>96</v>
          </cell>
          <cell r="F87">
            <v>82</v>
          </cell>
          <cell r="G87">
            <v>72</v>
          </cell>
          <cell r="H87">
            <v>77</v>
          </cell>
          <cell r="I87">
            <v>82</v>
          </cell>
          <cell r="J87">
            <v>81</v>
          </cell>
          <cell r="K87">
            <v>78</v>
          </cell>
          <cell r="L87">
            <v>79</v>
          </cell>
          <cell r="M87">
            <v>83</v>
          </cell>
          <cell r="N87">
            <v>83</v>
          </cell>
          <cell r="O87">
            <v>93</v>
          </cell>
          <cell r="P87">
            <v>92</v>
          </cell>
          <cell r="Q87">
            <v>94</v>
          </cell>
          <cell r="R87">
            <v>99</v>
          </cell>
          <cell r="S87" t="str">
            <v>良好</v>
          </cell>
          <cell r="T87" t="str">
            <v>良好</v>
          </cell>
          <cell r="U87">
            <v>75</v>
          </cell>
          <cell r="V87">
            <v>65</v>
          </cell>
          <cell r="W87">
            <v>69</v>
          </cell>
          <cell r="X87" t="str">
            <v>及格</v>
          </cell>
          <cell r="Y87">
            <v>85</v>
          </cell>
          <cell r="Z87">
            <v>80</v>
          </cell>
          <cell r="AA87">
            <v>98</v>
          </cell>
          <cell r="AB87">
            <v>85</v>
          </cell>
          <cell r="AC87">
            <v>86</v>
          </cell>
          <cell r="AD87">
            <v>81</v>
          </cell>
          <cell r="AE87">
            <v>66</v>
          </cell>
          <cell r="AF87">
            <v>90</v>
          </cell>
          <cell r="AG87">
            <v>79</v>
          </cell>
          <cell r="AH87">
            <v>80</v>
          </cell>
          <cell r="AI87">
            <v>85</v>
          </cell>
          <cell r="AJ87">
            <v>92</v>
          </cell>
          <cell r="AK87">
            <v>94</v>
          </cell>
          <cell r="AL87">
            <v>68</v>
          </cell>
          <cell r="AM87">
            <v>81</v>
          </cell>
          <cell r="AN87">
            <v>81</v>
          </cell>
          <cell r="AO87">
            <v>91</v>
          </cell>
          <cell r="AP87">
            <v>74</v>
          </cell>
          <cell r="AQ87">
            <v>84</v>
          </cell>
          <cell r="AR87">
            <v>86</v>
          </cell>
          <cell r="AS87">
            <v>92</v>
          </cell>
          <cell r="AT87">
            <v>75</v>
          </cell>
          <cell r="AU87">
            <v>80</v>
          </cell>
          <cell r="AV87">
            <v>80</v>
          </cell>
          <cell r="AW87" t="str">
            <v>良好</v>
          </cell>
          <cell r="AX87">
            <v>83</v>
          </cell>
          <cell r="AY87">
            <v>92</v>
          </cell>
          <cell r="AZ87">
            <v>0</v>
          </cell>
          <cell r="BA87" t="str">
            <v/>
          </cell>
        </row>
      </sheetData>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sheet1"/>
    </sheetNames>
    <sheetDataSet>
      <sheetData sheetId="0">
        <row r="1">
          <cell r="A1" t="str">
            <v>学号</v>
          </cell>
          <cell r="B1" t="str">
            <v>姓名</v>
          </cell>
          <cell r="C1" t="str">
            <v>班级</v>
          </cell>
          <cell r="D1" t="str">
            <v>电工基础</v>
          </cell>
          <cell r="E1" t="str">
            <v>高等数学(二)</v>
          </cell>
          <cell r="F1" t="str">
            <v>专业入门教育</v>
          </cell>
          <cell r="G1" t="str">
            <v>高职英语(二)</v>
          </cell>
          <cell r="H1" t="str">
            <v>高职英语(一)</v>
          </cell>
          <cell r="I1" t="str">
            <v>高职语文</v>
          </cell>
          <cell r="J1" t="str">
            <v>高职生心理健康教育</v>
          </cell>
          <cell r="K1" t="str">
            <v>思想道德修养与法律基础</v>
          </cell>
          <cell r="L1" t="str">
            <v>模拟电子技术</v>
          </cell>
          <cell r="M1" t="str">
            <v>体育与健康(一)</v>
          </cell>
          <cell r="N1" t="str">
            <v>体育与健康(二)</v>
          </cell>
          <cell r="O1" t="str">
            <v>创新思维训练</v>
          </cell>
          <cell r="P1" t="str">
            <v>大学生安全教育(一)</v>
          </cell>
          <cell r="Q1" t="str">
            <v>大学生安全教育(二)</v>
          </cell>
          <cell r="R1" t="str">
            <v>大学生安全教育(三)</v>
          </cell>
          <cell r="S1" t="str">
            <v>大学生安全教育(四)</v>
          </cell>
          <cell r="T1" t="str">
            <v>形势与政策(一)</v>
          </cell>
          <cell r="U1" t="str">
            <v>形势与政策(二)</v>
          </cell>
          <cell r="V1" t="str">
            <v>大学生安全教育(五)</v>
          </cell>
          <cell r="W1" t="str">
            <v>职业发展与生涯规划</v>
          </cell>
          <cell r="X1" t="str">
            <v>《云物大智基础》(课内：office部分)</v>
          </cell>
          <cell r="Y1" t="str">
            <v>《云物大智基础》(课外：云物大智部分)</v>
          </cell>
          <cell r="Z1" t="str">
            <v>军事理论</v>
          </cell>
          <cell r="AA1" t="str">
            <v>毕业设计（论文）/职业能力测试</v>
          </cell>
          <cell r="AB1" t="str">
            <v>职业素养实习与劳动教育</v>
          </cell>
          <cell r="AC1" t="str">
            <v>数字电子技术</v>
          </cell>
          <cell r="AD1" t="str">
            <v>C语言程序设计</v>
          </cell>
          <cell r="AE1" t="str">
            <v>电子基本技能实训</v>
          </cell>
          <cell r="AF1" t="str">
            <v>物联网工程关键技术应用</v>
          </cell>
          <cell r="AG1" t="str">
            <v>KNX综合应用</v>
          </cell>
          <cell r="AH1" t="str">
            <v>印刷电路板设计与制作</v>
          </cell>
          <cell r="AI1" t="str">
            <v>单片机技术及应用</v>
          </cell>
          <cell r="AJ1" t="str">
            <v>电工考证</v>
          </cell>
          <cell r="AK1" t="str">
            <v>职业发展与就业指导</v>
          </cell>
          <cell r="AL1" t="str">
            <v>通用核心能力测试</v>
          </cell>
          <cell r="AM1" t="str">
            <v>创新与创业实务</v>
          </cell>
          <cell r="AN1" t="str">
            <v>形势与政策（三）</v>
          </cell>
          <cell r="AO1" t="str">
            <v>形势与政策（四）</v>
          </cell>
          <cell r="AP1" t="str">
            <v>毛泽东思想和中国特色社会主义理论体系概论</v>
          </cell>
          <cell r="AQ1" t="str">
            <v>上位机程序设计</v>
          </cell>
          <cell r="AR1" t="str">
            <v>物联网工程施工</v>
          </cell>
          <cell r="AS1" t="str">
            <v>物联网设备营销</v>
          </cell>
          <cell r="AT1" t="str">
            <v>预就业实习</v>
          </cell>
          <cell r="AU1" t="str">
            <v>不及格门数</v>
          </cell>
          <cell r="AV1" t="str">
            <v>不及格科目</v>
          </cell>
        </row>
        <row r="2">
          <cell r="A2">
            <v>20200205025</v>
          </cell>
          <cell r="B2" t="str">
            <v>蒋志鹏</v>
          </cell>
          <cell r="C2" t="str">
            <v>全日制2020物联网应用技术1班</v>
          </cell>
          <cell r="D2">
            <v>74</v>
          </cell>
          <cell r="E2">
            <v>66</v>
          </cell>
          <cell r="F2" t="str">
            <v>优秀</v>
          </cell>
          <cell r="G2">
            <v>73</v>
          </cell>
          <cell r="H2">
            <v>70</v>
          </cell>
          <cell r="I2">
            <v>71</v>
          </cell>
          <cell r="J2">
            <v>75</v>
          </cell>
          <cell r="K2">
            <v>74</v>
          </cell>
          <cell r="L2">
            <v>68</v>
          </cell>
          <cell r="M2">
            <v>81</v>
          </cell>
          <cell r="N2">
            <v>82</v>
          </cell>
          <cell r="O2">
            <v>80</v>
          </cell>
          <cell r="P2">
            <v>88</v>
          </cell>
          <cell r="Q2">
            <v>93</v>
          </cell>
          <cell r="R2">
            <v>96</v>
          </cell>
          <cell r="S2">
            <v>90</v>
          </cell>
          <cell r="T2" t="str">
            <v>良好</v>
          </cell>
          <cell r="U2" t="str">
            <v>良好</v>
          </cell>
          <cell r="V2">
            <v>75</v>
          </cell>
          <cell r="W2">
            <v>84</v>
          </cell>
          <cell r="X2">
            <v>66</v>
          </cell>
          <cell r="Y2">
            <v>89</v>
          </cell>
          <cell r="Z2">
            <v>93</v>
          </cell>
          <cell r="AA2">
            <v>73</v>
          </cell>
          <cell r="AB2">
            <v>85</v>
          </cell>
          <cell r="AC2">
            <v>72</v>
          </cell>
          <cell r="AD2">
            <v>81</v>
          </cell>
          <cell r="AE2">
            <v>75</v>
          </cell>
          <cell r="AF2">
            <v>75</v>
          </cell>
          <cell r="AG2">
            <v>85</v>
          </cell>
          <cell r="AH2">
            <v>83</v>
          </cell>
          <cell r="AI2">
            <v>66</v>
          </cell>
          <cell r="AJ2">
            <v>70</v>
          </cell>
          <cell r="AK2">
            <v>95</v>
          </cell>
          <cell r="AL2">
            <v>95</v>
          </cell>
          <cell r="AM2">
            <v>86</v>
          </cell>
          <cell r="AN2" t="str">
            <v>良好</v>
          </cell>
          <cell r="AO2">
            <v>95</v>
          </cell>
          <cell r="AP2">
            <v>72</v>
          </cell>
          <cell r="AQ2">
            <v>85</v>
          </cell>
          <cell r="AR2">
            <v>80</v>
          </cell>
          <cell r="AS2">
            <v>94</v>
          </cell>
          <cell r="AT2">
            <v>90</v>
          </cell>
          <cell r="AU2">
            <v>0</v>
          </cell>
          <cell r="AV2" t="str">
            <v/>
          </cell>
        </row>
        <row r="3">
          <cell r="A3">
            <v>20200205223</v>
          </cell>
          <cell r="B3" t="str">
            <v>韦昭彤</v>
          </cell>
          <cell r="C3" t="str">
            <v>全日制2020物联网应用技术1班</v>
          </cell>
          <cell r="D3">
            <v>84</v>
          </cell>
          <cell r="E3">
            <v>66</v>
          </cell>
          <cell r="F3" t="str">
            <v>优秀</v>
          </cell>
          <cell r="G3">
            <v>81</v>
          </cell>
          <cell r="H3">
            <v>75</v>
          </cell>
          <cell r="I3">
            <v>82</v>
          </cell>
          <cell r="J3">
            <v>79</v>
          </cell>
          <cell r="K3">
            <v>84</v>
          </cell>
          <cell r="L3">
            <v>82</v>
          </cell>
          <cell r="M3">
            <v>92</v>
          </cell>
          <cell r="N3">
            <v>85</v>
          </cell>
          <cell r="O3">
            <v>85</v>
          </cell>
          <cell r="P3">
            <v>96</v>
          </cell>
          <cell r="Q3">
            <v>100</v>
          </cell>
          <cell r="R3">
            <v>95</v>
          </cell>
          <cell r="S3">
            <v>90</v>
          </cell>
          <cell r="T3" t="str">
            <v>良好</v>
          </cell>
          <cell r="U3" t="str">
            <v>良好</v>
          </cell>
          <cell r="V3">
            <v>75</v>
          </cell>
          <cell r="W3">
            <v>82</v>
          </cell>
          <cell r="X3">
            <v>89</v>
          </cell>
          <cell r="Y3">
            <v>91</v>
          </cell>
          <cell r="Z3">
            <v>93</v>
          </cell>
          <cell r="AA3">
            <v>86</v>
          </cell>
          <cell r="AB3">
            <v>85</v>
          </cell>
          <cell r="AC3">
            <v>71</v>
          </cell>
          <cell r="AD3">
            <v>87</v>
          </cell>
          <cell r="AE3">
            <v>85</v>
          </cell>
          <cell r="AF3">
            <v>91</v>
          </cell>
          <cell r="AG3">
            <v>94</v>
          </cell>
          <cell r="AH3">
            <v>81</v>
          </cell>
          <cell r="AI3">
            <v>64</v>
          </cell>
          <cell r="AJ3">
            <v>87</v>
          </cell>
          <cell r="AK3">
            <v>95</v>
          </cell>
          <cell r="AL3">
            <v>83</v>
          </cell>
          <cell r="AM3">
            <v>85</v>
          </cell>
          <cell r="AN3" t="str">
            <v>良好</v>
          </cell>
          <cell r="AO3">
            <v>90</v>
          </cell>
          <cell r="AP3">
            <v>81</v>
          </cell>
          <cell r="AQ3">
            <v>84</v>
          </cell>
          <cell r="AR3">
            <v>81</v>
          </cell>
          <cell r="AS3">
            <v>96</v>
          </cell>
          <cell r="AT3">
            <v>0</v>
          </cell>
          <cell r="AU3">
            <v>1</v>
          </cell>
          <cell r="AV3" t="str">
            <v>预就业实习</v>
          </cell>
        </row>
        <row r="4">
          <cell r="A4">
            <v>20200308015</v>
          </cell>
          <cell r="B4" t="str">
            <v>黄宗纯</v>
          </cell>
          <cell r="C4" t="str">
            <v>全日制2020物联网应用技术1班</v>
          </cell>
          <cell r="D4">
            <v>66</v>
          </cell>
          <cell r="E4">
            <v>87</v>
          </cell>
          <cell r="F4" t="str">
            <v>优秀</v>
          </cell>
          <cell r="G4">
            <v>68</v>
          </cell>
          <cell r="H4">
            <v>67</v>
          </cell>
          <cell r="I4">
            <v>76</v>
          </cell>
          <cell r="J4">
            <v>71</v>
          </cell>
          <cell r="K4">
            <v>75</v>
          </cell>
          <cell r="L4">
            <v>78</v>
          </cell>
          <cell r="M4">
            <v>84</v>
          </cell>
          <cell r="N4">
            <v>86</v>
          </cell>
          <cell r="O4">
            <v>84</v>
          </cell>
          <cell r="P4">
            <v>90</v>
          </cell>
          <cell r="Q4">
            <v>94</v>
          </cell>
          <cell r="R4">
            <v>96</v>
          </cell>
          <cell r="S4">
            <v>90</v>
          </cell>
          <cell r="T4" t="str">
            <v>良好</v>
          </cell>
          <cell r="U4" t="str">
            <v>良好</v>
          </cell>
          <cell r="V4">
            <v>75</v>
          </cell>
          <cell r="W4">
            <v>79</v>
          </cell>
          <cell r="X4">
            <v>93</v>
          </cell>
          <cell r="Y4">
            <v>84</v>
          </cell>
          <cell r="Z4">
            <v>93</v>
          </cell>
          <cell r="AA4">
            <v>83</v>
          </cell>
          <cell r="AB4">
            <v>85</v>
          </cell>
          <cell r="AC4">
            <v>61</v>
          </cell>
          <cell r="AD4">
            <v>80</v>
          </cell>
          <cell r="AE4">
            <v>71</v>
          </cell>
          <cell r="AF4">
            <v>84</v>
          </cell>
          <cell r="AG4">
            <v>88</v>
          </cell>
          <cell r="AH4">
            <v>76</v>
          </cell>
          <cell r="AI4">
            <v>60</v>
          </cell>
          <cell r="AJ4">
            <v>85</v>
          </cell>
          <cell r="AK4">
            <v>95</v>
          </cell>
          <cell r="AL4">
            <v>86</v>
          </cell>
          <cell r="AM4">
            <v>86</v>
          </cell>
          <cell r="AN4" t="str">
            <v>良好</v>
          </cell>
          <cell r="AO4">
            <v>90</v>
          </cell>
          <cell r="AP4">
            <v>74</v>
          </cell>
          <cell r="AQ4">
            <v>71</v>
          </cell>
          <cell r="AR4">
            <v>86</v>
          </cell>
          <cell r="AS4">
            <v>92</v>
          </cell>
          <cell r="AT4">
            <v>0</v>
          </cell>
          <cell r="AU4">
            <v>1</v>
          </cell>
          <cell r="AV4" t="str">
            <v>预就业实习</v>
          </cell>
        </row>
        <row r="5">
          <cell r="A5">
            <v>20200308080</v>
          </cell>
          <cell r="B5" t="str">
            <v>徐翔</v>
          </cell>
          <cell r="C5" t="str">
            <v>全日制2020物联网应用技术1班</v>
          </cell>
          <cell r="D5">
            <v>90</v>
          </cell>
          <cell r="E5">
            <v>96</v>
          </cell>
          <cell r="F5" t="str">
            <v>优秀</v>
          </cell>
          <cell r="G5">
            <v>78</v>
          </cell>
          <cell r="H5">
            <v>80</v>
          </cell>
          <cell r="I5">
            <v>71</v>
          </cell>
          <cell r="J5">
            <v>81</v>
          </cell>
          <cell r="K5">
            <v>75</v>
          </cell>
          <cell r="L5">
            <v>84</v>
          </cell>
          <cell r="M5">
            <v>88</v>
          </cell>
          <cell r="N5">
            <v>90</v>
          </cell>
          <cell r="O5">
            <v>82</v>
          </cell>
          <cell r="P5">
            <v>95</v>
          </cell>
          <cell r="Q5">
            <v>75</v>
          </cell>
          <cell r="R5">
            <v>97</v>
          </cell>
          <cell r="S5">
            <v>90</v>
          </cell>
          <cell r="T5" t="str">
            <v>良好</v>
          </cell>
          <cell r="U5" t="str">
            <v>良好</v>
          </cell>
          <cell r="V5">
            <v>75</v>
          </cell>
          <cell r="W5">
            <v>84</v>
          </cell>
          <cell r="X5">
            <v>91</v>
          </cell>
          <cell r="Y5">
            <v>79</v>
          </cell>
          <cell r="Z5">
            <v>93</v>
          </cell>
          <cell r="AA5">
            <v>68</v>
          </cell>
          <cell r="AB5">
            <v>85</v>
          </cell>
          <cell r="AC5">
            <v>64</v>
          </cell>
          <cell r="AD5">
            <v>76</v>
          </cell>
          <cell r="AE5">
            <v>78</v>
          </cell>
          <cell r="AF5">
            <v>86</v>
          </cell>
          <cell r="AG5">
            <v>82</v>
          </cell>
          <cell r="AH5">
            <v>85</v>
          </cell>
          <cell r="AI5">
            <v>61</v>
          </cell>
          <cell r="AJ5">
            <v>89</v>
          </cell>
          <cell r="AK5">
            <v>95</v>
          </cell>
          <cell r="AL5">
            <v>95</v>
          </cell>
          <cell r="AM5">
            <v>86</v>
          </cell>
          <cell r="AN5" t="str">
            <v>良好</v>
          </cell>
          <cell r="AO5">
            <v>90</v>
          </cell>
          <cell r="AP5">
            <v>75</v>
          </cell>
          <cell r="AQ5">
            <v>69</v>
          </cell>
          <cell r="AR5">
            <v>86</v>
          </cell>
          <cell r="AS5">
            <v>92</v>
          </cell>
          <cell r="AT5">
            <v>0</v>
          </cell>
          <cell r="AU5">
            <v>1</v>
          </cell>
          <cell r="AV5" t="str">
            <v>预就业实习</v>
          </cell>
        </row>
        <row r="6">
          <cell r="A6">
            <v>20200320001</v>
          </cell>
          <cell r="B6" t="str">
            <v>何非帆</v>
          </cell>
          <cell r="C6" t="str">
            <v>全日制2020物联网应用技术1班</v>
          </cell>
          <cell r="D6">
            <v>90</v>
          </cell>
          <cell r="E6">
            <v>95</v>
          </cell>
          <cell r="F6" t="str">
            <v>优秀</v>
          </cell>
          <cell r="G6">
            <v>80</v>
          </cell>
          <cell r="H6">
            <v>63</v>
          </cell>
          <cell r="I6">
            <v>76</v>
          </cell>
          <cell r="J6">
            <v>79</v>
          </cell>
          <cell r="K6">
            <v>80</v>
          </cell>
          <cell r="L6">
            <v>80</v>
          </cell>
          <cell r="M6">
            <v>80</v>
          </cell>
          <cell r="N6">
            <v>90</v>
          </cell>
          <cell r="O6">
            <v>88</v>
          </cell>
          <cell r="P6">
            <v>98</v>
          </cell>
          <cell r="Q6">
            <v>99</v>
          </cell>
          <cell r="R6">
            <v>94</v>
          </cell>
          <cell r="S6">
            <v>90</v>
          </cell>
          <cell r="T6" t="str">
            <v>良好</v>
          </cell>
          <cell r="U6" t="str">
            <v>良好</v>
          </cell>
          <cell r="V6">
            <v>75</v>
          </cell>
          <cell r="W6">
            <v>80</v>
          </cell>
          <cell r="X6">
            <v>97</v>
          </cell>
          <cell r="Y6">
            <v>86</v>
          </cell>
          <cell r="Z6">
            <v>92</v>
          </cell>
          <cell r="AA6">
            <v>87</v>
          </cell>
          <cell r="AB6">
            <v>85</v>
          </cell>
          <cell r="AC6">
            <v>70</v>
          </cell>
          <cell r="AD6">
            <v>76</v>
          </cell>
          <cell r="AE6">
            <v>85</v>
          </cell>
          <cell r="AF6">
            <v>89</v>
          </cell>
          <cell r="AG6">
            <v>93</v>
          </cell>
          <cell r="AH6">
            <v>93</v>
          </cell>
          <cell r="AI6">
            <v>93</v>
          </cell>
          <cell r="AJ6">
            <v>78</v>
          </cell>
          <cell r="AK6">
            <v>92</v>
          </cell>
          <cell r="AL6">
            <v>96</v>
          </cell>
          <cell r="AM6">
            <v>87</v>
          </cell>
          <cell r="AN6" t="str">
            <v>良好</v>
          </cell>
          <cell r="AO6">
            <v>90</v>
          </cell>
          <cell r="AP6">
            <v>66</v>
          </cell>
          <cell r="AQ6">
            <v>96</v>
          </cell>
          <cell r="AR6">
            <v>95</v>
          </cell>
          <cell r="AS6">
            <v>96</v>
          </cell>
          <cell r="AT6">
            <v>0</v>
          </cell>
          <cell r="AU6">
            <v>1</v>
          </cell>
          <cell r="AV6" t="str">
            <v>预就业实习</v>
          </cell>
        </row>
        <row r="7">
          <cell r="A7">
            <v>20200320002</v>
          </cell>
          <cell r="B7" t="str">
            <v>胡庆林</v>
          </cell>
          <cell r="C7" t="str">
            <v>全日制2020物联网应用技术1班</v>
          </cell>
          <cell r="D7">
            <v>60</v>
          </cell>
          <cell r="E7">
            <v>79</v>
          </cell>
          <cell r="F7" t="str">
            <v>优秀</v>
          </cell>
          <cell r="G7">
            <v>80</v>
          </cell>
          <cell r="H7">
            <v>69</v>
          </cell>
          <cell r="I7">
            <v>75</v>
          </cell>
          <cell r="J7">
            <v>69</v>
          </cell>
          <cell r="K7">
            <v>76</v>
          </cell>
          <cell r="L7">
            <v>61</v>
          </cell>
          <cell r="M7">
            <v>88</v>
          </cell>
          <cell r="N7">
            <v>87</v>
          </cell>
          <cell r="O7">
            <v>78</v>
          </cell>
          <cell r="P7">
            <v>94</v>
          </cell>
          <cell r="Q7">
            <v>97</v>
          </cell>
          <cell r="R7">
            <v>83</v>
          </cell>
          <cell r="S7">
            <v>90</v>
          </cell>
          <cell r="T7" t="str">
            <v>良好</v>
          </cell>
          <cell r="U7" t="str">
            <v>良好</v>
          </cell>
          <cell r="V7">
            <v>75</v>
          </cell>
          <cell r="W7">
            <v>82</v>
          </cell>
          <cell r="X7">
            <v>88</v>
          </cell>
          <cell r="Y7">
            <v>88</v>
          </cell>
          <cell r="Z7">
            <v>92</v>
          </cell>
          <cell r="AA7">
            <v>74</v>
          </cell>
          <cell r="AB7">
            <v>85</v>
          </cell>
          <cell r="AC7">
            <v>65</v>
          </cell>
          <cell r="AD7">
            <v>73</v>
          </cell>
          <cell r="AE7">
            <v>60</v>
          </cell>
          <cell r="AF7">
            <v>82</v>
          </cell>
          <cell r="AG7">
            <v>87</v>
          </cell>
          <cell r="AH7">
            <v>77</v>
          </cell>
          <cell r="AI7">
            <v>75</v>
          </cell>
          <cell r="AJ7">
            <v>85</v>
          </cell>
          <cell r="AK7">
            <v>88</v>
          </cell>
          <cell r="AL7">
            <v>94</v>
          </cell>
          <cell r="AM7">
            <v>82</v>
          </cell>
          <cell r="AN7" t="str">
            <v>良好</v>
          </cell>
          <cell r="AO7">
            <v>90</v>
          </cell>
          <cell r="AP7">
            <v>69</v>
          </cell>
          <cell r="AQ7">
            <v>84</v>
          </cell>
          <cell r="AR7">
            <v>83</v>
          </cell>
          <cell r="AS7">
            <v>95</v>
          </cell>
          <cell r="AT7">
            <v>0</v>
          </cell>
          <cell r="AU7">
            <v>1</v>
          </cell>
          <cell r="AV7" t="str">
            <v>预就业实习</v>
          </cell>
        </row>
        <row r="8">
          <cell r="A8">
            <v>20200320003</v>
          </cell>
          <cell r="B8" t="str">
            <v>黄纯</v>
          </cell>
          <cell r="C8" t="str">
            <v>全日制2020物联网应用技术1班</v>
          </cell>
          <cell r="D8">
            <v>91</v>
          </cell>
          <cell r="E8">
            <v>94</v>
          </cell>
          <cell r="F8" t="str">
            <v>优秀</v>
          </cell>
          <cell r="G8">
            <v>82</v>
          </cell>
          <cell r="H8">
            <v>76</v>
          </cell>
          <cell r="I8">
            <v>74</v>
          </cell>
          <cell r="J8">
            <v>76</v>
          </cell>
          <cell r="K8">
            <v>79</v>
          </cell>
          <cell r="L8">
            <v>81</v>
          </cell>
          <cell r="M8">
            <v>89</v>
          </cell>
          <cell r="N8">
            <v>88</v>
          </cell>
          <cell r="O8">
            <v>91</v>
          </cell>
          <cell r="P8">
            <v>93</v>
          </cell>
          <cell r="Q8">
            <v>100</v>
          </cell>
          <cell r="R8">
            <v>97</v>
          </cell>
          <cell r="S8">
            <v>90</v>
          </cell>
          <cell r="T8" t="str">
            <v>良好</v>
          </cell>
          <cell r="U8" t="str">
            <v>良好</v>
          </cell>
          <cell r="V8">
            <v>75</v>
          </cell>
          <cell r="W8">
            <v>81</v>
          </cell>
          <cell r="X8">
            <v>98</v>
          </cell>
          <cell r="Y8">
            <v>80</v>
          </cell>
          <cell r="Z8">
            <v>93</v>
          </cell>
          <cell r="AA8">
            <v>82</v>
          </cell>
          <cell r="AB8">
            <v>85</v>
          </cell>
          <cell r="AC8">
            <v>74</v>
          </cell>
          <cell r="AD8">
            <v>76</v>
          </cell>
          <cell r="AE8">
            <v>88</v>
          </cell>
          <cell r="AF8">
            <v>91</v>
          </cell>
          <cell r="AG8">
            <v>94</v>
          </cell>
          <cell r="AH8">
            <v>81</v>
          </cell>
          <cell r="AI8">
            <v>77</v>
          </cell>
          <cell r="AJ8">
            <v>90</v>
          </cell>
          <cell r="AK8">
            <v>95</v>
          </cell>
          <cell r="AL8">
            <v>97</v>
          </cell>
          <cell r="AM8">
            <v>81</v>
          </cell>
          <cell r="AN8" t="str">
            <v>良好</v>
          </cell>
          <cell r="AO8">
            <v>90</v>
          </cell>
          <cell r="AP8">
            <v>64</v>
          </cell>
          <cell r="AQ8">
            <v>86</v>
          </cell>
          <cell r="AR8">
            <v>97</v>
          </cell>
          <cell r="AS8">
            <v>96</v>
          </cell>
          <cell r="AT8">
            <v>0</v>
          </cell>
          <cell r="AU8">
            <v>1</v>
          </cell>
          <cell r="AV8" t="str">
            <v>预就业实习</v>
          </cell>
        </row>
        <row r="9">
          <cell r="A9">
            <v>20200320004</v>
          </cell>
          <cell r="B9" t="str">
            <v>黄晶</v>
          </cell>
          <cell r="C9" t="str">
            <v>全日制2020物联网应用技术1班</v>
          </cell>
          <cell r="D9">
            <v>71</v>
          </cell>
          <cell r="E9">
            <v>76</v>
          </cell>
          <cell r="F9" t="str">
            <v>优秀</v>
          </cell>
          <cell r="G9">
            <v>71</v>
          </cell>
          <cell r="H9">
            <v>76</v>
          </cell>
          <cell r="I9">
            <v>72</v>
          </cell>
          <cell r="J9">
            <v>77</v>
          </cell>
          <cell r="K9">
            <v>76</v>
          </cell>
          <cell r="L9">
            <v>81</v>
          </cell>
          <cell r="M9">
            <v>84</v>
          </cell>
          <cell r="N9">
            <v>88</v>
          </cell>
          <cell r="O9">
            <v>78</v>
          </cell>
          <cell r="P9">
            <v>95</v>
          </cell>
          <cell r="Q9">
            <v>75</v>
          </cell>
          <cell r="R9">
            <v>83</v>
          </cell>
          <cell r="S9">
            <v>90</v>
          </cell>
          <cell r="T9" t="str">
            <v>良好</v>
          </cell>
          <cell r="U9" t="str">
            <v>良好</v>
          </cell>
          <cell r="V9">
            <v>75</v>
          </cell>
          <cell r="W9">
            <v>85</v>
          </cell>
          <cell r="X9">
            <v>87</v>
          </cell>
          <cell r="Y9">
            <v>82</v>
          </cell>
          <cell r="Z9">
            <v>92</v>
          </cell>
          <cell r="AA9">
            <v>78</v>
          </cell>
          <cell r="AB9">
            <v>85</v>
          </cell>
          <cell r="AC9">
            <v>66</v>
          </cell>
          <cell r="AD9">
            <v>73</v>
          </cell>
          <cell r="AE9">
            <v>79</v>
          </cell>
          <cell r="AF9">
            <v>70</v>
          </cell>
          <cell r="AG9">
            <v>86</v>
          </cell>
          <cell r="AH9">
            <v>60</v>
          </cell>
          <cell r="AI9">
            <v>69</v>
          </cell>
          <cell r="AJ9">
            <v>84</v>
          </cell>
          <cell r="AK9">
            <v>76</v>
          </cell>
          <cell r="AL9">
            <v>86</v>
          </cell>
          <cell r="AM9">
            <v>81</v>
          </cell>
          <cell r="AN9" t="str">
            <v>良好</v>
          </cell>
          <cell r="AO9">
            <v>95</v>
          </cell>
          <cell r="AP9">
            <v>70</v>
          </cell>
          <cell r="AQ9">
            <v>74</v>
          </cell>
          <cell r="AR9">
            <v>87</v>
          </cell>
          <cell r="AS9">
            <v>61</v>
          </cell>
          <cell r="AT9">
            <v>0</v>
          </cell>
          <cell r="AU9">
            <v>1</v>
          </cell>
          <cell r="AV9" t="str">
            <v>预就业实习</v>
          </cell>
        </row>
        <row r="10">
          <cell r="A10">
            <v>20200320006</v>
          </cell>
          <cell r="B10" t="str">
            <v>梁永锦</v>
          </cell>
          <cell r="C10" t="str">
            <v>全日制2020物联网应用技术1班</v>
          </cell>
          <cell r="D10">
            <v>80</v>
          </cell>
          <cell r="E10">
            <v>98</v>
          </cell>
          <cell r="F10" t="str">
            <v>优秀</v>
          </cell>
          <cell r="G10">
            <v>89</v>
          </cell>
          <cell r="H10">
            <v>82</v>
          </cell>
          <cell r="I10">
            <v>80</v>
          </cell>
          <cell r="J10">
            <v>87</v>
          </cell>
          <cell r="K10">
            <v>88</v>
          </cell>
          <cell r="L10">
            <v>87</v>
          </cell>
          <cell r="M10">
            <v>83</v>
          </cell>
          <cell r="N10">
            <v>88</v>
          </cell>
          <cell r="O10">
            <v>90</v>
          </cell>
          <cell r="P10">
            <v>97</v>
          </cell>
          <cell r="Q10">
            <v>99</v>
          </cell>
          <cell r="R10">
            <v>97</v>
          </cell>
          <cell r="S10">
            <v>90</v>
          </cell>
          <cell r="T10" t="str">
            <v>良好</v>
          </cell>
          <cell r="U10" t="str">
            <v>良好</v>
          </cell>
          <cell r="V10">
            <v>75</v>
          </cell>
          <cell r="W10">
            <v>70</v>
          </cell>
          <cell r="X10">
            <v>92</v>
          </cell>
          <cell r="Y10">
            <v>91</v>
          </cell>
          <cell r="Z10">
            <v>93</v>
          </cell>
          <cell r="AA10">
            <v>88</v>
          </cell>
          <cell r="AB10">
            <v>85</v>
          </cell>
          <cell r="AC10">
            <v>85</v>
          </cell>
          <cell r="AD10">
            <v>85</v>
          </cell>
          <cell r="AE10">
            <v>74</v>
          </cell>
          <cell r="AF10">
            <v>91</v>
          </cell>
          <cell r="AG10">
            <v>88</v>
          </cell>
          <cell r="AH10">
            <v>92</v>
          </cell>
          <cell r="AI10">
            <v>91</v>
          </cell>
          <cell r="AJ10">
            <v>87</v>
          </cell>
          <cell r="AK10">
            <v>96</v>
          </cell>
          <cell r="AL10">
            <v>93</v>
          </cell>
          <cell r="AM10">
            <v>88</v>
          </cell>
          <cell r="AN10" t="str">
            <v>良好</v>
          </cell>
          <cell r="AO10">
            <v>90</v>
          </cell>
          <cell r="AP10">
            <v>74</v>
          </cell>
          <cell r="AQ10">
            <v>96</v>
          </cell>
          <cell r="AR10">
            <v>99</v>
          </cell>
          <cell r="AS10">
            <v>95</v>
          </cell>
          <cell r="AT10">
            <v>0</v>
          </cell>
          <cell r="AU10">
            <v>1</v>
          </cell>
          <cell r="AV10" t="str">
            <v>预就业实习</v>
          </cell>
        </row>
        <row r="11">
          <cell r="A11">
            <v>20200320007</v>
          </cell>
          <cell r="B11" t="str">
            <v>林强</v>
          </cell>
          <cell r="C11" t="str">
            <v>全日制2020物联网应用技术1班</v>
          </cell>
          <cell r="D11">
            <v>71</v>
          </cell>
          <cell r="E11">
            <v>73</v>
          </cell>
          <cell r="F11" t="str">
            <v>优秀</v>
          </cell>
          <cell r="G11">
            <v>73</v>
          </cell>
          <cell r="H11">
            <v>81</v>
          </cell>
          <cell r="I11">
            <v>70</v>
          </cell>
          <cell r="J11">
            <v>81</v>
          </cell>
          <cell r="K11">
            <v>82</v>
          </cell>
          <cell r="L11">
            <v>75</v>
          </cell>
          <cell r="M11">
            <v>81</v>
          </cell>
          <cell r="N11">
            <v>68</v>
          </cell>
          <cell r="O11">
            <v>86</v>
          </cell>
          <cell r="P11">
            <v>92</v>
          </cell>
          <cell r="Q11">
            <v>69</v>
          </cell>
          <cell r="R11">
            <v>92</v>
          </cell>
          <cell r="S11">
            <v>90</v>
          </cell>
          <cell r="T11" t="str">
            <v>良好</v>
          </cell>
          <cell r="U11" t="str">
            <v>良好</v>
          </cell>
          <cell r="V11">
            <v>75</v>
          </cell>
          <cell r="W11">
            <v>80</v>
          </cell>
          <cell r="X11">
            <v>92</v>
          </cell>
          <cell r="Y11">
            <v>83</v>
          </cell>
          <cell r="Z11">
            <v>90</v>
          </cell>
          <cell r="AA11">
            <v>70</v>
          </cell>
          <cell r="AB11">
            <v>85</v>
          </cell>
          <cell r="AC11">
            <v>61</v>
          </cell>
          <cell r="AD11">
            <v>62</v>
          </cell>
          <cell r="AE11">
            <v>60</v>
          </cell>
          <cell r="AF11">
            <v>61</v>
          </cell>
          <cell r="AG11">
            <v>92</v>
          </cell>
          <cell r="AH11">
            <v>68</v>
          </cell>
          <cell r="AI11">
            <v>49</v>
          </cell>
          <cell r="AJ11">
            <v>82</v>
          </cell>
          <cell r="AK11">
            <v>87</v>
          </cell>
          <cell r="AL11">
            <v>75</v>
          </cell>
          <cell r="AM11">
            <v>71</v>
          </cell>
          <cell r="AN11" t="str">
            <v>良好</v>
          </cell>
          <cell r="AO11">
            <v>90</v>
          </cell>
          <cell r="AP11">
            <v>74</v>
          </cell>
          <cell r="AQ11">
            <v>65</v>
          </cell>
          <cell r="AR11">
            <v>80</v>
          </cell>
          <cell r="AS11">
            <v>45</v>
          </cell>
          <cell r="AT11">
            <v>0</v>
          </cell>
          <cell r="AU11">
            <v>3</v>
          </cell>
          <cell r="AV11" t="str">
            <v>单片机技术及应用物联网设备营销预就业实习</v>
          </cell>
        </row>
        <row r="12">
          <cell r="A12">
            <v>20200320008</v>
          </cell>
          <cell r="B12" t="str">
            <v>龙腾</v>
          </cell>
          <cell r="C12" t="str">
            <v>全日制2020物联网应用技术1班</v>
          </cell>
          <cell r="D12">
            <v>79</v>
          </cell>
          <cell r="E12">
            <v>95</v>
          </cell>
          <cell r="F12" t="str">
            <v>优秀</v>
          </cell>
          <cell r="G12">
            <v>89</v>
          </cell>
          <cell r="H12">
            <v>85</v>
          </cell>
          <cell r="I12">
            <v>80</v>
          </cell>
          <cell r="J12">
            <v>86</v>
          </cell>
          <cell r="K12">
            <v>82</v>
          </cell>
          <cell r="L12">
            <v>79</v>
          </cell>
          <cell r="M12">
            <v>96</v>
          </cell>
          <cell r="N12">
            <v>91</v>
          </cell>
          <cell r="O12">
            <v>85</v>
          </cell>
          <cell r="P12">
            <v>95</v>
          </cell>
          <cell r="Q12">
            <v>98</v>
          </cell>
          <cell r="R12">
            <v>97</v>
          </cell>
          <cell r="S12">
            <v>90</v>
          </cell>
          <cell r="T12" t="str">
            <v>良好</v>
          </cell>
          <cell r="U12" t="str">
            <v>良好</v>
          </cell>
          <cell r="V12">
            <v>75</v>
          </cell>
          <cell r="W12">
            <v>86</v>
          </cell>
          <cell r="X12">
            <v>94</v>
          </cell>
          <cell r="Y12">
            <v>94</v>
          </cell>
          <cell r="Z12">
            <v>93</v>
          </cell>
          <cell r="AA12">
            <v>88</v>
          </cell>
          <cell r="AB12">
            <v>85</v>
          </cell>
          <cell r="AC12">
            <v>74</v>
          </cell>
          <cell r="AD12">
            <v>86</v>
          </cell>
          <cell r="AE12">
            <v>77</v>
          </cell>
          <cell r="AF12">
            <v>83</v>
          </cell>
          <cell r="AG12">
            <v>88</v>
          </cell>
          <cell r="AH12">
            <v>80</v>
          </cell>
          <cell r="AI12">
            <v>79</v>
          </cell>
          <cell r="AJ12">
            <v>85</v>
          </cell>
          <cell r="AK12">
            <v>96</v>
          </cell>
          <cell r="AL12">
            <v>94</v>
          </cell>
          <cell r="AM12">
            <v>88</v>
          </cell>
          <cell r="AN12" t="str">
            <v>良好</v>
          </cell>
          <cell r="AO12">
            <v>90</v>
          </cell>
          <cell r="AP12">
            <v>79</v>
          </cell>
          <cell r="AQ12">
            <v>86</v>
          </cell>
          <cell r="AR12">
            <v>90</v>
          </cell>
          <cell r="AS12">
            <v>96</v>
          </cell>
          <cell r="AT12">
            <v>97</v>
          </cell>
          <cell r="AU12">
            <v>0</v>
          </cell>
          <cell r="AV12" t="str">
            <v/>
          </cell>
        </row>
        <row r="13">
          <cell r="A13">
            <v>20200320009</v>
          </cell>
          <cell r="B13" t="str">
            <v>姚景彬</v>
          </cell>
          <cell r="C13" t="str">
            <v>全日制2020物联网应用技术1班</v>
          </cell>
          <cell r="D13">
            <v>62</v>
          </cell>
          <cell r="E13">
            <v>61</v>
          </cell>
          <cell r="F13" t="str">
            <v>优秀</v>
          </cell>
          <cell r="G13">
            <v>74</v>
          </cell>
          <cell r="H13">
            <v>62</v>
          </cell>
          <cell r="I13">
            <v>72</v>
          </cell>
          <cell r="J13">
            <v>72</v>
          </cell>
          <cell r="K13">
            <v>76</v>
          </cell>
          <cell r="L13">
            <v>75</v>
          </cell>
          <cell r="M13">
            <v>65</v>
          </cell>
          <cell r="N13">
            <v>90</v>
          </cell>
          <cell r="O13">
            <v>76</v>
          </cell>
          <cell r="P13">
            <v>93</v>
          </cell>
          <cell r="Q13">
            <v>98</v>
          </cell>
          <cell r="R13">
            <v>94</v>
          </cell>
          <cell r="S13">
            <v>90</v>
          </cell>
          <cell r="T13" t="str">
            <v>良好</v>
          </cell>
          <cell r="U13" t="str">
            <v>良好</v>
          </cell>
          <cell r="V13">
            <v>75</v>
          </cell>
          <cell r="W13">
            <v>79</v>
          </cell>
          <cell r="X13">
            <v>81</v>
          </cell>
          <cell r="Y13">
            <v>88</v>
          </cell>
          <cell r="Z13">
            <v>84</v>
          </cell>
          <cell r="AA13">
            <v>76</v>
          </cell>
          <cell r="AB13">
            <v>85</v>
          </cell>
          <cell r="AC13">
            <v>70</v>
          </cell>
          <cell r="AD13">
            <v>76</v>
          </cell>
          <cell r="AE13">
            <v>60</v>
          </cell>
          <cell r="AF13">
            <v>62</v>
          </cell>
          <cell r="AG13">
            <v>68</v>
          </cell>
          <cell r="AH13">
            <v>64</v>
          </cell>
          <cell r="AI13">
            <v>68</v>
          </cell>
          <cell r="AJ13">
            <v>71</v>
          </cell>
          <cell r="AK13">
            <v>88</v>
          </cell>
          <cell r="AL13">
            <v>79</v>
          </cell>
          <cell r="AM13">
            <v>82</v>
          </cell>
          <cell r="AN13">
            <v>60</v>
          </cell>
          <cell r="AO13">
            <v>90</v>
          </cell>
          <cell r="AP13">
            <v>73</v>
          </cell>
          <cell r="AQ13">
            <v>78</v>
          </cell>
          <cell r="AR13">
            <v>84</v>
          </cell>
          <cell r="AS13">
            <v>78</v>
          </cell>
          <cell r="AT13">
            <v>96</v>
          </cell>
          <cell r="AU13">
            <v>0</v>
          </cell>
          <cell r="AV13" t="str">
            <v/>
          </cell>
        </row>
        <row r="14">
          <cell r="A14">
            <v>20200320011</v>
          </cell>
          <cell r="B14" t="str">
            <v>陈荣杰</v>
          </cell>
          <cell r="C14" t="str">
            <v>全日制2020物联网应用技术1班</v>
          </cell>
          <cell r="D14">
            <v>65</v>
          </cell>
          <cell r="E14">
            <v>86</v>
          </cell>
          <cell r="F14" t="str">
            <v>优秀</v>
          </cell>
          <cell r="G14">
            <v>65</v>
          </cell>
          <cell r="H14">
            <v>63</v>
          </cell>
          <cell r="I14">
            <v>70</v>
          </cell>
          <cell r="J14">
            <v>76</v>
          </cell>
          <cell r="K14">
            <v>77</v>
          </cell>
          <cell r="L14">
            <v>71</v>
          </cell>
          <cell r="M14">
            <v>80</v>
          </cell>
          <cell r="N14">
            <v>85</v>
          </cell>
          <cell r="O14">
            <v>83</v>
          </cell>
          <cell r="P14">
            <v>88</v>
          </cell>
          <cell r="Q14">
            <v>92</v>
          </cell>
          <cell r="R14">
            <v>91</v>
          </cell>
          <cell r="S14">
            <v>90</v>
          </cell>
          <cell r="T14" t="str">
            <v>良好</v>
          </cell>
          <cell r="U14" t="str">
            <v>良好</v>
          </cell>
          <cell r="V14">
            <v>75</v>
          </cell>
          <cell r="W14">
            <v>77</v>
          </cell>
          <cell r="X14">
            <v>92</v>
          </cell>
          <cell r="Y14">
            <v>84</v>
          </cell>
          <cell r="Z14">
            <v>93</v>
          </cell>
          <cell r="AA14">
            <v>82</v>
          </cell>
          <cell r="AB14">
            <v>85</v>
          </cell>
          <cell r="AC14">
            <v>72</v>
          </cell>
          <cell r="AD14">
            <v>75</v>
          </cell>
          <cell r="AE14">
            <v>84</v>
          </cell>
          <cell r="AF14">
            <v>64</v>
          </cell>
          <cell r="AG14">
            <v>62</v>
          </cell>
          <cell r="AH14">
            <v>60</v>
          </cell>
          <cell r="AI14">
            <v>60</v>
          </cell>
          <cell r="AJ14">
            <v>70</v>
          </cell>
          <cell r="AK14">
            <v>96</v>
          </cell>
          <cell r="AL14">
            <v>72</v>
          </cell>
          <cell r="AM14">
            <v>83</v>
          </cell>
          <cell r="AN14" t="str">
            <v>良好</v>
          </cell>
          <cell r="AO14">
            <v>90</v>
          </cell>
          <cell r="AP14">
            <v>76</v>
          </cell>
          <cell r="AQ14">
            <v>69</v>
          </cell>
          <cell r="AR14">
            <v>79</v>
          </cell>
          <cell r="AS14">
            <v>86</v>
          </cell>
          <cell r="AT14">
            <v>93</v>
          </cell>
          <cell r="AU14">
            <v>0</v>
          </cell>
          <cell r="AV14" t="str">
            <v/>
          </cell>
        </row>
        <row r="15">
          <cell r="A15">
            <v>20200320012</v>
          </cell>
          <cell r="B15" t="str">
            <v>冯琳</v>
          </cell>
          <cell r="C15" t="str">
            <v>全日制2020物联网应用技术1班</v>
          </cell>
          <cell r="D15">
            <v>80</v>
          </cell>
          <cell r="E15">
            <v>78</v>
          </cell>
          <cell r="F15" t="str">
            <v>优秀</v>
          </cell>
          <cell r="G15">
            <v>68</v>
          </cell>
          <cell r="H15">
            <v>66</v>
          </cell>
          <cell r="I15">
            <v>71</v>
          </cell>
          <cell r="J15">
            <v>67</v>
          </cell>
          <cell r="K15">
            <v>68</v>
          </cell>
          <cell r="L15">
            <v>61</v>
          </cell>
          <cell r="M15">
            <v>89</v>
          </cell>
          <cell r="N15">
            <v>74</v>
          </cell>
          <cell r="O15">
            <v>75</v>
          </cell>
          <cell r="P15">
            <v>91</v>
          </cell>
          <cell r="Q15">
            <v>91</v>
          </cell>
          <cell r="R15">
            <v>95</v>
          </cell>
          <cell r="S15">
            <v>90</v>
          </cell>
          <cell r="T15" t="str">
            <v>良好</v>
          </cell>
          <cell r="U15" t="str">
            <v>良好</v>
          </cell>
          <cell r="V15">
            <v>75</v>
          </cell>
          <cell r="W15">
            <v>70</v>
          </cell>
          <cell r="X15">
            <v>94</v>
          </cell>
          <cell r="Y15">
            <v>80</v>
          </cell>
          <cell r="Z15">
            <v>90</v>
          </cell>
          <cell r="AA15">
            <v>68</v>
          </cell>
          <cell r="AB15">
            <v>85</v>
          </cell>
          <cell r="AC15">
            <v>64</v>
          </cell>
          <cell r="AD15">
            <v>65</v>
          </cell>
          <cell r="AE15">
            <v>79</v>
          </cell>
          <cell r="AF15">
            <v>76</v>
          </cell>
          <cell r="AG15">
            <v>83</v>
          </cell>
          <cell r="AH15">
            <v>67</v>
          </cell>
          <cell r="AI15">
            <v>60</v>
          </cell>
          <cell r="AJ15">
            <v>60</v>
          </cell>
          <cell r="AK15">
            <v>85</v>
          </cell>
          <cell r="AL15">
            <v>66</v>
          </cell>
          <cell r="AM15">
            <v>81</v>
          </cell>
          <cell r="AN15" t="str">
            <v>良好</v>
          </cell>
          <cell r="AO15">
            <v>90</v>
          </cell>
          <cell r="AP15">
            <v>73</v>
          </cell>
          <cell r="AQ15">
            <v>77</v>
          </cell>
          <cell r="AR15">
            <v>87</v>
          </cell>
          <cell r="AS15">
            <v>91</v>
          </cell>
          <cell r="AT15">
            <v>90</v>
          </cell>
          <cell r="AU15">
            <v>0</v>
          </cell>
          <cell r="AV15" t="str">
            <v/>
          </cell>
        </row>
        <row r="16">
          <cell r="A16">
            <v>20200320014</v>
          </cell>
          <cell r="B16" t="str">
            <v>花霖源</v>
          </cell>
          <cell r="C16" t="str">
            <v>全日制2020物联网应用技术1班</v>
          </cell>
          <cell r="D16">
            <v>81</v>
          </cell>
          <cell r="E16">
            <v>99</v>
          </cell>
          <cell r="F16" t="str">
            <v>优秀</v>
          </cell>
          <cell r="G16">
            <v>90</v>
          </cell>
          <cell r="H16">
            <v>82</v>
          </cell>
          <cell r="I16">
            <v>80</v>
          </cell>
          <cell r="J16">
            <v>90</v>
          </cell>
          <cell r="K16">
            <v>74</v>
          </cell>
          <cell r="L16">
            <v>79</v>
          </cell>
          <cell r="M16">
            <v>75</v>
          </cell>
          <cell r="N16">
            <v>91</v>
          </cell>
          <cell r="O16">
            <v>87</v>
          </cell>
          <cell r="P16">
            <v>93</v>
          </cell>
          <cell r="Q16">
            <v>96</v>
          </cell>
          <cell r="R16">
            <v>97</v>
          </cell>
          <cell r="S16">
            <v>90</v>
          </cell>
          <cell r="T16" t="str">
            <v>良好</v>
          </cell>
          <cell r="U16" t="str">
            <v>良好</v>
          </cell>
          <cell r="V16">
            <v>75</v>
          </cell>
          <cell r="W16">
            <v>82</v>
          </cell>
          <cell r="X16">
            <v>97</v>
          </cell>
          <cell r="Y16">
            <v>90</v>
          </cell>
          <cell r="Z16">
            <v>93</v>
          </cell>
          <cell r="AA16">
            <v>92</v>
          </cell>
          <cell r="AB16">
            <v>85</v>
          </cell>
          <cell r="AC16">
            <v>82</v>
          </cell>
          <cell r="AD16">
            <v>80</v>
          </cell>
          <cell r="AE16">
            <v>89</v>
          </cell>
          <cell r="AF16">
            <v>95</v>
          </cell>
          <cell r="AG16">
            <v>96</v>
          </cell>
          <cell r="AH16">
            <v>90</v>
          </cell>
          <cell r="AI16">
            <v>93</v>
          </cell>
          <cell r="AJ16">
            <v>85</v>
          </cell>
          <cell r="AK16">
            <v>93</v>
          </cell>
          <cell r="AL16">
            <v>93</v>
          </cell>
          <cell r="AM16">
            <v>90</v>
          </cell>
          <cell r="AN16" t="str">
            <v>良好</v>
          </cell>
          <cell r="AO16">
            <v>90</v>
          </cell>
          <cell r="AP16">
            <v>76</v>
          </cell>
          <cell r="AQ16">
            <v>96</v>
          </cell>
          <cell r="AR16">
            <v>99</v>
          </cell>
          <cell r="AS16">
            <v>84</v>
          </cell>
          <cell r="AT16">
            <v>98</v>
          </cell>
          <cell r="AU16">
            <v>0</v>
          </cell>
          <cell r="AV16" t="str">
            <v/>
          </cell>
        </row>
        <row r="17">
          <cell r="A17">
            <v>20200320015</v>
          </cell>
          <cell r="B17" t="str">
            <v>黄恩华</v>
          </cell>
          <cell r="C17" t="str">
            <v>全日制2020物联网应用技术1班</v>
          </cell>
          <cell r="D17">
            <v>74</v>
          </cell>
          <cell r="E17">
            <v>99</v>
          </cell>
          <cell r="F17" t="str">
            <v>优秀</v>
          </cell>
          <cell r="G17">
            <v>81</v>
          </cell>
          <cell r="H17">
            <v>76</v>
          </cell>
          <cell r="I17">
            <v>80</v>
          </cell>
          <cell r="J17">
            <v>88</v>
          </cell>
          <cell r="K17">
            <v>86</v>
          </cell>
          <cell r="L17">
            <v>79</v>
          </cell>
          <cell r="M17">
            <v>83</v>
          </cell>
          <cell r="N17">
            <v>91</v>
          </cell>
          <cell r="O17">
            <v>87</v>
          </cell>
          <cell r="P17">
            <v>91</v>
          </cell>
          <cell r="Q17">
            <v>99</v>
          </cell>
          <cell r="R17">
            <v>98</v>
          </cell>
          <cell r="S17">
            <v>90</v>
          </cell>
          <cell r="T17" t="str">
            <v>良好</v>
          </cell>
          <cell r="U17" t="str">
            <v>良好</v>
          </cell>
          <cell r="V17">
            <v>75</v>
          </cell>
          <cell r="W17">
            <v>84</v>
          </cell>
          <cell r="X17">
            <v>95</v>
          </cell>
          <cell r="Y17">
            <v>93</v>
          </cell>
          <cell r="Z17">
            <v>93</v>
          </cell>
          <cell r="AA17">
            <v>78</v>
          </cell>
          <cell r="AB17">
            <v>85</v>
          </cell>
          <cell r="AC17">
            <v>77</v>
          </cell>
          <cell r="AD17">
            <v>84</v>
          </cell>
          <cell r="AE17">
            <v>70</v>
          </cell>
          <cell r="AF17">
            <v>93</v>
          </cell>
          <cell r="AG17">
            <v>85</v>
          </cell>
          <cell r="AH17">
            <v>76</v>
          </cell>
          <cell r="AI17">
            <v>75</v>
          </cell>
          <cell r="AJ17">
            <v>86</v>
          </cell>
          <cell r="AK17">
            <v>96</v>
          </cell>
          <cell r="AL17">
            <v>91</v>
          </cell>
          <cell r="AM17">
            <v>85</v>
          </cell>
          <cell r="AN17" t="str">
            <v>良好</v>
          </cell>
          <cell r="AO17">
            <v>90</v>
          </cell>
          <cell r="AP17">
            <v>76</v>
          </cell>
          <cell r="AQ17">
            <v>84</v>
          </cell>
          <cell r="AR17">
            <v>99</v>
          </cell>
          <cell r="AS17">
            <v>86</v>
          </cell>
          <cell r="AT17">
            <v>92</v>
          </cell>
          <cell r="AU17">
            <v>0</v>
          </cell>
          <cell r="AV17" t="str">
            <v/>
          </cell>
        </row>
        <row r="18">
          <cell r="A18">
            <v>20200320016</v>
          </cell>
          <cell r="B18" t="str">
            <v>黄圣</v>
          </cell>
          <cell r="C18" t="str">
            <v>全日制2020物联网应用技术1班</v>
          </cell>
          <cell r="D18">
            <v>60</v>
          </cell>
          <cell r="E18">
            <v>76</v>
          </cell>
          <cell r="F18" t="str">
            <v>优秀</v>
          </cell>
          <cell r="G18">
            <v>66</v>
          </cell>
          <cell r="H18">
            <v>73</v>
          </cell>
          <cell r="I18">
            <v>74</v>
          </cell>
          <cell r="J18">
            <v>63</v>
          </cell>
          <cell r="K18">
            <v>72</v>
          </cell>
          <cell r="L18">
            <v>63</v>
          </cell>
          <cell r="M18">
            <v>80</v>
          </cell>
          <cell r="N18">
            <v>88</v>
          </cell>
          <cell r="O18">
            <v>83</v>
          </cell>
          <cell r="P18">
            <v>93</v>
          </cell>
          <cell r="Q18">
            <v>97</v>
          </cell>
          <cell r="R18">
            <v>93</v>
          </cell>
          <cell r="S18">
            <v>90</v>
          </cell>
          <cell r="T18" t="str">
            <v>良好</v>
          </cell>
          <cell r="U18" t="str">
            <v>良好</v>
          </cell>
          <cell r="V18">
            <v>75</v>
          </cell>
          <cell r="W18">
            <v>78</v>
          </cell>
          <cell r="X18">
            <v>88</v>
          </cell>
          <cell r="Y18">
            <v>84</v>
          </cell>
          <cell r="Z18">
            <v>91</v>
          </cell>
          <cell r="AA18">
            <v>68</v>
          </cell>
          <cell r="AB18">
            <v>85</v>
          </cell>
          <cell r="AC18">
            <v>60</v>
          </cell>
          <cell r="AD18">
            <v>61</v>
          </cell>
          <cell r="AE18">
            <v>88</v>
          </cell>
          <cell r="AF18">
            <v>63</v>
          </cell>
          <cell r="AG18">
            <v>88</v>
          </cell>
          <cell r="AH18">
            <v>74</v>
          </cell>
          <cell r="AI18">
            <v>60</v>
          </cell>
          <cell r="AJ18">
            <v>80</v>
          </cell>
          <cell r="AK18">
            <v>94</v>
          </cell>
          <cell r="AL18">
            <v>79</v>
          </cell>
          <cell r="AM18">
            <v>71</v>
          </cell>
          <cell r="AN18" t="str">
            <v>良好</v>
          </cell>
          <cell r="AO18">
            <v>90</v>
          </cell>
          <cell r="AP18">
            <v>65</v>
          </cell>
          <cell r="AQ18">
            <v>73</v>
          </cell>
          <cell r="AR18">
            <v>85</v>
          </cell>
          <cell r="AS18">
            <v>88</v>
          </cell>
          <cell r="AT18">
            <v>96</v>
          </cell>
          <cell r="AU18">
            <v>0</v>
          </cell>
          <cell r="AV18" t="str">
            <v/>
          </cell>
        </row>
        <row r="19">
          <cell r="A19">
            <v>20200320017</v>
          </cell>
          <cell r="B19" t="str">
            <v>李奉骉</v>
          </cell>
          <cell r="C19" t="str">
            <v>全日制2020物联网应用技术1班</v>
          </cell>
          <cell r="D19">
            <v>72</v>
          </cell>
          <cell r="E19">
            <v>60</v>
          </cell>
          <cell r="F19" t="str">
            <v>优秀</v>
          </cell>
          <cell r="G19">
            <v>72</v>
          </cell>
          <cell r="H19">
            <v>68</v>
          </cell>
          <cell r="I19">
            <v>70</v>
          </cell>
          <cell r="J19">
            <v>70</v>
          </cell>
          <cell r="K19">
            <v>74</v>
          </cell>
          <cell r="L19">
            <v>72</v>
          </cell>
          <cell r="M19">
            <v>86</v>
          </cell>
          <cell r="N19">
            <v>67</v>
          </cell>
          <cell r="O19">
            <v>78</v>
          </cell>
          <cell r="P19">
            <v>95</v>
          </cell>
          <cell r="Q19">
            <v>97</v>
          </cell>
          <cell r="R19">
            <v>83</v>
          </cell>
          <cell r="S19">
            <v>90</v>
          </cell>
          <cell r="T19" t="str">
            <v>良好</v>
          </cell>
          <cell r="U19" t="str">
            <v>良好</v>
          </cell>
          <cell r="V19">
            <v>75</v>
          </cell>
          <cell r="W19">
            <v>65</v>
          </cell>
          <cell r="X19">
            <v>97</v>
          </cell>
          <cell r="Y19">
            <v>87</v>
          </cell>
          <cell r="Z19">
            <v>93</v>
          </cell>
          <cell r="AA19">
            <v>76</v>
          </cell>
          <cell r="AB19">
            <v>85</v>
          </cell>
          <cell r="AC19">
            <v>60</v>
          </cell>
          <cell r="AD19">
            <v>68</v>
          </cell>
          <cell r="AE19">
            <v>81</v>
          </cell>
          <cell r="AF19">
            <v>70</v>
          </cell>
          <cell r="AG19">
            <v>87</v>
          </cell>
          <cell r="AH19">
            <v>65</v>
          </cell>
          <cell r="AI19">
            <v>60</v>
          </cell>
          <cell r="AJ19">
            <v>86</v>
          </cell>
          <cell r="AK19">
            <v>88</v>
          </cell>
          <cell r="AL19">
            <v>77</v>
          </cell>
          <cell r="AM19">
            <v>73</v>
          </cell>
          <cell r="AN19" t="str">
            <v>良好</v>
          </cell>
          <cell r="AO19">
            <v>90</v>
          </cell>
          <cell r="AP19">
            <v>74</v>
          </cell>
          <cell r="AQ19">
            <v>76</v>
          </cell>
          <cell r="AR19">
            <v>84</v>
          </cell>
          <cell r="AS19">
            <v>80</v>
          </cell>
          <cell r="AT19">
            <v>0</v>
          </cell>
          <cell r="AU19">
            <v>1</v>
          </cell>
          <cell r="AV19" t="str">
            <v>预就业实习</v>
          </cell>
        </row>
        <row r="20">
          <cell r="A20">
            <v>20200320018</v>
          </cell>
          <cell r="B20" t="str">
            <v>李佳茂</v>
          </cell>
          <cell r="C20" t="str">
            <v>全日制2020物联网应用技术1班</v>
          </cell>
          <cell r="D20">
            <v>92</v>
          </cell>
          <cell r="E20">
            <v>98</v>
          </cell>
          <cell r="F20" t="str">
            <v>优秀</v>
          </cell>
          <cell r="G20">
            <v>78</v>
          </cell>
          <cell r="H20">
            <v>74</v>
          </cell>
          <cell r="I20">
            <v>81</v>
          </cell>
          <cell r="J20">
            <v>85</v>
          </cell>
          <cell r="K20">
            <v>82</v>
          </cell>
          <cell r="L20">
            <v>81</v>
          </cell>
          <cell r="M20">
            <v>90</v>
          </cell>
          <cell r="N20">
            <v>81</v>
          </cell>
          <cell r="O20">
            <v>85</v>
          </cell>
          <cell r="P20">
            <v>97</v>
          </cell>
          <cell r="Q20">
            <v>98</v>
          </cell>
          <cell r="R20">
            <v>97</v>
          </cell>
          <cell r="S20">
            <v>90</v>
          </cell>
          <cell r="T20" t="str">
            <v>良好</v>
          </cell>
          <cell r="U20" t="str">
            <v>良好</v>
          </cell>
          <cell r="V20">
            <v>75</v>
          </cell>
          <cell r="W20">
            <v>82</v>
          </cell>
          <cell r="X20">
            <v>96</v>
          </cell>
          <cell r="Y20">
            <v>92</v>
          </cell>
          <cell r="Z20">
            <v>93</v>
          </cell>
          <cell r="AA20">
            <v>84</v>
          </cell>
          <cell r="AB20">
            <v>85</v>
          </cell>
          <cell r="AC20">
            <v>70</v>
          </cell>
          <cell r="AD20">
            <v>81</v>
          </cell>
          <cell r="AE20">
            <v>85</v>
          </cell>
          <cell r="AF20">
            <v>93</v>
          </cell>
          <cell r="AG20">
            <v>91</v>
          </cell>
          <cell r="AH20">
            <v>93</v>
          </cell>
          <cell r="AI20">
            <v>85</v>
          </cell>
          <cell r="AJ20">
            <v>89</v>
          </cell>
          <cell r="AK20">
            <v>96</v>
          </cell>
          <cell r="AL20">
            <v>96</v>
          </cell>
          <cell r="AM20">
            <v>86</v>
          </cell>
          <cell r="AN20" t="str">
            <v>良好</v>
          </cell>
          <cell r="AO20">
            <v>90</v>
          </cell>
          <cell r="AP20">
            <v>70</v>
          </cell>
          <cell r="AQ20">
            <v>90</v>
          </cell>
          <cell r="AR20">
            <v>93</v>
          </cell>
          <cell r="AS20">
            <v>97</v>
          </cell>
          <cell r="AT20">
            <v>92</v>
          </cell>
          <cell r="AU20">
            <v>0</v>
          </cell>
          <cell r="AV20" t="str">
            <v/>
          </cell>
        </row>
        <row r="21">
          <cell r="A21">
            <v>20200320019</v>
          </cell>
          <cell r="B21" t="str">
            <v>李晓石</v>
          </cell>
          <cell r="C21" t="str">
            <v>全日制2020物联网应用技术1班</v>
          </cell>
          <cell r="D21">
            <v>80</v>
          </cell>
          <cell r="E21">
            <v>92</v>
          </cell>
          <cell r="F21" t="str">
            <v>优秀</v>
          </cell>
          <cell r="G21">
            <v>77</v>
          </cell>
          <cell r="H21">
            <v>75</v>
          </cell>
          <cell r="I21">
            <v>71</v>
          </cell>
          <cell r="J21">
            <v>90</v>
          </cell>
          <cell r="K21">
            <v>83</v>
          </cell>
          <cell r="L21">
            <v>74</v>
          </cell>
          <cell r="M21">
            <v>86</v>
          </cell>
          <cell r="N21">
            <v>90</v>
          </cell>
          <cell r="O21">
            <v>82</v>
          </cell>
          <cell r="P21">
            <v>91</v>
          </cell>
          <cell r="Q21">
            <v>99</v>
          </cell>
          <cell r="R21">
            <v>83</v>
          </cell>
          <cell r="S21">
            <v>90</v>
          </cell>
          <cell r="T21" t="str">
            <v>良好</v>
          </cell>
          <cell r="U21" t="str">
            <v>良好</v>
          </cell>
          <cell r="V21">
            <v>75</v>
          </cell>
          <cell r="W21">
            <v>70</v>
          </cell>
          <cell r="X21">
            <v>95</v>
          </cell>
          <cell r="Y21">
            <v>91</v>
          </cell>
          <cell r="Z21">
            <v>93</v>
          </cell>
          <cell r="AA21">
            <v>68</v>
          </cell>
          <cell r="AB21">
            <v>85</v>
          </cell>
          <cell r="AC21">
            <v>79</v>
          </cell>
          <cell r="AD21">
            <v>77</v>
          </cell>
          <cell r="AE21">
            <v>82</v>
          </cell>
          <cell r="AF21">
            <v>80</v>
          </cell>
          <cell r="AG21">
            <v>80</v>
          </cell>
          <cell r="AH21">
            <v>88</v>
          </cell>
          <cell r="AI21">
            <v>60</v>
          </cell>
          <cell r="AJ21">
            <v>82</v>
          </cell>
          <cell r="AK21">
            <v>95</v>
          </cell>
          <cell r="AL21">
            <v>76</v>
          </cell>
          <cell r="AM21">
            <v>83</v>
          </cell>
          <cell r="AN21" t="str">
            <v>良好</v>
          </cell>
          <cell r="AO21">
            <v>95</v>
          </cell>
          <cell r="AP21">
            <v>76</v>
          </cell>
          <cell r="AQ21">
            <v>76</v>
          </cell>
          <cell r="AR21">
            <v>84</v>
          </cell>
          <cell r="AS21">
            <v>90</v>
          </cell>
          <cell r="AT21">
            <v>90</v>
          </cell>
          <cell r="AU21">
            <v>0</v>
          </cell>
          <cell r="AV21" t="str">
            <v/>
          </cell>
        </row>
        <row r="22">
          <cell r="A22">
            <v>20200320020</v>
          </cell>
          <cell r="B22" t="str">
            <v>梁永源</v>
          </cell>
          <cell r="C22" t="str">
            <v>全日制2020物联网应用技术1班</v>
          </cell>
          <cell r="D22">
            <v>79</v>
          </cell>
          <cell r="E22">
            <v>83</v>
          </cell>
          <cell r="F22" t="str">
            <v>优秀</v>
          </cell>
          <cell r="G22">
            <v>71</v>
          </cell>
          <cell r="H22">
            <v>68</v>
          </cell>
          <cell r="I22">
            <v>74</v>
          </cell>
          <cell r="J22">
            <v>75</v>
          </cell>
          <cell r="K22">
            <v>69</v>
          </cell>
          <cell r="L22">
            <v>77</v>
          </cell>
          <cell r="M22">
            <v>71</v>
          </cell>
          <cell r="N22">
            <v>86</v>
          </cell>
          <cell r="O22">
            <v>80</v>
          </cell>
          <cell r="P22">
            <v>92</v>
          </cell>
          <cell r="Q22">
            <v>95</v>
          </cell>
          <cell r="R22">
            <v>95</v>
          </cell>
          <cell r="S22">
            <v>90</v>
          </cell>
          <cell r="T22" t="str">
            <v>良好</v>
          </cell>
          <cell r="U22" t="str">
            <v>良好</v>
          </cell>
          <cell r="V22">
            <v>75</v>
          </cell>
          <cell r="W22">
            <v>81</v>
          </cell>
          <cell r="X22">
            <v>86</v>
          </cell>
          <cell r="Y22">
            <v>87</v>
          </cell>
          <cell r="Z22">
            <v>93</v>
          </cell>
          <cell r="AA22">
            <v>73</v>
          </cell>
          <cell r="AB22">
            <v>85</v>
          </cell>
          <cell r="AC22">
            <v>68</v>
          </cell>
          <cell r="AD22">
            <v>68</v>
          </cell>
          <cell r="AE22">
            <v>79</v>
          </cell>
          <cell r="AF22">
            <v>74</v>
          </cell>
          <cell r="AG22">
            <v>86</v>
          </cell>
          <cell r="AH22">
            <v>78</v>
          </cell>
          <cell r="AI22">
            <v>60</v>
          </cell>
          <cell r="AJ22">
            <v>80</v>
          </cell>
          <cell r="AK22">
            <v>96</v>
          </cell>
          <cell r="AL22">
            <v>67</v>
          </cell>
          <cell r="AM22">
            <v>84</v>
          </cell>
          <cell r="AN22" t="str">
            <v>良好</v>
          </cell>
          <cell r="AO22">
            <v>90</v>
          </cell>
          <cell r="AP22">
            <v>69</v>
          </cell>
          <cell r="AQ22">
            <v>65</v>
          </cell>
          <cell r="AR22">
            <v>89</v>
          </cell>
          <cell r="AS22">
            <v>87</v>
          </cell>
          <cell r="AT22">
            <v>93</v>
          </cell>
          <cell r="AU22">
            <v>0</v>
          </cell>
          <cell r="AV22" t="str">
            <v/>
          </cell>
        </row>
        <row r="23">
          <cell r="A23">
            <v>20200320021</v>
          </cell>
          <cell r="B23" t="str">
            <v>林胜征</v>
          </cell>
          <cell r="C23" t="str">
            <v>全日制2020物联网应用技术1班</v>
          </cell>
          <cell r="D23">
            <v>90</v>
          </cell>
          <cell r="E23">
            <v>75</v>
          </cell>
          <cell r="F23" t="str">
            <v>优秀</v>
          </cell>
          <cell r="G23">
            <v>67</v>
          </cell>
          <cell r="H23">
            <v>68</v>
          </cell>
          <cell r="I23">
            <v>65</v>
          </cell>
          <cell r="J23">
            <v>74</v>
          </cell>
          <cell r="K23">
            <v>87</v>
          </cell>
          <cell r="L23">
            <v>82</v>
          </cell>
          <cell r="M23">
            <v>89</v>
          </cell>
          <cell r="N23">
            <v>88</v>
          </cell>
          <cell r="O23">
            <v>83</v>
          </cell>
          <cell r="P23">
            <v>88</v>
          </cell>
          <cell r="Q23">
            <v>96</v>
          </cell>
          <cell r="R23">
            <v>96</v>
          </cell>
          <cell r="S23">
            <v>90</v>
          </cell>
          <cell r="T23" t="str">
            <v>良好</v>
          </cell>
          <cell r="U23" t="str">
            <v>良好</v>
          </cell>
          <cell r="V23">
            <v>75</v>
          </cell>
          <cell r="W23">
            <v>68</v>
          </cell>
          <cell r="X23">
            <v>77</v>
          </cell>
          <cell r="Y23">
            <v>89</v>
          </cell>
          <cell r="Z23">
            <v>93</v>
          </cell>
          <cell r="AA23">
            <v>88</v>
          </cell>
          <cell r="AB23">
            <v>85</v>
          </cell>
          <cell r="AC23">
            <v>67</v>
          </cell>
          <cell r="AD23">
            <v>68</v>
          </cell>
          <cell r="AE23">
            <v>78</v>
          </cell>
          <cell r="AF23">
            <v>68</v>
          </cell>
          <cell r="AG23">
            <v>93</v>
          </cell>
          <cell r="AH23">
            <v>66</v>
          </cell>
          <cell r="AI23">
            <v>65</v>
          </cell>
          <cell r="AJ23">
            <v>66</v>
          </cell>
          <cell r="AK23">
            <v>96</v>
          </cell>
          <cell r="AL23">
            <v>68</v>
          </cell>
          <cell r="AM23">
            <v>83</v>
          </cell>
          <cell r="AN23" t="str">
            <v>良好</v>
          </cell>
          <cell r="AO23">
            <v>90</v>
          </cell>
          <cell r="AP23">
            <v>71</v>
          </cell>
          <cell r="AQ23">
            <v>70</v>
          </cell>
          <cell r="AR23">
            <v>81</v>
          </cell>
          <cell r="AS23">
            <v>94</v>
          </cell>
          <cell r="AT23">
            <v>98</v>
          </cell>
          <cell r="AU23">
            <v>0</v>
          </cell>
          <cell r="AV23" t="str">
            <v/>
          </cell>
        </row>
        <row r="24">
          <cell r="A24">
            <v>20200320022</v>
          </cell>
          <cell r="B24" t="str">
            <v>林世涛</v>
          </cell>
          <cell r="C24" t="str">
            <v>全日制2020物联网应用技术1班</v>
          </cell>
          <cell r="D24">
            <v>70</v>
          </cell>
          <cell r="E24">
            <v>85</v>
          </cell>
          <cell r="F24" t="str">
            <v>优秀</v>
          </cell>
          <cell r="G24">
            <v>74</v>
          </cell>
          <cell r="H24">
            <v>69</v>
          </cell>
          <cell r="I24">
            <v>73</v>
          </cell>
          <cell r="J24">
            <v>78</v>
          </cell>
          <cell r="K24">
            <v>69</v>
          </cell>
          <cell r="L24">
            <v>74</v>
          </cell>
          <cell r="M24">
            <v>83</v>
          </cell>
          <cell r="N24">
            <v>78</v>
          </cell>
          <cell r="O24">
            <v>84</v>
          </cell>
          <cell r="P24">
            <v>92</v>
          </cell>
          <cell r="Q24">
            <v>97</v>
          </cell>
          <cell r="R24">
            <v>94</v>
          </cell>
          <cell r="S24">
            <v>90</v>
          </cell>
          <cell r="T24" t="str">
            <v>良好</v>
          </cell>
          <cell r="U24" t="str">
            <v>良好</v>
          </cell>
          <cell r="V24">
            <v>75</v>
          </cell>
          <cell r="W24">
            <v>67</v>
          </cell>
          <cell r="X24">
            <v>95</v>
          </cell>
          <cell r="Y24">
            <v>91</v>
          </cell>
          <cell r="Z24">
            <v>92</v>
          </cell>
          <cell r="AA24">
            <v>68</v>
          </cell>
          <cell r="AB24">
            <v>85</v>
          </cell>
          <cell r="AC24">
            <v>66</v>
          </cell>
          <cell r="AD24">
            <v>60</v>
          </cell>
          <cell r="AE24">
            <v>77</v>
          </cell>
          <cell r="AF24">
            <v>72</v>
          </cell>
          <cell r="AG24">
            <v>85</v>
          </cell>
          <cell r="AH24">
            <v>72</v>
          </cell>
          <cell r="AI24">
            <v>69</v>
          </cell>
          <cell r="AJ24">
            <v>86</v>
          </cell>
          <cell r="AK24">
            <v>94</v>
          </cell>
          <cell r="AL24">
            <v>78</v>
          </cell>
          <cell r="AM24">
            <v>72</v>
          </cell>
          <cell r="AN24" t="str">
            <v>良好</v>
          </cell>
          <cell r="AO24">
            <v>90</v>
          </cell>
          <cell r="AP24">
            <v>75</v>
          </cell>
          <cell r="AQ24">
            <v>76</v>
          </cell>
          <cell r="AR24">
            <v>87</v>
          </cell>
          <cell r="AS24">
            <v>80</v>
          </cell>
          <cell r="AT24">
            <v>96</v>
          </cell>
          <cell r="AU24">
            <v>0</v>
          </cell>
          <cell r="AV24" t="str">
            <v/>
          </cell>
        </row>
        <row r="25">
          <cell r="A25">
            <v>20200320023</v>
          </cell>
          <cell r="B25" t="str">
            <v>刘凯驹</v>
          </cell>
          <cell r="C25" t="str">
            <v>全日制2020物联网应用技术1班</v>
          </cell>
          <cell r="D25">
            <v>82</v>
          </cell>
          <cell r="E25">
            <v>88</v>
          </cell>
          <cell r="F25" t="str">
            <v>优秀</v>
          </cell>
          <cell r="G25">
            <v>69</v>
          </cell>
          <cell r="H25">
            <v>74</v>
          </cell>
          <cell r="I25">
            <v>80</v>
          </cell>
          <cell r="J25">
            <v>77</v>
          </cell>
          <cell r="K25">
            <v>68</v>
          </cell>
          <cell r="L25">
            <v>78</v>
          </cell>
          <cell r="M25">
            <v>77</v>
          </cell>
          <cell r="N25">
            <v>83</v>
          </cell>
          <cell r="O25">
            <v>80</v>
          </cell>
          <cell r="P25">
            <v>60</v>
          </cell>
          <cell r="Q25">
            <v>96</v>
          </cell>
          <cell r="R25">
            <v>94</v>
          </cell>
          <cell r="S25">
            <v>90</v>
          </cell>
          <cell r="T25" t="str">
            <v>良好</v>
          </cell>
          <cell r="U25" t="str">
            <v>良好</v>
          </cell>
          <cell r="V25">
            <v>75</v>
          </cell>
          <cell r="W25">
            <v>86</v>
          </cell>
          <cell r="X25">
            <v>98</v>
          </cell>
          <cell r="Y25">
            <v>90</v>
          </cell>
          <cell r="Z25">
            <v>93</v>
          </cell>
          <cell r="AA25">
            <v>79</v>
          </cell>
          <cell r="AB25">
            <v>85</v>
          </cell>
          <cell r="AC25">
            <v>71</v>
          </cell>
          <cell r="AD25">
            <v>78</v>
          </cell>
          <cell r="AE25">
            <v>63</v>
          </cell>
          <cell r="AF25">
            <v>84</v>
          </cell>
          <cell r="AG25">
            <v>94</v>
          </cell>
          <cell r="AH25">
            <v>70</v>
          </cell>
          <cell r="AI25">
            <v>60</v>
          </cell>
          <cell r="AJ25">
            <v>67</v>
          </cell>
          <cell r="AK25">
            <v>95</v>
          </cell>
          <cell r="AL25">
            <v>94</v>
          </cell>
          <cell r="AM25">
            <v>84</v>
          </cell>
          <cell r="AN25" t="str">
            <v>良好</v>
          </cell>
          <cell r="AO25">
            <v>90</v>
          </cell>
          <cell r="AP25">
            <v>71</v>
          </cell>
          <cell r="AQ25">
            <v>76</v>
          </cell>
          <cell r="AR25">
            <v>91</v>
          </cell>
          <cell r="AS25">
            <v>83</v>
          </cell>
          <cell r="AT25">
            <v>96</v>
          </cell>
          <cell r="AU25">
            <v>0</v>
          </cell>
          <cell r="AV25" t="str">
            <v/>
          </cell>
        </row>
        <row r="26">
          <cell r="A26">
            <v>20200320024</v>
          </cell>
          <cell r="B26" t="str">
            <v>刘展鹏</v>
          </cell>
          <cell r="C26" t="str">
            <v>全日制2020物联网应用技术1班</v>
          </cell>
          <cell r="D26">
            <v>83</v>
          </cell>
          <cell r="E26">
            <v>93</v>
          </cell>
          <cell r="F26" t="str">
            <v>优秀</v>
          </cell>
          <cell r="G26">
            <v>71</v>
          </cell>
          <cell r="H26">
            <v>65</v>
          </cell>
          <cell r="I26">
            <v>80</v>
          </cell>
          <cell r="J26">
            <v>83</v>
          </cell>
          <cell r="K26">
            <v>89</v>
          </cell>
          <cell r="L26">
            <v>92</v>
          </cell>
          <cell r="M26">
            <v>82</v>
          </cell>
          <cell r="N26">
            <v>90</v>
          </cell>
          <cell r="O26">
            <v>90</v>
          </cell>
          <cell r="P26">
            <v>91</v>
          </cell>
          <cell r="Q26">
            <v>99</v>
          </cell>
          <cell r="R26">
            <v>94</v>
          </cell>
          <cell r="S26">
            <v>90</v>
          </cell>
          <cell r="T26" t="str">
            <v>良好</v>
          </cell>
          <cell r="U26" t="str">
            <v>良好</v>
          </cell>
          <cell r="V26">
            <v>75</v>
          </cell>
          <cell r="W26">
            <v>82</v>
          </cell>
          <cell r="X26">
            <v>92</v>
          </cell>
          <cell r="Y26">
            <v>92</v>
          </cell>
          <cell r="Z26">
            <v>87</v>
          </cell>
          <cell r="AA26">
            <v>88</v>
          </cell>
          <cell r="AB26">
            <v>85</v>
          </cell>
          <cell r="AC26">
            <v>72</v>
          </cell>
          <cell r="AD26">
            <v>71</v>
          </cell>
          <cell r="AE26">
            <v>84</v>
          </cell>
          <cell r="AF26">
            <v>92</v>
          </cell>
          <cell r="AG26">
            <v>96</v>
          </cell>
          <cell r="AH26">
            <v>86</v>
          </cell>
          <cell r="AI26">
            <v>79</v>
          </cell>
          <cell r="AJ26">
            <v>88</v>
          </cell>
          <cell r="AK26">
            <v>94</v>
          </cell>
          <cell r="AL26">
            <v>97</v>
          </cell>
          <cell r="AM26">
            <v>84</v>
          </cell>
          <cell r="AN26" t="str">
            <v>良好</v>
          </cell>
          <cell r="AO26">
            <v>90</v>
          </cell>
          <cell r="AP26">
            <v>78</v>
          </cell>
          <cell r="AQ26">
            <v>83</v>
          </cell>
          <cell r="AR26">
            <v>97</v>
          </cell>
          <cell r="AS26">
            <v>94</v>
          </cell>
          <cell r="AT26">
            <v>100</v>
          </cell>
          <cell r="AU26">
            <v>0</v>
          </cell>
          <cell r="AV26" t="str">
            <v/>
          </cell>
        </row>
        <row r="27">
          <cell r="A27">
            <v>20200320025</v>
          </cell>
          <cell r="B27" t="str">
            <v>龙秋梅</v>
          </cell>
          <cell r="C27" t="str">
            <v>全日制2020物联网应用技术1班</v>
          </cell>
          <cell r="D27">
            <v>85</v>
          </cell>
          <cell r="E27">
            <v>96</v>
          </cell>
          <cell r="F27" t="str">
            <v>优秀</v>
          </cell>
          <cell r="G27">
            <v>71</v>
          </cell>
          <cell r="H27">
            <v>67</v>
          </cell>
          <cell r="I27">
            <v>76</v>
          </cell>
          <cell r="J27">
            <v>91</v>
          </cell>
          <cell r="K27">
            <v>77</v>
          </cell>
          <cell r="L27">
            <v>86</v>
          </cell>
          <cell r="M27">
            <v>84</v>
          </cell>
          <cell r="N27">
            <v>90</v>
          </cell>
          <cell r="O27">
            <v>83</v>
          </cell>
          <cell r="P27">
            <v>93</v>
          </cell>
          <cell r="Q27">
            <v>96</v>
          </cell>
          <cell r="R27">
            <v>97</v>
          </cell>
          <cell r="S27">
            <v>90</v>
          </cell>
          <cell r="T27" t="str">
            <v>良好</v>
          </cell>
          <cell r="U27" t="str">
            <v>良好</v>
          </cell>
          <cell r="V27">
            <v>75</v>
          </cell>
          <cell r="W27">
            <v>80</v>
          </cell>
          <cell r="X27">
            <v>84</v>
          </cell>
          <cell r="Y27">
            <v>87</v>
          </cell>
          <cell r="Z27">
            <v>91</v>
          </cell>
          <cell r="AA27">
            <v>65</v>
          </cell>
          <cell r="AB27">
            <v>85</v>
          </cell>
          <cell r="AC27">
            <v>69</v>
          </cell>
          <cell r="AD27">
            <v>74</v>
          </cell>
          <cell r="AE27">
            <v>77</v>
          </cell>
          <cell r="AF27">
            <v>89</v>
          </cell>
          <cell r="AG27">
            <v>84</v>
          </cell>
          <cell r="AH27">
            <v>65</v>
          </cell>
          <cell r="AI27">
            <v>60</v>
          </cell>
          <cell r="AJ27">
            <v>83</v>
          </cell>
          <cell r="AK27">
            <v>88</v>
          </cell>
          <cell r="AL27">
            <v>96</v>
          </cell>
          <cell r="AM27">
            <v>83</v>
          </cell>
          <cell r="AN27" t="str">
            <v>良好</v>
          </cell>
          <cell r="AO27">
            <v>95</v>
          </cell>
          <cell r="AP27">
            <v>72</v>
          </cell>
          <cell r="AQ27">
            <v>73</v>
          </cell>
          <cell r="AR27">
            <v>87</v>
          </cell>
          <cell r="AS27">
            <v>80</v>
          </cell>
          <cell r="AT27">
            <v>95</v>
          </cell>
          <cell r="AU27">
            <v>0</v>
          </cell>
          <cell r="AV27" t="str">
            <v/>
          </cell>
        </row>
        <row r="28">
          <cell r="A28">
            <v>20200320026</v>
          </cell>
          <cell r="B28" t="str">
            <v>莫薇</v>
          </cell>
          <cell r="C28" t="str">
            <v>全日制2020物联网应用技术1班</v>
          </cell>
          <cell r="D28">
            <v>84</v>
          </cell>
          <cell r="E28">
            <v>79</v>
          </cell>
          <cell r="F28" t="str">
            <v>优秀</v>
          </cell>
          <cell r="G28">
            <v>72</v>
          </cell>
          <cell r="H28">
            <v>68</v>
          </cell>
          <cell r="I28">
            <v>76</v>
          </cell>
          <cell r="J28">
            <v>80</v>
          </cell>
          <cell r="K28">
            <v>78</v>
          </cell>
          <cell r="L28">
            <v>88</v>
          </cell>
          <cell r="M28">
            <v>89</v>
          </cell>
          <cell r="N28">
            <v>93</v>
          </cell>
          <cell r="O28">
            <v>84</v>
          </cell>
          <cell r="P28">
            <v>94</v>
          </cell>
          <cell r="Q28">
            <v>98</v>
          </cell>
          <cell r="R28">
            <v>95</v>
          </cell>
          <cell r="S28">
            <v>90</v>
          </cell>
          <cell r="T28" t="str">
            <v>良好</v>
          </cell>
          <cell r="U28" t="str">
            <v>良好</v>
          </cell>
          <cell r="V28">
            <v>75</v>
          </cell>
          <cell r="W28">
            <v>81</v>
          </cell>
          <cell r="X28">
            <v>97</v>
          </cell>
          <cell r="Y28">
            <v>88</v>
          </cell>
          <cell r="Z28">
            <v>91</v>
          </cell>
          <cell r="AA28">
            <v>73</v>
          </cell>
          <cell r="AB28">
            <v>85</v>
          </cell>
          <cell r="AC28">
            <v>75</v>
          </cell>
          <cell r="AD28">
            <v>78</v>
          </cell>
          <cell r="AE28">
            <v>80</v>
          </cell>
          <cell r="AF28">
            <v>81</v>
          </cell>
          <cell r="AG28">
            <v>83</v>
          </cell>
          <cell r="AH28">
            <v>65</v>
          </cell>
          <cell r="AI28">
            <v>60</v>
          </cell>
          <cell r="AJ28">
            <v>77</v>
          </cell>
          <cell r="AK28">
            <v>89</v>
          </cell>
          <cell r="AL28">
            <v>89</v>
          </cell>
          <cell r="AM28">
            <v>83</v>
          </cell>
          <cell r="AN28" t="str">
            <v>良好</v>
          </cell>
          <cell r="AO28">
            <v>90</v>
          </cell>
          <cell r="AP28">
            <v>75</v>
          </cell>
          <cell r="AQ28">
            <v>64</v>
          </cell>
          <cell r="AR28">
            <v>84</v>
          </cell>
          <cell r="AS28">
            <v>87</v>
          </cell>
          <cell r="AT28">
            <v>98</v>
          </cell>
          <cell r="AU28">
            <v>0</v>
          </cell>
          <cell r="AV28" t="str">
            <v/>
          </cell>
        </row>
        <row r="29">
          <cell r="A29">
            <v>20200320027</v>
          </cell>
          <cell r="B29" t="str">
            <v>宁理</v>
          </cell>
          <cell r="C29" t="str">
            <v>全日制2020物联网应用技术1班</v>
          </cell>
          <cell r="D29">
            <v>84</v>
          </cell>
          <cell r="E29">
            <v>81</v>
          </cell>
          <cell r="F29" t="str">
            <v>优秀</v>
          </cell>
          <cell r="G29">
            <v>80</v>
          </cell>
          <cell r="H29">
            <v>75</v>
          </cell>
          <cell r="I29">
            <v>85</v>
          </cell>
          <cell r="J29">
            <v>77</v>
          </cell>
          <cell r="K29">
            <v>78</v>
          </cell>
          <cell r="L29">
            <v>85</v>
          </cell>
          <cell r="M29">
            <v>86</v>
          </cell>
          <cell r="N29">
            <v>90</v>
          </cell>
          <cell r="O29">
            <v>92</v>
          </cell>
          <cell r="P29">
            <v>93</v>
          </cell>
          <cell r="Q29">
            <v>96</v>
          </cell>
          <cell r="R29">
            <v>96</v>
          </cell>
          <cell r="S29">
            <v>90</v>
          </cell>
          <cell r="T29" t="str">
            <v>良好</v>
          </cell>
          <cell r="U29" t="str">
            <v>良好</v>
          </cell>
          <cell r="V29">
            <v>75</v>
          </cell>
          <cell r="W29">
            <v>80</v>
          </cell>
          <cell r="X29">
            <v>85</v>
          </cell>
          <cell r="Y29">
            <v>91</v>
          </cell>
          <cell r="Z29">
            <v>91</v>
          </cell>
          <cell r="AA29">
            <v>78</v>
          </cell>
          <cell r="AB29">
            <v>85</v>
          </cell>
          <cell r="AC29">
            <v>77</v>
          </cell>
          <cell r="AD29">
            <v>81</v>
          </cell>
          <cell r="AE29">
            <v>73</v>
          </cell>
          <cell r="AF29">
            <v>87</v>
          </cell>
          <cell r="AG29">
            <v>92</v>
          </cell>
          <cell r="AH29">
            <v>83</v>
          </cell>
          <cell r="AI29">
            <v>62</v>
          </cell>
          <cell r="AJ29">
            <v>83</v>
          </cell>
          <cell r="AK29">
            <v>95</v>
          </cell>
          <cell r="AL29">
            <v>95</v>
          </cell>
          <cell r="AM29">
            <v>88</v>
          </cell>
          <cell r="AN29" t="str">
            <v>良好</v>
          </cell>
          <cell r="AO29">
            <v>90</v>
          </cell>
          <cell r="AP29">
            <v>73</v>
          </cell>
          <cell r="AQ29">
            <v>69</v>
          </cell>
          <cell r="AR29">
            <v>81</v>
          </cell>
          <cell r="AS29">
            <v>95</v>
          </cell>
          <cell r="AT29">
            <v>97</v>
          </cell>
          <cell r="AU29">
            <v>0</v>
          </cell>
          <cell r="AV29" t="str">
            <v/>
          </cell>
        </row>
        <row r="30">
          <cell r="A30">
            <v>20200320028</v>
          </cell>
          <cell r="B30" t="str">
            <v>秦程磊</v>
          </cell>
          <cell r="C30" t="str">
            <v>全日制2020物联网应用技术1班</v>
          </cell>
          <cell r="D30">
            <v>82</v>
          </cell>
          <cell r="E30">
            <v>95</v>
          </cell>
          <cell r="F30" t="str">
            <v>优秀</v>
          </cell>
          <cell r="G30">
            <v>80</v>
          </cell>
          <cell r="H30">
            <v>71</v>
          </cell>
          <cell r="I30">
            <v>83</v>
          </cell>
          <cell r="J30">
            <v>87</v>
          </cell>
          <cell r="K30">
            <v>89</v>
          </cell>
          <cell r="L30">
            <v>75</v>
          </cell>
          <cell r="M30">
            <v>86</v>
          </cell>
          <cell r="N30">
            <v>96</v>
          </cell>
          <cell r="O30">
            <v>80</v>
          </cell>
          <cell r="P30">
            <v>95</v>
          </cell>
          <cell r="Q30">
            <v>95</v>
          </cell>
          <cell r="R30">
            <v>97</v>
          </cell>
          <cell r="S30">
            <v>90</v>
          </cell>
          <cell r="T30" t="str">
            <v>良好</v>
          </cell>
          <cell r="U30" t="str">
            <v>良好</v>
          </cell>
          <cell r="V30">
            <v>75</v>
          </cell>
          <cell r="W30">
            <v>81</v>
          </cell>
          <cell r="X30">
            <v>97</v>
          </cell>
          <cell r="Y30">
            <v>88</v>
          </cell>
          <cell r="Z30">
            <v>93</v>
          </cell>
          <cell r="AA30">
            <v>88</v>
          </cell>
          <cell r="AB30">
            <v>85</v>
          </cell>
          <cell r="AC30">
            <v>71</v>
          </cell>
          <cell r="AD30">
            <v>78</v>
          </cell>
          <cell r="AE30">
            <v>83</v>
          </cell>
          <cell r="AF30">
            <v>87</v>
          </cell>
          <cell r="AG30">
            <v>93</v>
          </cell>
          <cell r="AH30">
            <v>90</v>
          </cell>
          <cell r="AI30">
            <v>70</v>
          </cell>
          <cell r="AJ30">
            <v>78</v>
          </cell>
          <cell r="AK30">
            <v>96</v>
          </cell>
          <cell r="AL30">
            <v>95</v>
          </cell>
          <cell r="AM30">
            <v>86</v>
          </cell>
          <cell r="AN30" t="str">
            <v>良好</v>
          </cell>
          <cell r="AO30">
            <v>90</v>
          </cell>
          <cell r="AP30">
            <v>79</v>
          </cell>
          <cell r="AQ30">
            <v>82</v>
          </cell>
          <cell r="AR30">
            <v>93</v>
          </cell>
          <cell r="AS30">
            <v>97</v>
          </cell>
          <cell r="AT30">
            <v>95</v>
          </cell>
          <cell r="AU30">
            <v>0</v>
          </cell>
          <cell r="AV30" t="str">
            <v/>
          </cell>
        </row>
        <row r="31">
          <cell r="A31">
            <v>20200320029</v>
          </cell>
          <cell r="B31" t="str">
            <v>秦宏涛</v>
          </cell>
          <cell r="C31" t="str">
            <v>全日制2020物联网应用技术1班</v>
          </cell>
          <cell r="D31">
            <v>84</v>
          </cell>
          <cell r="E31">
            <v>98</v>
          </cell>
          <cell r="F31" t="str">
            <v>优秀</v>
          </cell>
          <cell r="G31">
            <v>75</v>
          </cell>
          <cell r="H31">
            <v>75</v>
          </cell>
          <cell r="I31">
            <v>74</v>
          </cell>
          <cell r="J31">
            <v>75</v>
          </cell>
          <cell r="K31">
            <v>78</v>
          </cell>
          <cell r="L31">
            <v>76</v>
          </cell>
          <cell r="M31">
            <v>77</v>
          </cell>
          <cell r="N31">
            <v>78</v>
          </cell>
          <cell r="O31">
            <v>80</v>
          </cell>
          <cell r="P31">
            <v>91</v>
          </cell>
          <cell r="Q31">
            <v>94</v>
          </cell>
          <cell r="R31">
            <v>94</v>
          </cell>
          <cell r="S31">
            <v>90</v>
          </cell>
          <cell r="T31" t="str">
            <v>良好</v>
          </cell>
          <cell r="U31" t="str">
            <v>良好</v>
          </cell>
          <cell r="V31">
            <v>75</v>
          </cell>
          <cell r="W31">
            <v>78</v>
          </cell>
          <cell r="X31">
            <v>92</v>
          </cell>
          <cell r="Y31">
            <v>88</v>
          </cell>
          <cell r="Z31">
            <v>92</v>
          </cell>
          <cell r="AA31">
            <v>82</v>
          </cell>
          <cell r="AB31">
            <v>85</v>
          </cell>
          <cell r="AC31">
            <v>65</v>
          </cell>
          <cell r="AD31">
            <v>79</v>
          </cell>
          <cell r="AE31">
            <v>85</v>
          </cell>
          <cell r="AF31">
            <v>80</v>
          </cell>
          <cell r="AG31">
            <v>93</v>
          </cell>
          <cell r="AH31">
            <v>80</v>
          </cell>
          <cell r="AI31">
            <v>84</v>
          </cell>
          <cell r="AJ31">
            <v>84</v>
          </cell>
          <cell r="AK31">
            <v>95</v>
          </cell>
          <cell r="AL31">
            <v>94</v>
          </cell>
          <cell r="AM31">
            <v>84</v>
          </cell>
          <cell r="AN31" t="str">
            <v>良好</v>
          </cell>
          <cell r="AO31">
            <v>90</v>
          </cell>
          <cell r="AP31">
            <v>70</v>
          </cell>
          <cell r="AQ31">
            <v>85</v>
          </cell>
          <cell r="AR31">
            <v>92</v>
          </cell>
          <cell r="AS31">
            <v>86</v>
          </cell>
          <cell r="AT31">
            <v>96</v>
          </cell>
          <cell r="AU31">
            <v>0</v>
          </cell>
          <cell r="AV31" t="str">
            <v/>
          </cell>
        </row>
        <row r="32">
          <cell r="A32">
            <v>20200320030</v>
          </cell>
          <cell r="B32" t="str">
            <v>秦静婷</v>
          </cell>
          <cell r="C32" t="str">
            <v>全日制2020物联网应用技术1班</v>
          </cell>
          <cell r="D32">
            <v>80</v>
          </cell>
          <cell r="E32">
            <v>86</v>
          </cell>
          <cell r="F32" t="str">
            <v>优秀</v>
          </cell>
          <cell r="G32">
            <v>77</v>
          </cell>
          <cell r="H32">
            <v>60</v>
          </cell>
          <cell r="I32">
            <v>76</v>
          </cell>
          <cell r="J32">
            <v>86</v>
          </cell>
          <cell r="K32">
            <v>73</v>
          </cell>
          <cell r="L32">
            <v>79</v>
          </cell>
          <cell r="M32">
            <v>93</v>
          </cell>
          <cell r="N32">
            <v>87</v>
          </cell>
          <cell r="O32">
            <v>85</v>
          </cell>
          <cell r="P32">
            <v>74</v>
          </cell>
          <cell r="Q32">
            <v>98</v>
          </cell>
          <cell r="R32">
            <v>97</v>
          </cell>
          <cell r="S32">
            <v>90</v>
          </cell>
          <cell r="T32" t="str">
            <v>良好</v>
          </cell>
          <cell r="U32" t="str">
            <v>良好</v>
          </cell>
          <cell r="V32">
            <v>75</v>
          </cell>
          <cell r="W32">
            <v>69</v>
          </cell>
          <cell r="X32">
            <v>60</v>
          </cell>
          <cell r="Y32">
            <v>93</v>
          </cell>
          <cell r="Z32">
            <v>92</v>
          </cell>
          <cell r="AA32">
            <v>68</v>
          </cell>
          <cell r="AB32">
            <v>85</v>
          </cell>
          <cell r="AC32">
            <v>71</v>
          </cell>
          <cell r="AD32">
            <v>75</v>
          </cell>
          <cell r="AE32">
            <v>72</v>
          </cell>
          <cell r="AF32">
            <v>80</v>
          </cell>
          <cell r="AG32">
            <v>83</v>
          </cell>
          <cell r="AH32">
            <v>68</v>
          </cell>
          <cell r="AI32">
            <v>60</v>
          </cell>
          <cell r="AJ32">
            <v>78</v>
          </cell>
          <cell r="AK32">
            <v>94</v>
          </cell>
          <cell r="AL32">
            <v>85</v>
          </cell>
          <cell r="AM32">
            <v>81</v>
          </cell>
          <cell r="AN32" t="str">
            <v>良好</v>
          </cell>
          <cell r="AO32">
            <v>90</v>
          </cell>
          <cell r="AP32">
            <v>86</v>
          </cell>
          <cell r="AQ32">
            <v>78</v>
          </cell>
          <cell r="AR32">
            <v>85</v>
          </cell>
          <cell r="AS32">
            <v>84</v>
          </cell>
          <cell r="AT32">
            <v>96</v>
          </cell>
          <cell r="AU32">
            <v>0</v>
          </cell>
          <cell r="AV32" t="str">
            <v/>
          </cell>
        </row>
        <row r="33">
          <cell r="A33">
            <v>20200320031</v>
          </cell>
          <cell r="B33" t="str">
            <v>秦新宇</v>
          </cell>
          <cell r="C33" t="str">
            <v>全日制2020物联网应用技术1班</v>
          </cell>
          <cell r="D33">
            <v>94</v>
          </cell>
          <cell r="E33">
            <v>91</v>
          </cell>
          <cell r="F33" t="str">
            <v>优秀</v>
          </cell>
          <cell r="G33">
            <v>68</v>
          </cell>
          <cell r="H33">
            <v>71</v>
          </cell>
          <cell r="I33">
            <v>78</v>
          </cell>
          <cell r="J33">
            <v>87</v>
          </cell>
          <cell r="K33">
            <v>80</v>
          </cell>
          <cell r="L33">
            <v>75</v>
          </cell>
          <cell r="M33">
            <v>80</v>
          </cell>
          <cell r="N33">
            <v>88</v>
          </cell>
          <cell r="O33">
            <v>83</v>
          </cell>
          <cell r="P33">
            <v>98</v>
          </cell>
          <cell r="Q33">
            <v>100</v>
          </cell>
          <cell r="R33">
            <v>97</v>
          </cell>
          <cell r="S33">
            <v>90</v>
          </cell>
          <cell r="T33" t="str">
            <v>良好</v>
          </cell>
          <cell r="U33" t="str">
            <v>良好</v>
          </cell>
          <cell r="V33">
            <v>75</v>
          </cell>
          <cell r="W33">
            <v>78</v>
          </cell>
          <cell r="X33">
            <v>98</v>
          </cell>
          <cell r="Y33">
            <v>77</v>
          </cell>
          <cell r="Z33">
            <v>93</v>
          </cell>
          <cell r="AA33">
            <v>68</v>
          </cell>
          <cell r="AB33">
            <v>85</v>
          </cell>
          <cell r="AC33">
            <v>61</v>
          </cell>
          <cell r="AD33">
            <v>73</v>
          </cell>
          <cell r="AE33">
            <v>60</v>
          </cell>
          <cell r="AF33">
            <v>84</v>
          </cell>
          <cell r="AG33">
            <v>94</v>
          </cell>
          <cell r="AH33">
            <v>82</v>
          </cell>
          <cell r="AI33">
            <v>60</v>
          </cell>
          <cell r="AJ33">
            <v>91</v>
          </cell>
          <cell r="AK33">
            <v>88</v>
          </cell>
          <cell r="AL33">
            <v>92</v>
          </cell>
          <cell r="AM33">
            <v>82</v>
          </cell>
          <cell r="AN33" t="str">
            <v>良好</v>
          </cell>
          <cell r="AO33">
            <v>95</v>
          </cell>
          <cell r="AP33">
            <v>78</v>
          </cell>
          <cell r="AQ33">
            <v>73</v>
          </cell>
          <cell r="AR33">
            <v>87</v>
          </cell>
          <cell r="AS33">
            <v>93</v>
          </cell>
          <cell r="AT33">
            <v>0</v>
          </cell>
          <cell r="AU33">
            <v>1</v>
          </cell>
          <cell r="AV33" t="str">
            <v>预就业实习</v>
          </cell>
        </row>
        <row r="34">
          <cell r="A34">
            <v>20200320032</v>
          </cell>
          <cell r="B34" t="str">
            <v>覃元平</v>
          </cell>
          <cell r="C34" t="str">
            <v>全日制2020物联网应用技术1班</v>
          </cell>
          <cell r="D34">
            <v>78</v>
          </cell>
          <cell r="E34">
            <v>93</v>
          </cell>
          <cell r="F34" t="str">
            <v>优秀</v>
          </cell>
          <cell r="G34">
            <v>73</v>
          </cell>
          <cell r="H34">
            <v>73</v>
          </cell>
          <cell r="I34">
            <v>70</v>
          </cell>
          <cell r="J34">
            <v>74</v>
          </cell>
          <cell r="K34">
            <v>79</v>
          </cell>
          <cell r="L34">
            <v>87</v>
          </cell>
          <cell r="M34">
            <v>80</v>
          </cell>
          <cell r="N34">
            <v>81</v>
          </cell>
          <cell r="O34">
            <v>87</v>
          </cell>
          <cell r="P34">
            <v>97</v>
          </cell>
          <cell r="Q34">
            <v>99</v>
          </cell>
          <cell r="R34">
            <v>96</v>
          </cell>
          <cell r="S34">
            <v>90</v>
          </cell>
          <cell r="T34" t="str">
            <v>良好</v>
          </cell>
          <cell r="U34" t="str">
            <v>良好</v>
          </cell>
          <cell r="V34">
            <v>75</v>
          </cell>
          <cell r="W34">
            <v>79</v>
          </cell>
          <cell r="X34">
            <v>89</v>
          </cell>
          <cell r="Y34">
            <v>92</v>
          </cell>
          <cell r="Z34">
            <v>91</v>
          </cell>
          <cell r="AA34">
            <v>77</v>
          </cell>
          <cell r="AB34">
            <v>85</v>
          </cell>
          <cell r="AC34">
            <v>80</v>
          </cell>
          <cell r="AD34">
            <v>89</v>
          </cell>
          <cell r="AE34">
            <v>84</v>
          </cell>
          <cell r="AF34">
            <v>86</v>
          </cell>
          <cell r="AG34">
            <v>89</v>
          </cell>
          <cell r="AH34">
            <v>85</v>
          </cell>
          <cell r="AI34">
            <v>69</v>
          </cell>
          <cell r="AJ34">
            <v>88</v>
          </cell>
          <cell r="AK34">
            <v>95</v>
          </cell>
          <cell r="AL34">
            <v>96</v>
          </cell>
          <cell r="AM34">
            <v>81</v>
          </cell>
          <cell r="AN34" t="str">
            <v>良好</v>
          </cell>
          <cell r="AO34">
            <v>90</v>
          </cell>
          <cell r="AP34">
            <v>64</v>
          </cell>
          <cell r="AQ34">
            <v>83</v>
          </cell>
          <cell r="AR34">
            <v>81</v>
          </cell>
          <cell r="AS34">
            <v>96</v>
          </cell>
          <cell r="AT34">
            <v>93</v>
          </cell>
          <cell r="AU34">
            <v>0</v>
          </cell>
          <cell r="AV34" t="str">
            <v/>
          </cell>
        </row>
        <row r="35">
          <cell r="A35">
            <v>20200320033</v>
          </cell>
          <cell r="B35" t="str">
            <v>覃梓峰</v>
          </cell>
          <cell r="C35" t="str">
            <v>全日制2020物联网应用技术1班</v>
          </cell>
          <cell r="D35">
            <v>87</v>
          </cell>
          <cell r="E35">
            <v>92</v>
          </cell>
          <cell r="F35" t="str">
            <v>优秀</v>
          </cell>
          <cell r="G35">
            <v>62</v>
          </cell>
          <cell r="H35">
            <v>70</v>
          </cell>
          <cell r="I35">
            <v>74</v>
          </cell>
          <cell r="J35">
            <v>90</v>
          </cell>
          <cell r="K35">
            <v>80</v>
          </cell>
          <cell r="L35">
            <v>75</v>
          </cell>
          <cell r="M35">
            <v>86</v>
          </cell>
          <cell r="N35">
            <v>88</v>
          </cell>
          <cell r="O35">
            <v>87</v>
          </cell>
          <cell r="P35">
            <v>93</v>
          </cell>
          <cell r="Q35">
            <v>95</v>
          </cell>
          <cell r="R35">
            <v>97</v>
          </cell>
          <cell r="S35">
            <v>90</v>
          </cell>
          <cell r="T35" t="str">
            <v>良好</v>
          </cell>
          <cell r="U35" t="str">
            <v>良好</v>
          </cell>
          <cell r="V35">
            <v>75</v>
          </cell>
          <cell r="W35">
            <v>79</v>
          </cell>
          <cell r="X35">
            <v>91</v>
          </cell>
          <cell r="Y35">
            <v>85</v>
          </cell>
          <cell r="Z35">
            <v>93</v>
          </cell>
          <cell r="AA35">
            <v>80</v>
          </cell>
          <cell r="AB35">
            <v>85</v>
          </cell>
          <cell r="AC35">
            <v>82</v>
          </cell>
          <cell r="AD35">
            <v>78</v>
          </cell>
          <cell r="AE35">
            <v>86</v>
          </cell>
          <cell r="AF35">
            <v>87</v>
          </cell>
          <cell r="AG35">
            <v>93</v>
          </cell>
          <cell r="AH35">
            <v>63</v>
          </cell>
          <cell r="AI35">
            <v>71</v>
          </cell>
          <cell r="AJ35">
            <v>84</v>
          </cell>
          <cell r="AK35">
            <v>96</v>
          </cell>
          <cell r="AL35">
            <v>68</v>
          </cell>
          <cell r="AM35">
            <v>83</v>
          </cell>
          <cell r="AN35" t="str">
            <v>良好</v>
          </cell>
          <cell r="AO35">
            <v>90</v>
          </cell>
          <cell r="AP35">
            <v>73</v>
          </cell>
          <cell r="AQ35">
            <v>81</v>
          </cell>
          <cell r="AR35">
            <v>93</v>
          </cell>
          <cell r="AS35">
            <v>85</v>
          </cell>
          <cell r="AT35">
            <v>95</v>
          </cell>
          <cell r="AU35">
            <v>0</v>
          </cell>
          <cell r="AV35" t="str">
            <v/>
          </cell>
        </row>
        <row r="36">
          <cell r="A36">
            <v>20200320035</v>
          </cell>
          <cell r="B36" t="str">
            <v>谢丽胜</v>
          </cell>
          <cell r="C36" t="str">
            <v>全日制2020物联网应用技术1班</v>
          </cell>
          <cell r="D36">
            <v>85</v>
          </cell>
          <cell r="E36">
            <v>99</v>
          </cell>
          <cell r="F36" t="str">
            <v>优秀</v>
          </cell>
          <cell r="G36">
            <v>84</v>
          </cell>
          <cell r="H36">
            <v>72</v>
          </cell>
          <cell r="I36">
            <v>77</v>
          </cell>
          <cell r="J36">
            <v>91</v>
          </cell>
          <cell r="K36">
            <v>79</v>
          </cell>
          <cell r="L36">
            <v>83</v>
          </cell>
          <cell r="M36">
            <v>83</v>
          </cell>
          <cell r="N36">
            <v>86</v>
          </cell>
          <cell r="O36">
            <v>83</v>
          </cell>
          <cell r="P36">
            <v>93</v>
          </cell>
          <cell r="Q36">
            <v>99</v>
          </cell>
          <cell r="R36">
            <v>97</v>
          </cell>
          <cell r="S36">
            <v>90</v>
          </cell>
          <cell r="T36" t="str">
            <v>良好</v>
          </cell>
          <cell r="U36" t="str">
            <v>良好</v>
          </cell>
          <cell r="V36">
            <v>75</v>
          </cell>
          <cell r="W36">
            <v>80</v>
          </cell>
          <cell r="X36">
            <v>93</v>
          </cell>
          <cell r="Y36">
            <v>92</v>
          </cell>
          <cell r="Z36">
            <v>91</v>
          </cell>
          <cell r="AA36">
            <v>92</v>
          </cell>
          <cell r="AB36">
            <v>85</v>
          </cell>
          <cell r="AC36">
            <v>73</v>
          </cell>
          <cell r="AD36">
            <v>82</v>
          </cell>
          <cell r="AE36">
            <v>80</v>
          </cell>
          <cell r="AF36">
            <v>89</v>
          </cell>
          <cell r="AG36">
            <v>90</v>
          </cell>
          <cell r="AH36">
            <v>86</v>
          </cell>
          <cell r="AI36">
            <v>72</v>
          </cell>
          <cell r="AJ36">
            <v>84</v>
          </cell>
          <cell r="AK36">
            <v>94</v>
          </cell>
          <cell r="AL36">
            <v>95</v>
          </cell>
          <cell r="AM36">
            <v>83</v>
          </cell>
          <cell r="AN36" t="str">
            <v>良好</v>
          </cell>
          <cell r="AO36">
            <v>90</v>
          </cell>
          <cell r="AP36">
            <v>78</v>
          </cell>
          <cell r="AQ36">
            <v>96</v>
          </cell>
          <cell r="AR36">
            <v>90</v>
          </cell>
          <cell r="AS36">
            <v>90</v>
          </cell>
          <cell r="AT36">
            <v>93</v>
          </cell>
          <cell r="AU36">
            <v>0</v>
          </cell>
          <cell r="AV36" t="str">
            <v/>
          </cell>
        </row>
        <row r="37">
          <cell r="A37">
            <v>20200320037</v>
          </cell>
          <cell r="B37" t="str">
            <v>姚李森</v>
          </cell>
          <cell r="C37" t="str">
            <v>全日制2020物联网应用技术1班</v>
          </cell>
          <cell r="D37">
            <v>77</v>
          </cell>
          <cell r="E37">
            <v>86</v>
          </cell>
          <cell r="F37" t="str">
            <v>优秀</v>
          </cell>
          <cell r="G37">
            <v>87</v>
          </cell>
          <cell r="H37">
            <v>83</v>
          </cell>
          <cell r="I37">
            <v>73</v>
          </cell>
          <cell r="J37">
            <v>71</v>
          </cell>
          <cell r="K37">
            <v>73</v>
          </cell>
          <cell r="L37">
            <v>68</v>
          </cell>
          <cell r="M37">
            <v>82</v>
          </cell>
          <cell r="N37">
            <v>91</v>
          </cell>
          <cell r="O37">
            <v>81</v>
          </cell>
          <cell r="P37">
            <v>97</v>
          </cell>
          <cell r="Q37">
            <v>96</v>
          </cell>
          <cell r="R37">
            <v>83</v>
          </cell>
          <cell r="S37">
            <v>90</v>
          </cell>
          <cell r="T37" t="str">
            <v>良好</v>
          </cell>
          <cell r="U37" t="str">
            <v>良好</v>
          </cell>
          <cell r="V37">
            <v>75</v>
          </cell>
          <cell r="W37">
            <v>68</v>
          </cell>
          <cell r="X37">
            <v>97</v>
          </cell>
          <cell r="Y37">
            <v>88</v>
          </cell>
          <cell r="Z37">
            <v>93</v>
          </cell>
          <cell r="AA37">
            <v>75</v>
          </cell>
          <cell r="AB37">
            <v>85</v>
          </cell>
          <cell r="AC37">
            <v>66</v>
          </cell>
          <cell r="AD37">
            <v>71</v>
          </cell>
          <cell r="AE37">
            <v>75</v>
          </cell>
          <cell r="AF37">
            <v>70</v>
          </cell>
          <cell r="AG37">
            <v>83</v>
          </cell>
          <cell r="AH37">
            <v>60</v>
          </cell>
          <cell r="AI37">
            <v>63</v>
          </cell>
          <cell r="AJ37">
            <v>83</v>
          </cell>
          <cell r="AK37">
            <v>95</v>
          </cell>
          <cell r="AL37">
            <v>96</v>
          </cell>
          <cell r="AM37">
            <v>81</v>
          </cell>
          <cell r="AN37" t="str">
            <v>良好</v>
          </cell>
          <cell r="AO37">
            <v>90</v>
          </cell>
          <cell r="AP37">
            <v>68</v>
          </cell>
          <cell r="AQ37">
            <v>74</v>
          </cell>
          <cell r="AR37">
            <v>81</v>
          </cell>
          <cell r="AS37">
            <v>95</v>
          </cell>
          <cell r="AT37">
            <v>0</v>
          </cell>
          <cell r="AU37">
            <v>1</v>
          </cell>
          <cell r="AV37" t="str">
            <v>预就业实习</v>
          </cell>
        </row>
        <row r="38">
          <cell r="A38">
            <v>20200320038</v>
          </cell>
          <cell r="B38" t="str">
            <v>余文强</v>
          </cell>
          <cell r="C38" t="str">
            <v>全日制2020物联网应用技术1班</v>
          </cell>
          <cell r="D38">
            <v>77</v>
          </cell>
          <cell r="E38">
            <v>77</v>
          </cell>
          <cell r="F38" t="str">
            <v>优秀</v>
          </cell>
          <cell r="G38">
            <v>70</v>
          </cell>
          <cell r="H38">
            <v>63</v>
          </cell>
          <cell r="I38">
            <v>74</v>
          </cell>
          <cell r="J38">
            <v>70</v>
          </cell>
          <cell r="K38">
            <v>83</v>
          </cell>
          <cell r="L38">
            <v>70</v>
          </cell>
          <cell r="M38">
            <v>79</v>
          </cell>
          <cell r="N38">
            <v>73</v>
          </cell>
          <cell r="O38">
            <v>82</v>
          </cell>
          <cell r="P38">
            <v>92</v>
          </cell>
          <cell r="Q38">
            <v>95</v>
          </cell>
          <cell r="R38">
            <v>96</v>
          </cell>
          <cell r="S38">
            <v>90</v>
          </cell>
          <cell r="T38" t="str">
            <v>良好</v>
          </cell>
          <cell r="U38" t="str">
            <v>良好</v>
          </cell>
          <cell r="V38">
            <v>75</v>
          </cell>
          <cell r="W38">
            <v>80</v>
          </cell>
          <cell r="X38">
            <v>92</v>
          </cell>
          <cell r="Y38">
            <v>91</v>
          </cell>
          <cell r="Z38">
            <v>92</v>
          </cell>
          <cell r="AA38">
            <v>68</v>
          </cell>
          <cell r="AB38">
            <v>85</v>
          </cell>
          <cell r="AC38">
            <v>64</v>
          </cell>
          <cell r="AD38">
            <v>60</v>
          </cell>
          <cell r="AE38">
            <v>60</v>
          </cell>
          <cell r="AF38">
            <v>66</v>
          </cell>
          <cell r="AG38">
            <v>84</v>
          </cell>
          <cell r="AH38">
            <v>70</v>
          </cell>
          <cell r="AI38">
            <v>61</v>
          </cell>
          <cell r="AJ38">
            <v>88</v>
          </cell>
          <cell r="AK38">
            <v>94</v>
          </cell>
          <cell r="AL38">
            <v>73</v>
          </cell>
          <cell r="AM38">
            <v>71</v>
          </cell>
          <cell r="AN38" t="str">
            <v>良好</v>
          </cell>
          <cell r="AO38">
            <v>95</v>
          </cell>
          <cell r="AP38">
            <v>66</v>
          </cell>
          <cell r="AQ38">
            <v>75</v>
          </cell>
          <cell r="AR38">
            <v>85</v>
          </cell>
          <cell r="AS38">
            <v>80</v>
          </cell>
          <cell r="AT38">
            <v>87</v>
          </cell>
          <cell r="AU38">
            <v>0</v>
          </cell>
          <cell r="AV38" t="str">
            <v/>
          </cell>
        </row>
        <row r="39">
          <cell r="A39">
            <v>20200320039</v>
          </cell>
          <cell r="B39" t="str">
            <v>周兴杰</v>
          </cell>
          <cell r="C39" t="str">
            <v>全日制2020物联网应用技术1班</v>
          </cell>
          <cell r="D39">
            <v>80</v>
          </cell>
          <cell r="E39">
            <v>87</v>
          </cell>
          <cell r="F39" t="str">
            <v>优秀</v>
          </cell>
          <cell r="G39">
            <v>74</v>
          </cell>
          <cell r="H39">
            <v>71</v>
          </cell>
          <cell r="I39">
            <v>73</v>
          </cell>
          <cell r="J39">
            <v>72</v>
          </cell>
          <cell r="K39">
            <v>79</v>
          </cell>
          <cell r="L39">
            <v>67</v>
          </cell>
          <cell r="M39">
            <v>75</v>
          </cell>
          <cell r="N39">
            <v>88</v>
          </cell>
          <cell r="O39">
            <v>86</v>
          </cell>
          <cell r="P39">
            <v>95</v>
          </cell>
          <cell r="Q39">
            <v>96</v>
          </cell>
          <cell r="R39">
            <v>94</v>
          </cell>
          <cell r="S39">
            <v>90</v>
          </cell>
          <cell r="T39" t="str">
            <v>良好</v>
          </cell>
          <cell r="U39" t="str">
            <v>良好</v>
          </cell>
          <cell r="V39">
            <v>75</v>
          </cell>
          <cell r="W39">
            <v>85</v>
          </cell>
          <cell r="X39">
            <v>92</v>
          </cell>
          <cell r="Y39">
            <v>85</v>
          </cell>
          <cell r="Z39">
            <v>91</v>
          </cell>
          <cell r="AA39">
            <v>74</v>
          </cell>
          <cell r="AB39">
            <v>85</v>
          </cell>
          <cell r="AC39">
            <v>65</v>
          </cell>
          <cell r="AD39">
            <v>79</v>
          </cell>
          <cell r="AE39">
            <v>68</v>
          </cell>
          <cell r="AF39">
            <v>62</v>
          </cell>
          <cell r="AG39">
            <v>91</v>
          </cell>
          <cell r="AH39">
            <v>91</v>
          </cell>
          <cell r="AI39">
            <v>69</v>
          </cell>
          <cell r="AJ39">
            <v>84</v>
          </cell>
          <cell r="AK39">
            <v>88</v>
          </cell>
          <cell r="AL39">
            <v>79</v>
          </cell>
          <cell r="AM39">
            <v>71</v>
          </cell>
          <cell r="AN39" t="str">
            <v>良好</v>
          </cell>
          <cell r="AO39">
            <v>90</v>
          </cell>
          <cell r="AP39">
            <v>81</v>
          </cell>
          <cell r="AQ39">
            <v>78</v>
          </cell>
          <cell r="AR39">
            <v>87</v>
          </cell>
          <cell r="AS39">
            <v>60</v>
          </cell>
          <cell r="AT39">
            <v>81</v>
          </cell>
          <cell r="AU39">
            <v>0</v>
          </cell>
          <cell r="AV39" t="str">
            <v/>
          </cell>
        </row>
        <row r="40">
          <cell r="A40">
            <v>20200320040</v>
          </cell>
          <cell r="B40" t="str">
            <v>邹发志</v>
          </cell>
          <cell r="C40" t="str">
            <v>全日制2020物联网应用技术1班</v>
          </cell>
          <cell r="D40">
            <v>75</v>
          </cell>
          <cell r="E40">
            <v>80</v>
          </cell>
          <cell r="F40" t="str">
            <v>优秀</v>
          </cell>
          <cell r="G40">
            <v>73</v>
          </cell>
          <cell r="H40">
            <v>73</v>
          </cell>
          <cell r="I40">
            <v>70</v>
          </cell>
          <cell r="J40">
            <v>84</v>
          </cell>
          <cell r="K40">
            <v>81</v>
          </cell>
          <cell r="L40">
            <v>80</v>
          </cell>
          <cell r="M40">
            <v>87</v>
          </cell>
          <cell r="N40">
            <v>89</v>
          </cell>
          <cell r="O40">
            <v>83</v>
          </cell>
          <cell r="P40">
            <v>92</v>
          </cell>
          <cell r="Q40">
            <v>98</v>
          </cell>
          <cell r="R40">
            <v>97</v>
          </cell>
          <cell r="S40">
            <v>90</v>
          </cell>
          <cell r="T40" t="str">
            <v>良好</v>
          </cell>
          <cell r="U40" t="str">
            <v>良好</v>
          </cell>
          <cell r="V40">
            <v>75</v>
          </cell>
          <cell r="W40">
            <v>75</v>
          </cell>
          <cell r="X40">
            <v>97</v>
          </cell>
          <cell r="Y40">
            <v>87</v>
          </cell>
          <cell r="Z40">
            <v>93</v>
          </cell>
          <cell r="AA40">
            <v>82</v>
          </cell>
          <cell r="AB40">
            <v>85</v>
          </cell>
          <cell r="AC40">
            <v>72</v>
          </cell>
          <cell r="AD40">
            <v>81</v>
          </cell>
          <cell r="AE40">
            <v>84</v>
          </cell>
          <cell r="AF40">
            <v>90</v>
          </cell>
          <cell r="AG40">
            <v>95</v>
          </cell>
          <cell r="AH40">
            <v>70</v>
          </cell>
          <cell r="AI40">
            <v>81</v>
          </cell>
          <cell r="AJ40">
            <v>89</v>
          </cell>
          <cell r="AK40">
            <v>96</v>
          </cell>
          <cell r="AL40">
            <v>77</v>
          </cell>
          <cell r="AM40">
            <v>83</v>
          </cell>
          <cell r="AN40" t="str">
            <v>良好</v>
          </cell>
          <cell r="AO40">
            <v>90</v>
          </cell>
          <cell r="AP40">
            <v>77</v>
          </cell>
          <cell r="AQ40">
            <v>81</v>
          </cell>
          <cell r="AR40">
            <v>87</v>
          </cell>
          <cell r="AS40">
            <v>83</v>
          </cell>
          <cell r="AT40">
            <v>96</v>
          </cell>
          <cell r="AU40">
            <v>0</v>
          </cell>
          <cell r="AV40" t="str">
            <v/>
          </cell>
        </row>
        <row r="41">
          <cell r="A41">
            <v>20200320041</v>
          </cell>
          <cell r="B41" t="str">
            <v>曹江荣</v>
          </cell>
          <cell r="C41" t="str">
            <v>全日制2020物联网应用技术1班</v>
          </cell>
          <cell r="D41">
            <v>90</v>
          </cell>
          <cell r="E41">
            <v>97</v>
          </cell>
          <cell r="F41" t="str">
            <v>优秀</v>
          </cell>
          <cell r="G41">
            <v>84</v>
          </cell>
          <cell r="H41">
            <v>73</v>
          </cell>
          <cell r="I41">
            <v>75</v>
          </cell>
          <cell r="J41">
            <v>84</v>
          </cell>
          <cell r="K41">
            <v>83</v>
          </cell>
          <cell r="L41">
            <v>94</v>
          </cell>
          <cell r="M41">
            <v>83</v>
          </cell>
          <cell r="N41">
            <v>85</v>
          </cell>
          <cell r="O41">
            <v>83</v>
          </cell>
          <cell r="P41">
            <v>97</v>
          </cell>
          <cell r="Q41">
            <v>98</v>
          </cell>
          <cell r="R41">
            <v>97</v>
          </cell>
          <cell r="S41">
            <v>90</v>
          </cell>
          <cell r="T41" t="str">
            <v>良好</v>
          </cell>
          <cell r="U41" t="str">
            <v>良好</v>
          </cell>
          <cell r="V41">
            <v>75</v>
          </cell>
          <cell r="W41">
            <v>68</v>
          </cell>
          <cell r="X41">
            <v>84</v>
          </cell>
          <cell r="Y41">
            <v>89</v>
          </cell>
          <cell r="Z41">
            <v>93</v>
          </cell>
          <cell r="AA41">
            <v>78</v>
          </cell>
          <cell r="AB41">
            <v>85</v>
          </cell>
          <cell r="AC41">
            <v>81</v>
          </cell>
          <cell r="AD41">
            <v>86</v>
          </cell>
          <cell r="AE41">
            <v>71</v>
          </cell>
          <cell r="AF41">
            <v>90</v>
          </cell>
          <cell r="AG41">
            <v>86</v>
          </cell>
          <cell r="AH41">
            <v>88</v>
          </cell>
          <cell r="AI41">
            <v>77</v>
          </cell>
          <cell r="AJ41">
            <v>90</v>
          </cell>
          <cell r="AK41">
            <v>96</v>
          </cell>
          <cell r="AL41">
            <v>85</v>
          </cell>
          <cell r="AM41">
            <v>82</v>
          </cell>
          <cell r="AN41" t="str">
            <v>良好</v>
          </cell>
          <cell r="AO41">
            <v>90</v>
          </cell>
          <cell r="AP41">
            <v>81</v>
          </cell>
          <cell r="AQ41">
            <v>87</v>
          </cell>
          <cell r="AR41">
            <v>93</v>
          </cell>
          <cell r="AS41">
            <v>94</v>
          </cell>
          <cell r="AT41">
            <v>95</v>
          </cell>
          <cell r="AU41">
            <v>0</v>
          </cell>
          <cell r="AV41" t="str">
            <v/>
          </cell>
        </row>
        <row r="42">
          <cell r="A42">
            <v>20200320043</v>
          </cell>
          <cell r="B42" t="str">
            <v>黄凯迪</v>
          </cell>
          <cell r="C42" t="str">
            <v>全日制2020物联网应用技术1班</v>
          </cell>
          <cell r="D42">
            <v>67</v>
          </cell>
          <cell r="E42">
            <v>88</v>
          </cell>
          <cell r="F42" t="str">
            <v>优秀</v>
          </cell>
          <cell r="G42">
            <v>88</v>
          </cell>
          <cell r="H42">
            <v>79</v>
          </cell>
          <cell r="I42">
            <v>73</v>
          </cell>
          <cell r="J42">
            <v>79</v>
          </cell>
          <cell r="K42">
            <v>77</v>
          </cell>
          <cell r="L42">
            <v>79</v>
          </cell>
          <cell r="M42">
            <v>81</v>
          </cell>
          <cell r="N42">
            <v>95</v>
          </cell>
          <cell r="O42">
            <v>85</v>
          </cell>
          <cell r="P42">
            <v>97</v>
          </cell>
          <cell r="Q42">
            <v>99</v>
          </cell>
          <cell r="R42">
            <v>97</v>
          </cell>
          <cell r="S42">
            <v>90</v>
          </cell>
          <cell r="T42" t="str">
            <v>良好</v>
          </cell>
          <cell r="U42" t="str">
            <v>良好</v>
          </cell>
          <cell r="V42">
            <v>75</v>
          </cell>
          <cell r="W42">
            <v>79</v>
          </cell>
          <cell r="X42">
            <v>89</v>
          </cell>
          <cell r="Y42">
            <v>91</v>
          </cell>
          <cell r="Z42">
            <v>93</v>
          </cell>
          <cell r="AA42">
            <v>79</v>
          </cell>
          <cell r="AB42">
            <v>85</v>
          </cell>
          <cell r="AC42">
            <v>73</v>
          </cell>
          <cell r="AD42">
            <v>88</v>
          </cell>
          <cell r="AE42">
            <v>86</v>
          </cell>
          <cell r="AF42">
            <v>93</v>
          </cell>
          <cell r="AG42">
            <v>94</v>
          </cell>
          <cell r="AH42">
            <v>80</v>
          </cell>
          <cell r="AI42">
            <v>78</v>
          </cell>
          <cell r="AJ42">
            <v>88</v>
          </cell>
          <cell r="AK42">
            <v>95</v>
          </cell>
          <cell r="AL42">
            <v>95</v>
          </cell>
          <cell r="AM42">
            <v>82</v>
          </cell>
          <cell r="AN42" t="str">
            <v>良好</v>
          </cell>
          <cell r="AO42">
            <v>90</v>
          </cell>
          <cell r="AP42">
            <v>76</v>
          </cell>
          <cell r="AQ42">
            <v>84</v>
          </cell>
          <cell r="AR42">
            <v>82</v>
          </cell>
          <cell r="AS42">
            <v>97</v>
          </cell>
          <cell r="AT42">
            <v>93</v>
          </cell>
          <cell r="AU42">
            <v>0</v>
          </cell>
          <cell r="AV42" t="str">
            <v/>
          </cell>
        </row>
        <row r="43">
          <cell r="A43">
            <v>20200320044</v>
          </cell>
          <cell r="B43" t="str">
            <v>黄顺妃</v>
          </cell>
          <cell r="C43" t="str">
            <v>全日制2020物联网应用技术1班</v>
          </cell>
          <cell r="D43">
            <v>67</v>
          </cell>
          <cell r="E43">
            <v>76</v>
          </cell>
          <cell r="F43" t="str">
            <v>优秀</v>
          </cell>
          <cell r="G43">
            <v>76</v>
          </cell>
          <cell r="H43">
            <v>72</v>
          </cell>
          <cell r="I43">
            <v>77</v>
          </cell>
          <cell r="J43">
            <v>66</v>
          </cell>
          <cell r="K43">
            <v>78</v>
          </cell>
          <cell r="L43">
            <v>82</v>
          </cell>
          <cell r="M43">
            <v>85</v>
          </cell>
          <cell r="N43">
            <v>82</v>
          </cell>
          <cell r="O43">
            <v>86</v>
          </cell>
          <cell r="P43">
            <v>91</v>
          </cell>
          <cell r="Q43">
            <v>94</v>
          </cell>
          <cell r="R43">
            <v>95</v>
          </cell>
          <cell r="S43">
            <v>90</v>
          </cell>
          <cell r="T43" t="str">
            <v>良好</v>
          </cell>
          <cell r="U43" t="str">
            <v>良好</v>
          </cell>
          <cell r="V43">
            <v>75</v>
          </cell>
          <cell r="W43">
            <v>77</v>
          </cell>
          <cell r="X43">
            <v>94</v>
          </cell>
          <cell r="Y43">
            <v>88</v>
          </cell>
          <cell r="Z43">
            <v>90</v>
          </cell>
          <cell r="AA43">
            <v>70</v>
          </cell>
          <cell r="AB43">
            <v>85</v>
          </cell>
          <cell r="AC43">
            <v>67</v>
          </cell>
          <cell r="AD43">
            <v>61</v>
          </cell>
          <cell r="AE43">
            <v>80</v>
          </cell>
          <cell r="AF43">
            <v>76</v>
          </cell>
          <cell r="AG43">
            <v>84</v>
          </cell>
          <cell r="AH43">
            <v>77</v>
          </cell>
          <cell r="AI43">
            <v>61</v>
          </cell>
          <cell r="AJ43">
            <v>86</v>
          </cell>
          <cell r="AK43">
            <v>95</v>
          </cell>
          <cell r="AL43">
            <v>89</v>
          </cell>
          <cell r="AM43">
            <v>72</v>
          </cell>
          <cell r="AN43" t="str">
            <v>良好</v>
          </cell>
          <cell r="AO43">
            <v>90</v>
          </cell>
          <cell r="AP43">
            <v>68</v>
          </cell>
          <cell r="AQ43">
            <v>69</v>
          </cell>
          <cell r="AR43">
            <v>82</v>
          </cell>
          <cell r="AS43">
            <v>77</v>
          </cell>
          <cell r="AT43">
            <v>0</v>
          </cell>
          <cell r="AU43">
            <v>1</v>
          </cell>
          <cell r="AV43" t="str">
            <v>预就业实习</v>
          </cell>
        </row>
        <row r="44">
          <cell r="A44">
            <v>20200320046</v>
          </cell>
          <cell r="B44" t="str">
            <v>庞钊</v>
          </cell>
          <cell r="C44" t="str">
            <v>全日制2020物联网应用技术1班</v>
          </cell>
          <cell r="D44">
            <v>83</v>
          </cell>
          <cell r="E44">
            <v>93</v>
          </cell>
          <cell r="F44" t="str">
            <v>优秀</v>
          </cell>
          <cell r="G44">
            <v>89</v>
          </cell>
          <cell r="H44">
            <v>84</v>
          </cell>
          <cell r="I44">
            <v>81</v>
          </cell>
          <cell r="J44">
            <v>84</v>
          </cell>
          <cell r="K44">
            <v>91</v>
          </cell>
          <cell r="L44">
            <v>90</v>
          </cell>
          <cell r="M44">
            <v>77</v>
          </cell>
          <cell r="N44">
            <v>88</v>
          </cell>
          <cell r="O44">
            <v>80</v>
          </cell>
          <cell r="P44">
            <v>93</v>
          </cell>
          <cell r="Q44">
            <v>97</v>
          </cell>
          <cell r="R44">
            <v>97</v>
          </cell>
          <cell r="S44">
            <v>90</v>
          </cell>
          <cell r="T44" t="str">
            <v>良好</v>
          </cell>
          <cell r="U44" t="str">
            <v>良好</v>
          </cell>
          <cell r="V44">
            <v>75</v>
          </cell>
          <cell r="W44">
            <v>83</v>
          </cell>
          <cell r="X44">
            <v>96</v>
          </cell>
          <cell r="Y44">
            <v>93</v>
          </cell>
          <cell r="Z44">
            <v>93</v>
          </cell>
          <cell r="AA44">
            <v>82</v>
          </cell>
          <cell r="AB44">
            <v>85</v>
          </cell>
          <cell r="AC44">
            <v>71</v>
          </cell>
          <cell r="AD44">
            <v>82</v>
          </cell>
          <cell r="AE44">
            <v>82</v>
          </cell>
          <cell r="AF44">
            <v>91</v>
          </cell>
          <cell r="AG44">
            <v>94</v>
          </cell>
          <cell r="AH44">
            <v>86</v>
          </cell>
          <cell r="AI44">
            <v>67</v>
          </cell>
          <cell r="AJ44">
            <v>67</v>
          </cell>
          <cell r="AK44">
            <v>96</v>
          </cell>
          <cell r="AL44">
            <v>98</v>
          </cell>
          <cell r="AM44">
            <v>86</v>
          </cell>
          <cell r="AN44" t="str">
            <v>良好</v>
          </cell>
          <cell r="AO44">
            <v>95</v>
          </cell>
          <cell r="AP44">
            <v>78</v>
          </cell>
          <cell r="AQ44">
            <v>85</v>
          </cell>
          <cell r="AR44">
            <v>95</v>
          </cell>
          <cell r="AS44">
            <v>97</v>
          </cell>
          <cell r="AT44">
            <v>0</v>
          </cell>
          <cell r="AU44">
            <v>1</v>
          </cell>
          <cell r="AV44" t="str">
            <v>预就业实习</v>
          </cell>
        </row>
        <row r="45">
          <cell r="A45">
            <v>20200320047</v>
          </cell>
          <cell r="B45" t="str">
            <v>谭康乐</v>
          </cell>
          <cell r="C45" t="str">
            <v>全日制2020物联网应用技术1班</v>
          </cell>
          <cell r="D45">
            <v>67</v>
          </cell>
          <cell r="E45">
            <v>95</v>
          </cell>
          <cell r="F45" t="str">
            <v>优秀</v>
          </cell>
          <cell r="G45">
            <v>74</v>
          </cell>
          <cell r="H45">
            <v>71</v>
          </cell>
          <cell r="I45">
            <v>76</v>
          </cell>
          <cell r="J45">
            <v>78</v>
          </cell>
          <cell r="K45">
            <v>75</v>
          </cell>
          <cell r="L45">
            <v>77</v>
          </cell>
          <cell r="M45">
            <v>90</v>
          </cell>
          <cell r="N45">
            <v>92</v>
          </cell>
          <cell r="O45">
            <v>85</v>
          </cell>
          <cell r="P45">
            <v>94</v>
          </cell>
          <cell r="Q45">
            <v>99</v>
          </cell>
          <cell r="R45">
            <v>83</v>
          </cell>
          <cell r="S45">
            <v>90</v>
          </cell>
          <cell r="T45" t="str">
            <v>良好</v>
          </cell>
          <cell r="U45" t="str">
            <v>良好</v>
          </cell>
          <cell r="V45">
            <v>75</v>
          </cell>
          <cell r="W45">
            <v>80</v>
          </cell>
          <cell r="X45">
            <v>97</v>
          </cell>
          <cell r="Y45">
            <v>86</v>
          </cell>
          <cell r="Z45">
            <v>93</v>
          </cell>
          <cell r="AA45">
            <v>84</v>
          </cell>
          <cell r="AB45">
            <v>85</v>
          </cell>
          <cell r="AC45">
            <v>66</v>
          </cell>
          <cell r="AD45">
            <v>77</v>
          </cell>
          <cell r="AE45">
            <v>73</v>
          </cell>
          <cell r="AF45">
            <v>85</v>
          </cell>
          <cell r="AG45">
            <v>91</v>
          </cell>
          <cell r="AH45">
            <v>81</v>
          </cell>
          <cell r="AI45">
            <v>83</v>
          </cell>
          <cell r="AJ45">
            <v>85</v>
          </cell>
          <cell r="AK45">
            <v>88</v>
          </cell>
          <cell r="AL45">
            <v>89</v>
          </cell>
          <cell r="AM45">
            <v>82</v>
          </cell>
          <cell r="AN45" t="str">
            <v>良好</v>
          </cell>
          <cell r="AO45">
            <v>90</v>
          </cell>
          <cell r="AP45">
            <v>74</v>
          </cell>
          <cell r="AQ45">
            <v>85</v>
          </cell>
          <cell r="AR45">
            <v>88</v>
          </cell>
          <cell r="AS45">
            <v>92</v>
          </cell>
          <cell r="AT45">
            <v>95</v>
          </cell>
          <cell r="AU45">
            <v>0</v>
          </cell>
          <cell r="AV45" t="str">
            <v/>
          </cell>
        </row>
        <row r="46">
          <cell r="A46">
            <v>20200320048</v>
          </cell>
          <cell r="B46" t="str">
            <v>唐发能</v>
          </cell>
          <cell r="C46" t="str">
            <v>全日制2020物联网应用技术1班</v>
          </cell>
          <cell r="D46">
            <v>69</v>
          </cell>
          <cell r="E46">
            <v>82</v>
          </cell>
          <cell r="F46" t="str">
            <v>优秀</v>
          </cell>
          <cell r="G46">
            <v>75</v>
          </cell>
          <cell r="H46">
            <v>66</v>
          </cell>
          <cell r="I46">
            <v>79</v>
          </cell>
          <cell r="J46">
            <v>71</v>
          </cell>
          <cell r="K46">
            <v>85</v>
          </cell>
          <cell r="L46">
            <v>76</v>
          </cell>
          <cell r="M46">
            <v>80</v>
          </cell>
          <cell r="N46">
            <v>73</v>
          </cell>
          <cell r="O46">
            <v>82</v>
          </cell>
          <cell r="P46">
            <v>90</v>
          </cell>
          <cell r="Q46">
            <v>93</v>
          </cell>
          <cell r="R46">
            <v>95</v>
          </cell>
          <cell r="S46">
            <v>90</v>
          </cell>
          <cell r="T46" t="str">
            <v>良好</v>
          </cell>
          <cell r="U46" t="str">
            <v>良好</v>
          </cell>
          <cell r="V46">
            <v>75</v>
          </cell>
          <cell r="W46">
            <v>66</v>
          </cell>
          <cell r="X46">
            <v>97</v>
          </cell>
          <cell r="Y46">
            <v>73</v>
          </cell>
          <cell r="Z46">
            <v>92</v>
          </cell>
          <cell r="AA46">
            <v>85</v>
          </cell>
          <cell r="AB46">
            <v>85</v>
          </cell>
          <cell r="AC46">
            <v>65</v>
          </cell>
          <cell r="AD46">
            <v>81</v>
          </cell>
          <cell r="AE46">
            <v>63</v>
          </cell>
          <cell r="AF46">
            <v>70</v>
          </cell>
          <cell r="AG46">
            <v>86</v>
          </cell>
          <cell r="AH46">
            <v>63</v>
          </cell>
          <cell r="AI46">
            <v>60</v>
          </cell>
          <cell r="AJ46">
            <v>87</v>
          </cell>
          <cell r="AK46">
            <v>94</v>
          </cell>
          <cell r="AL46">
            <v>81</v>
          </cell>
          <cell r="AM46">
            <v>71</v>
          </cell>
          <cell r="AN46" t="str">
            <v>良好</v>
          </cell>
          <cell r="AO46">
            <v>90</v>
          </cell>
          <cell r="AP46">
            <v>68</v>
          </cell>
          <cell r="AQ46">
            <v>71</v>
          </cell>
          <cell r="AR46">
            <v>88</v>
          </cell>
          <cell r="AS46">
            <v>94</v>
          </cell>
          <cell r="AT46">
            <v>0</v>
          </cell>
          <cell r="AU46">
            <v>1</v>
          </cell>
          <cell r="AV46" t="str">
            <v>预就业实习</v>
          </cell>
        </row>
        <row r="47">
          <cell r="A47">
            <v>20200320049</v>
          </cell>
          <cell r="B47" t="str">
            <v>杨健清</v>
          </cell>
          <cell r="C47" t="str">
            <v>全日制2020物联网应用技术1班</v>
          </cell>
          <cell r="D47">
            <v>80</v>
          </cell>
          <cell r="E47">
            <v>83</v>
          </cell>
          <cell r="F47" t="str">
            <v>优秀</v>
          </cell>
          <cell r="G47">
            <v>83</v>
          </cell>
          <cell r="H47">
            <v>79</v>
          </cell>
          <cell r="I47">
            <v>75</v>
          </cell>
          <cell r="J47">
            <v>77</v>
          </cell>
          <cell r="K47">
            <v>74</v>
          </cell>
          <cell r="L47">
            <v>86</v>
          </cell>
          <cell r="M47">
            <v>97</v>
          </cell>
          <cell r="N47">
            <v>91</v>
          </cell>
          <cell r="O47">
            <v>83</v>
          </cell>
          <cell r="P47">
            <v>93</v>
          </cell>
          <cell r="Q47">
            <v>96</v>
          </cell>
          <cell r="R47">
            <v>94</v>
          </cell>
          <cell r="S47">
            <v>90</v>
          </cell>
          <cell r="T47" t="str">
            <v>良好</v>
          </cell>
          <cell r="U47" t="str">
            <v>良好</v>
          </cell>
          <cell r="V47">
            <v>75</v>
          </cell>
          <cell r="W47">
            <v>85</v>
          </cell>
          <cell r="X47">
            <v>94</v>
          </cell>
          <cell r="Y47">
            <v>89</v>
          </cell>
          <cell r="Z47">
            <v>86</v>
          </cell>
          <cell r="AA47">
            <v>75</v>
          </cell>
          <cell r="AB47">
            <v>85</v>
          </cell>
          <cell r="AC47">
            <v>72</v>
          </cell>
          <cell r="AD47">
            <v>68</v>
          </cell>
          <cell r="AE47">
            <v>84</v>
          </cell>
          <cell r="AF47">
            <v>80</v>
          </cell>
          <cell r="AG47">
            <v>88</v>
          </cell>
          <cell r="AH47">
            <v>72</v>
          </cell>
          <cell r="AI47">
            <v>60</v>
          </cell>
          <cell r="AJ47">
            <v>83</v>
          </cell>
          <cell r="AK47">
            <v>94</v>
          </cell>
          <cell r="AL47">
            <v>79</v>
          </cell>
          <cell r="AM47">
            <v>84</v>
          </cell>
          <cell r="AN47" t="str">
            <v>良好</v>
          </cell>
          <cell r="AO47">
            <v>90</v>
          </cell>
          <cell r="AP47">
            <v>71</v>
          </cell>
          <cell r="AQ47">
            <v>75</v>
          </cell>
          <cell r="AR47">
            <v>83</v>
          </cell>
          <cell r="AS47">
            <v>94</v>
          </cell>
          <cell r="AT47">
            <v>96</v>
          </cell>
          <cell r="AU47">
            <v>0</v>
          </cell>
          <cell r="AV47" t="str">
            <v/>
          </cell>
        </row>
        <row r="48">
          <cell r="A48">
            <v>20200320051</v>
          </cell>
          <cell r="B48" t="str">
            <v>张宝瑞</v>
          </cell>
          <cell r="C48" t="str">
            <v>全日制2020物联网应用技术1班</v>
          </cell>
          <cell r="D48">
            <v>60</v>
          </cell>
          <cell r="E48">
            <v>92</v>
          </cell>
          <cell r="F48" t="str">
            <v>优秀</v>
          </cell>
          <cell r="G48">
            <v>84</v>
          </cell>
          <cell r="H48">
            <v>76</v>
          </cell>
          <cell r="I48">
            <v>80</v>
          </cell>
          <cell r="J48">
            <v>82</v>
          </cell>
          <cell r="K48">
            <v>75</v>
          </cell>
          <cell r="L48">
            <v>64</v>
          </cell>
          <cell r="M48">
            <v>73</v>
          </cell>
          <cell r="N48">
            <v>89</v>
          </cell>
          <cell r="O48">
            <v>84</v>
          </cell>
          <cell r="P48">
            <v>60</v>
          </cell>
          <cell r="Q48">
            <v>95</v>
          </cell>
          <cell r="R48">
            <v>97</v>
          </cell>
          <cell r="S48">
            <v>90</v>
          </cell>
          <cell r="T48" t="str">
            <v>良好</v>
          </cell>
          <cell r="U48" t="str">
            <v>良好</v>
          </cell>
          <cell r="V48">
            <v>75</v>
          </cell>
          <cell r="W48">
            <v>85</v>
          </cell>
          <cell r="X48">
            <v>96</v>
          </cell>
          <cell r="Y48">
            <v>87</v>
          </cell>
          <cell r="Z48">
            <v>90</v>
          </cell>
          <cell r="AA48">
            <v>72</v>
          </cell>
          <cell r="AB48">
            <v>85</v>
          </cell>
          <cell r="AC48">
            <v>71</v>
          </cell>
          <cell r="AD48">
            <v>73</v>
          </cell>
          <cell r="AE48">
            <v>72</v>
          </cell>
          <cell r="AF48">
            <v>85</v>
          </cell>
          <cell r="AG48">
            <v>89</v>
          </cell>
          <cell r="AH48">
            <v>82</v>
          </cell>
          <cell r="AI48">
            <v>67</v>
          </cell>
          <cell r="AJ48">
            <v>79</v>
          </cell>
          <cell r="AK48">
            <v>87</v>
          </cell>
          <cell r="AL48">
            <v>94</v>
          </cell>
          <cell r="AM48">
            <v>82</v>
          </cell>
          <cell r="AN48" t="str">
            <v>良好</v>
          </cell>
          <cell r="AO48">
            <v>90</v>
          </cell>
          <cell r="AP48">
            <v>72</v>
          </cell>
          <cell r="AQ48">
            <v>73</v>
          </cell>
          <cell r="AR48">
            <v>86</v>
          </cell>
          <cell r="AS48">
            <v>78</v>
          </cell>
          <cell r="AT48">
            <v>95</v>
          </cell>
          <cell r="AU48">
            <v>0</v>
          </cell>
          <cell r="AV48" t="str">
            <v/>
          </cell>
        </row>
        <row r="49">
          <cell r="A49">
            <v>20200320052</v>
          </cell>
          <cell r="B49" t="str">
            <v>王安</v>
          </cell>
          <cell r="C49" t="str">
            <v>全日制2020物联网应用技术1班</v>
          </cell>
          <cell r="D49">
            <v>82</v>
          </cell>
          <cell r="E49">
            <v>75</v>
          </cell>
          <cell r="F49" t="str">
            <v>优秀</v>
          </cell>
          <cell r="G49">
            <v>91</v>
          </cell>
          <cell r="H49">
            <v>87</v>
          </cell>
          <cell r="I49">
            <v>74</v>
          </cell>
          <cell r="J49">
            <v>87</v>
          </cell>
          <cell r="K49">
            <v>90</v>
          </cell>
          <cell r="L49">
            <v>78</v>
          </cell>
          <cell r="M49">
            <v>87</v>
          </cell>
          <cell r="N49" t="str">
            <v>免修(伤病)</v>
          </cell>
          <cell r="O49">
            <v>83</v>
          </cell>
          <cell r="P49">
            <v>97</v>
          </cell>
          <cell r="Q49">
            <v>99</v>
          </cell>
          <cell r="R49">
            <v>97</v>
          </cell>
          <cell r="S49">
            <v>90</v>
          </cell>
          <cell r="T49" t="str">
            <v>良好</v>
          </cell>
          <cell r="U49" t="str">
            <v>良好</v>
          </cell>
          <cell r="V49">
            <v>75</v>
          </cell>
          <cell r="W49">
            <v>85</v>
          </cell>
          <cell r="X49">
            <v>93</v>
          </cell>
          <cell r="Y49">
            <v>65</v>
          </cell>
          <cell r="Z49">
            <v>92</v>
          </cell>
          <cell r="AA49">
            <v>70</v>
          </cell>
          <cell r="AB49">
            <v>85</v>
          </cell>
          <cell r="AC49">
            <v>81</v>
          </cell>
          <cell r="AD49">
            <v>85</v>
          </cell>
          <cell r="AE49">
            <v>84</v>
          </cell>
          <cell r="AF49">
            <v>75</v>
          </cell>
          <cell r="AG49">
            <v>62</v>
          </cell>
          <cell r="AH49">
            <v>65</v>
          </cell>
          <cell r="AI49">
            <v>63</v>
          </cell>
          <cell r="AJ49">
            <v>87</v>
          </cell>
          <cell r="AK49">
            <v>96</v>
          </cell>
          <cell r="AL49">
            <v>83</v>
          </cell>
          <cell r="AM49">
            <v>82</v>
          </cell>
          <cell r="AN49" t="str">
            <v>良好</v>
          </cell>
          <cell r="AO49">
            <v>90</v>
          </cell>
          <cell r="AP49">
            <v>77</v>
          </cell>
          <cell r="AQ49">
            <v>71</v>
          </cell>
          <cell r="AR49">
            <v>73</v>
          </cell>
          <cell r="AS49">
            <v>92</v>
          </cell>
          <cell r="AT49">
            <v>0</v>
          </cell>
          <cell r="AU49">
            <v>1</v>
          </cell>
          <cell r="AV49" t="str">
            <v>预就业实习</v>
          </cell>
        </row>
      </sheetData>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sheet1"/>
    </sheetNames>
    <sheetDataSet>
      <sheetData sheetId="0">
        <row r="1">
          <cell r="A1" t="str">
            <v>学号</v>
          </cell>
          <cell r="B1" t="str">
            <v>姓名</v>
          </cell>
          <cell r="C1" t="str">
            <v>班级</v>
          </cell>
          <cell r="D1" t="str">
            <v>专业入门教育</v>
          </cell>
          <cell r="E1" t="str">
            <v>高职英语(二)</v>
          </cell>
          <cell r="F1" t="str">
            <v>高职英语(一)</v>
          </cell>
          <cell r="G1" t="str">
            <v>高职语文</v>
          </cell>
          <cell r="H1" t="str">
            <v>高职生心理健康教育</v>
          </cell>
          <cell r="I1" t="str">
            <v>思想道德修养与法律基础</v>
          </cell>
          <cell r="J1" t="str">
            <v>体育与健康(一)</v>
          </cell>
          <cell r="K1" t="str">
            <v>体育与健康(二)</v>
          </cell>
          <cell r="L1" t="str">
            <v>创新思维训练</v>
          </cell>
          <cell r="M1" t="str">
            <v>视觉设计基础</v>
          </cell>
          <cell r="N1" t="str">
            <v>大学生安全教育(一)</v>
          </cell>
          <cell r="O1" t="str">
            <v>大学生安全教育(二)</v>
          </cell>
          <cell r="P1" t="str">
            <v>大学生安全教育(三)</v>
          </cell>
          <cell r="Q1" t="str">
            <v>大学生安全教育(四)</v>
          </cell>
          <cell r="R1" t="str">
            <v>形势与政策(一)</v>
          </cell>
          <cell r="S1" t="str">
            <v>形势与政策(二)</v>
          </cell>
          <cell r="T1" t="str">
            <v>大学生安全教育(五)</v>
          </cell>
          <cell r="U1" t="str">
            <v>职业发展与生涯规划</v>
          </cell>
          <cell r="V1" t="str">
            <v>《云物大智基础》(课内：office部分)</v>
          </cell>
          <cell r="W1" t="str">
            <v>《云物大智基础》(课外：云物大智部分)</v>
          </cell>
          <cell r="X1" t="str">
            <v>军事理论</v>
          </cell>
          <cell r="Y1" t="str">
            <v>毕业设计（论文）/职业能力测试</v>
          </cell>
          <cell r="Z1" t="str">
            <v>职业素养实习与劳动教育</v>
          </cell>
          <cell r="AA1" t="str">
            <v>增强现实应用开发</v>
          </cell>
          <cell r="AB1" t="str">
            <v>视频编辑与合成</v>
          </cell>
          <cell r="AC1" t="str">
            <v>角色建模</v>
          </cell>
          <cell r="AD1" t="str">
            <v>三维物体建模</v>
          </cell>
          <cell r="AE1" t="str">
            <v>高级语言程序设计</v>
          </cell>
          <cell r="AF1" t="str">
            <v>数据库技术</v>
          </cell>
          <cell r="AG1" t="str">
            <v>虚拟现实导论</v>
          </cell>
          <cell r="AH1" t="str">
            <v>虚拟现实应用开发</v>
          </cell>
          <cell r="AI1" t="str">
            <v>三维场景建模</v>
          </cell>
          <cell r="AJ1" t="str">
            <v>三维动画制作</v>
          </cell>
          <cell r="AK1" t="str">
            <v>全景项目制作</v>
          </cell>
          <cell r="AL1" t="str">
            <v>软件项目开发工程组织管理</v>
          </cell>
          <cell r="AM1" t="str">
            <v>职业发展与就业指导</v>
          </cell>
          <cell r="AN1" t="str">
            <v>通用核心能力测试</v>
          </cell>
          <cell r="AO1" t="str">
            <v>创新与创业实务</v>
          </cell>
          <cell r="AP1" t="str">
            <v>形势与政策（三）</v>
          </cell>
          <cell r="AQ1" t="str">
            <v>形势与政策（四）</v>
          </cell>
          <cell r="AR1" t="str">
            <v>毛泽东思想和中国特色社会主义理论体系概论</v>
          </cell>
          <cell r="AS1" t="str">
            <v>预就业实习</v>
          </cell>
          <cell r="AT1" t="str">
            <v>不及格门数</v>
          </cell>
          <cell r="AU1" t="str">
            <v>不及格科目</v>
          </cell>
        </row>
        <row r="2">
          <cell r="A2">
            <v>20200319001</v>
          </cell>
          <cell r="B2" t="str">
            <v>陈海</v>
          </cell>
          <cell r="C2" t="str">
            <v>全日制2020虚拟现实应用技术1班</v>
          </cell>
          <cell r="D2">
            <v>90</v>
          </cell>
          <cell r="E2" t="str">
            <v>及格</v>
          </cell>
          <cell r="F2">
            <v>63</v>
          </cell>
          <cell r="G2">
            <v>74</v>
          </cell>
          <cell r="H2">
            <v>83</v>
          </cell>
          <cell r="I2">
            <v>71</v>
          </cell>
          <cell r="J2">
            <v>73</v>
          </cell>
          <cell r="K2">
            <v>89</v>
          </cell>
          <cell r="L2">
            <v>88</v>
          </cell>
          <cell r="M2">
            <v>91</v>
          </cell>
          <cell r="N2">
            <v>91</v>
          </cell>
          <cell r="O2">
            <v>91</v>
          </cell>
          <cell r="P2">
            <v>88</v>
          </cell>
          <cell r="Q2">
            <v>94</v>
          </cell>
          <cell r="R2" t="str">
            <v>良好</v>
          </cell>
          <cell r="S2" t="str">
            <v>良好</v>
          </cell>
          <cell r="T2">
            <v>75</v>
          </cell>
          <cell r="U2">
            <v>75</v>
          </cell>
          <cell r="V2">
            <v>65</v>
          </cell>
          <cell r="W2" t="str">
            <v>良好</v>
          </cell>
          <cell r="X2">
            <v>80</v>
          </cell>
          <cell r="Y2">
            <v>88</v>
          </cell>
          <cell r="Z2">
            <v>76</v>
          </cell>
          <cell r="AA2">
            <v>75</v>
          </cell>
          <cell r="AB2">
            <v>85</v>
          </cell>
          <cell r="AC2">
            <v>68</v>
          </cell>
          <cell r="AD2">
            <v>71</v>
          </cell>
          <cell r="AE2">
            <v>58</v>
          </cell>
          <cell r="AF2">
            <v>60</v>
          </cell>
          <cell r="AG2">
            <v>95</v>
          </cell>
          <cell r="AH2">
            <v>75</v>
          </cell>
          <cell r="AI2">
            <v>79</v>
          </cell>
          <cell r="AJ2">
            <v>67</v>
          </cell>
          <cell r="AK2">
            <v>72</v>
          </cell>
          <cell r="AL2">
            <v>89</v>
          </cell>
          <cell r="AM2">
            <v>83</v>
          </cell>
          <cell r="AN2">
            <v>76</v>
          </cell>
          <cell r="AO2">
            <v>75</v>
          </cell>
          <cell r="AP2" t="str">
            <v>良好</v>
          </cell>
          <cell r="AQ2">
            <v>85</v>
          </cell>
          <cell r="AR2">
            <v>71</v>
          </cell>
          <cell r="AS2">
            <v>0</v>
          </cell>
          <cell r="AT2">
            <v>2</v>
          </cell>
          <cell r="AU2" t="str">
            <v>高级语言程序设计预就业实习</v>
          </cell>
        </row>
        <row r="3">
          <cell r="A3">
            <v>20200319002</v>
          </cell>
          <cell r="B3" t="str">
            <v>陈荟戎</v>
          </cell>
          <cell r="C3" t="str">
            <v>全日制2020虚拟现实应用技术1班</v>
          </cell>
          <cell r="D3">
            <v>90</v>
          </cell>
          <cell r="E3">
            <v>90</v>
          </cell>
          <cell r="F3">
            <v>90</v>
          </cell>
          <cell r="G3">
            <v>79</v>
          </cell>
          <cell r="H3">
            <v>87</v>
          </cell>
          <cell r="I3">
            <v>83</v>
          </cell>
          <cell r="J3">
            <v>86</v>
          </cell>
          <cell r="K3">
            <v>81</v>
          </cell>
          <cell r="L3">
            <v>80</v>
          </cell>
          <cell r="M3">
            <v>90</v>
          </cell>
          <cell r="N3">
            <v>95</v>
          </cell>
          <cell r="O3">
            <v>96</v>
          </cell>
          <cell r="P3">
            <v>94</v>
          </cell>
          <cell r="Q3">
            <v>98</v>
          </cell>
          <cell r="R3" t="str">
            <v>良好</v>
          </cell>
          <cell r="S3" t="str">
            <v>良好</v>
          </cell>
          <cell r="T3">
            <v>75</v>
          </cell>
          <cell r="U3">
            <v>83</v>
          </cell>
          <cell r="V3">
            <v>90</v>
          </cell>
          <cell r="W3" t="str">
            <v>良好</v>
          </cell>
          <cell r="X3">
            <v>87</v>
          </cell>
          <cell r="Y3">
            <v>94</v>
          </cell>
          <cell r="Z3">
            <v>79</v>
          </cell>
          <cell r="AA3">
            <v>87</v>
          </cell>
          <cell r="AB3">
            <v>79</v>
          </cell>
          <cell r="AC3">
            <v>82</v>
          </cell>
          <cell r="AD3">
            <v>82</v>
          </cell>
          <cell r="AE3">
            <v>68</v>
          </cell>
          <cell r="AF3">
            <v>65</v>
          </cell>
          <cell r="AG3">
            <v>95</v>
          </cell>
          <cell r="AH3">
            <v>87</v>
          </cell>
          <cell r="AI3">
            <v>81</v>
          </cell>
          <cell r="AJ3">
            <v>80</v>
          </cell>
          <cell r="AK3">
            <v>90</v>
          </cell>
          <cell r="AL3">
            <v>87</v>
          </cell>
          <cell r="AM3">
            <v>83</v>
          </cell>
          <cell r="AN3">
            <v>90</v>
          </cell>
          <cell r="AO3">
            <v>88</v>
          </cell>
          <cell r="AP3" t="str">
            <v>良好</v>
          </cell>
          <cell r="AQ3">
            <v>90</v>
          </cell>
          <cell r="AR3">
            <v>87</v>
          </cell>
          <cell r="AS3">
            <v>97</v>
          </cell>
          <cell r="AT3">
            <v>0</v>
          </cell>
          <cell r="AU3" t="str">
            <v/>
          </cell>
        </row>
        <row r="4">
          <cell r="A4">
            <v>20200319003</v>
          </cell>
          <cell r="B4" t="str">
            <v>郭伊妮</v>
          </cell>
          <cell r="C4" t="str">
            <v>全日制2020虚拟现实应用技术1班</v>
          </cell>
          <cell r="D4">
            <v>90</v>
          </cell>
          <cell r="E4">
            <v>96</v>
          </cell>
          <cell r="F4">
            <v>92</v>
          </cell>
          <cell r="G4">
            <v>94</v>
          </cell>
          <cell r="H4">
            <v>90</v>
          </cell>
          <cell r="I4">
            <v>91</v>
          </cell>
          <cell r="J4" t="str">
            <v>免考</v>
          </cell>
          <cell r="K4">
            <v>68</v>
          </cell>
          <cell r="L4">
            <v>92</v>
          </cell>
          <cell r="M4">
            <v>96</v>
          </cell>
          <cell r="N4">
            <v>97</v>
          </cell>
          <cell r="O4">
            <v>100</v>
          </cell>
          <cell r="P4">
            <v>99</v>
          </cell>
          <cell r="Q4">
            <v>99</v>
          </cell>
          <cell r="R4" t="str">
            <v>良好</v>
          </cell>
          <cell r="S4" t="str">
            <v>良好</v>
          </cell>
          <cell r="T4">
            <v>75</v>
          </cell>
          <cell r="U4">
            <v>91</v>
          </cell>
          <cell r="V4">
            <v>94</v>
          </cell>
          <cell r="W4" t="str">
            <v>良好</v>
          </cell>
          <cell r="X4">
            <v>99</v>
          </cell>
          <cell r="Y4">
            <v>90</v>
          </cell>
          <cell r="Z4">
            <v>90</v>
          </cell>
          <cell r="AA4">
            <v>88</v>
          </cell>
          <cell r="AB4">
            <v>96</v>
          </cell>
          <cell r="AC4">
            <v>81</v>
          </cell>
          <cell r="AD4">
            <v>87</v>
          </cell>
          <cell r="AE4">
            <v>79</v>
          </cell>
          <cell r="AF4">
            <v>72</v>
          </cell>
          <cell r="AG4">
            <v>95</v>
          </cell>
          <cell r="AH4">
            <v>83</v>
          </cell>
          <cell r="AI4">
            <v>88</v>
          </cell>
          <cell r="AJ4">
            <v>77</v>
          </cell>
          <cell r="AK4">
            <v>94</v>
          </cell>
          <cell r="AL4">
            <v>91</v>
          </cell>
          <cell r="AM4">
            <v>76</v>
          </cell>
          <cell r="AN4">
            <v>96</v>
          </cell>
          <cell r="AO4">
            <v>94</v>
          </cell>
          <cell r="AP4" t="str">
            <v>良好</v>
          </cell>
          <cell r="AQ4">
            <v>92</v>
          </cell>
          <cell r="AR4">
            <v>93</v>
          </cell>
          <cell r="AS4">
            <v>98</v>
          </cell>
          <cell r="AT4">
            <v>0</v>
          </cell>
          <cell r="AU4" t="str">
            <v/>
          </cell>
        </row>
        <row r="5">
          <cell r="A5">
            <v>20200319004</v>
          </cell>
          <cell r="B5" t="str">
            <v>黄宇君</v>
          </cell>
          <cell r="C5" t="str">
            <v>全日制2020虚拟现实应用技术1班</v>
          </cell>
          <cell r="D5">
            <v>90</v>
          </cell>
          <cell r="E5">
            <v>62</v>
          </cell>
          <cell r="F5">
            <v>67</v>
          </cell>
          <cell r="G5">
            <v>82</v>
          </cell>
          <cell r="H5">
            <v>85</v>
          </cell>
          <cell r="I5">
            <v>70</v>
          </cell>
          <cell r="J5">
            <v>83</v>
          </cell>
          <cell r="K5">
            <v>78</v>
          </cell>
          <cell r="L5">
            <v>80</v>
          </cell>
          <cell r="M5">
            <v>88</v>
          </cell>
          <cell r="N5">
            <v>72</v>
          </cell>
          <cell r="O5">
            <v>94</v>
          </cell>
          <cell r="P5">
            <v>89</v>
          </cell>
          <cell r="Q5">
            <v>97</v>
          </cell>
          <cell r="R5" t="str">
            <v>良好</v>
          </cell>
          <cell r="S5" t="str">
            <v>良好</v>
          </cell>
          <cell r="T5">
            <v>75</v>
          </cell>
          <cell r="U5">
            <v>85</v>
          </cell>
          <cell r="V5">
            <v>95</v>
          </cell>
          <cell r="W5" t="str">
            <v>良好</v>
          </cell>
          <cell r="X5">
            <v>73</v>
          </cell>
          <cell r="Y5">
            <v>90</v>
          </cell>
          <cell r="Z5">
            <v>81</v>
          </cell>
          <cell r="AA5">
            <v>87</v>
          </cell>
          <cell r="AB5">
            <v>81</v>
          </cell>
          <cell r="AC5">
            <v>83</v>
          </cell>
          <cell r="AD5">
            <v>88</v>
          </cell>
          <cell r="AE5">
            <v>67</v>
          </cell>
          <cell r="AF5">
            <v>60</v>
          </cell>
          <cell r="AG5">
            <v>95</v>
          </cell>
          <cell r="AH5">
            <v>84</v>
          </cell>
          <cell r="AI5">
            <v>84</v>
          </cell>
          <cell r="AJ5">
            <v>90</v>
          </cell>
          <cell r="AK5">
            <v>81</v>
          </cell>
          <cell r="AL5">
            <v>87</v>
          </cell>
          <cell r="AM5">
            <v>83</v>
          </cell>
          <cell r="AN5">
            <v>80</v>
          </cell>
          <cell r="AO5">
            <v>84</v>
          </cell>
          <cell r="AP5" t="str">
            <v>良好</v>
          </cell>
          <cell r="AQ5">
            <v>90</v>
          </cell>
          <cell r="AR5">
            <v>68</v>
          </cell>
          <cell r="AS5">
            <v>0</v>
          </cell>
          <cell r="AT5">
            <v>1</v>
          </cell>
          <cell r="AU5" t="str">
            <v>预就业实习</v>
          </cell>
        </row>
        <row r="6">
          <cell r="A6">
            <v>20200319005</v>
          </cell>
          <cell r="B6" t="str">
            <v>蒋梦萍</v>
          </cell>
          <cell r="C6" t="str">
            <v>全日制2020虚拟现实应用技术1班</v>
          </cell>
          <cell r="D6">
            <v>90</v>
          </cell>
          <cell r="E6">
            <v>95</v>
          </cell>
          <cell r="F6">
            <v>76</v>
          </cell>
          <cell r="G6">
            <v>70</v>
          </cell>
          <cell r="H6">
            <v>89</v>
          </cell>
          <cell r="I6">
            <v>88</v>
          </cell>
          <cell r="J6">
            <v>89</v>
          </cell>
          <cell r="K6">
            <v>89</v>
          </cell>
          <cell r="L6">
            <v>88</v>
          </cell>
          <cell r="M6">
            <v>93</v>
          </cell>
          <cell r="N6">
            <v>93</v>
          </cell>
          <cell r="O6">
            <v>98</v>
          </cell>
          <cell r="P6">
            <v>98</v>
          </cell>
          <cell r="Q6">
            <v>100</v>
          </cell>
          <cell r="R6" t="str">
            <v>良好</v>
          </cell>
          <cell r="S6" t="str">
            <v>良好</v>
          </cell>
          <cell r="T6">
            <v>75</v>
          </cell>
          <cell r="U6">
            <v>82</v>
          </cell>
          <cell r="V6">
            <v>95</v>
          </cell>
          <cell r="W6" t="str">
            <v>良好</v>
          </cell>
          <cell r="X6">
            <v>96</v>
          </cell>
          <cell r="Y6">
            <v>90</v>
          </cell>
          <cell r="Z6">
            <v>91</v>
          </cell>
          <cell r="AA6">
            <v>96</v>
          </cell>
          <cell r="AB6">
            <v>96</v>
          </cell>
          <cell r="AC6">
            <v>87</v>
          </cell>
          <cell r="AD6">
            <v>87</v>
          </cell>
          <cell r="AE6">
            <v>82</v>
          </cell>
          <cell r="AF6">
            <v>93</v>
          </cell>
          <cell r="AG6">
            <v>86</v>
          </cell>
          <cell r="AH6">
            <v>89</v>
          </cell>
          <cell r="AI6">
            <v>90</v>
          </cell>
          <cell r="AJ6">
            <v>82</v>
          </cell>
          <cell r="AK6">
            <v>97</v>
          </cell>
          <cell r="AL6">
            <v>98</v>
          </cell>
          <cell r="AM6">
            <v>90</v>
          </cell>
          <cell r="AN6">
            <v>96</v>
          </cell>
          <cell r="AO6">
            <v>94</v>
          </cell>
          <cell r="AP6" t="str">
            <v>良好</v>
          </cell>
          <cell r="AQ6">
            <v>90</v>
          </cell>
          <cell r="AR6">
            <v>87</v>
          </cell>
          <cell r="AS6">
            <v>96</v>
          </cell>
          <cell r="AT6">
            <v>0</v>
          </cell>
          <cell r="AU6" t="str">
            <v/>
          </cell>
        </row>
        <row r="7">
          <cell r="A7">
            <v>20200319008</v>
          </cell>
          <cell r="B7" t="str">
            <v>李宇帆</v>
          </cell>
          <cell r="C7" t="str">
            <v>全日制2020虚拟现实应用技术1班</v>
          </cell>
          <cell r="D7">
            <v>90</v>
          </cell>
          <cell r="E7">
            <v>68</v>
          </cell>
          <cell r="F7">
            <v>65</v>
          </cell>
          <cell r="G7">
            <v>86</v>
          </cell>
          <cell r="H7">
            <v>85</v>
          </cell>
          <cell r="I7">
            <v>76</v>
          </cell>
          <cell r="J7">
            <v>85</v>
          </cell>
          <cell r="K7">
            <v>65</v>
          </cell>
          <cell r="L7">
            <v>86</v>
          </cell>
          <cell r="M7">
            <v>85</v>
          </cell>
          <cell r="N7">
            <v>91</v>
          </cell>
          <cell r="O7">
            <v>97</v>
          </cell>
          <cell r="P7">
            <v>98</v>
          </cell>
          <cell r="Q7">
            <v>99</v>
          </cell>
          <cell r="R7" t="str">
            <v>良好</v>
          </cell>
          <cell r="S7" t="str">
            <v>良好</v>
          </cell>
          <cell r="T7">
            <v>75</v>
          </cell>
          <cell r="U7">
            <v>80</v>
          </cell>
          <cell r="V7">
            <v>90</v>
          </cell>
          <cell r="W7" t="str">
            <v>良好</v>
          </cell>
          <cell r="X7">
            <v>92</v>
          </cell>
          <cell r="Y7">
            <v>96</v>
          </cell>
          <cell r="Z7">
            <v>95</v>
          </cell>
          <cell r="AA7">
            <v>87</v>
          </cell>
          <cell r="AB7">
            <v>94</v>
          </cell>
          <cell r="AC7">
            <v>80</v>
          </cell>
          <cell r="AD7">
            <v>86</v>
          </cell>
          <cell r="AE7">
            <v>69</v>
          </cell>
          <cell r="AF7">
            <v>62</v>
          </cell>
          <cell r="AG7">
            <v>86</v>
          </cell>
          <cell r="AH7">
            <v>80</v>
          </cell>
          <cell r="AI7">
            <v>87</v>
          </cell>
          <cell r="AJ7">
            <v>74</v>
          </cell>
          <cell r="AK7">
            <v>90</v>
          </cell>
          <cell r="AL7">
            <v>89</v>
          </cell>
          <cell r="AM7">
            <v>80</v>
          </cell>
          <cell r="AN7">
            <v>93</v>
          </cell>
          <cell r="AO7">
            <v>81</v>
          </cell>
          <cell r="AP7" t="str">
            <v>良好</v>
          </cell>
          <cell r="AQ7">
            <v>95</v>
          </cell>
          <cell r="AR7">
            <v>87</v>
          </cell>
          <cell r="AS7">
            <v>90</v>
          </cell>
          <cell r="AT7">
            <v>0</v>
          </cell>
          <cell r="AU7" t="str">
            <v/>
          </cell>
        </row>
        <row r="8">
          <cell r="A8">
            <v>20200319010</v>
          </cell>
          <cell r="B8" t="str">
            <v>刘重山</v>
          </cell>
          <cell r="C8" t="str">
            <v>全日制2020虚拟现实应用技术1班</v>
          </cell>
          <cell r="D8">
            <v>90</v>
          </cell>
          <cell r="E8">
            <v>62</v>
          </cell>
          <cell r="F8">
            <v>61</v>
          </cell>
          <cell r="G8">
            <v>65</v>
          </cell>
          <cell r="H8">
            <v>68</v>
          </cell>
          <cell r="I8">
            <v>66</v>
          </cell>
          <cell r="J8">
            <v>95</v>
          </cell>
          <cell r="K8">
            <v>85</v>
          </cell>
          <cell r="L8">
            <v>89</v>
          </cell>
          <cell r="M8">
            <v>88</v>
          </cell>
          <cell r="N8">
            <v>95</v>
          </cell>
          <cell r="O8">
            <v>99</v>
          </cell>
          <cell r="P8">
            <v>94</v>
          </cell>
          <cell r="Q8">
            <v>99</v>
          </cell>
          <cell r="R8" t="str">
            <v>及格</v>
          </cell>
          <cell r="S8" t="str">
            <v>良好</v>
          </cell>
          <cell r="T8">
            <v>75</v>
          </cell>
          <cell r="U8">
            <v>80</v>
          </cell>
          <cell r="V8">
            <v>90</v>
          </cell>
          <cell r="W8" t="str">
            <v>及格</v>
          </cell>
          <cell r="X8">
            <v>94</v>
          </cell>
          <cell r="Y8">
            <v>98</v>
          </cell>
          <cell r="Z8">
            <v>77</v>
          </cell>
          <cell r="AA8">
            <v>85</v>
          </cell>
          <cell r="AB8">
            <v>75</v>
          </cell>
          <cell r="AC8">
            <v>74</v>
          </cell>
          <cell r="AD8">
            <v>80</v>
          </cell>
          <cell r="AE8">
            <v>66</v>
          </cell>
          <cell r="AF8">
            <v>60</v>
          </cell>
          <cell r="AG8">
            <v>68</v>
          </cell>
          <cell r="AH8">
            <v>84</v>
          </cell>
          <cell r="AI8">
            <v>85</v>
          </cell>
          <cell r="AJ8">
            <v>73</v>
          </cell>
          <cell r="AK8">
            <v>84</v>
          </cell>
          <cell r="AL8">
            <v>76</v>
          </cell>
          <cell r="AM8">
            <v>72</v>
          </cell>
          <cell r="AN8">
            <v>79</v>
          </cell>
          <cell r="AO8">
            <v>76</v>
          </cell>
          <cell r="AP8" t="str">
            <v>良好</v>
          </cell>
          <cell r="AQ8">
            <v>90</v>
          </cell>
          <cell r="AR8">
            <v>75</v>
          </cell>
          <cell r="AS8">
            <v>0</v>
          </cell>
          <cell r="AT8">
            <v>1</v>
          </cell>
          <cell r="AU8" t="str">
            <v>预就业实习</v>
          </cell>
        </row>
        <row r="9">
          <cell r="A9">
            <v>20200319011</v>
          </cell>
          <cell r="B9" t="str">
            <v>罗渊志</v>
          </cell>
          <cell r="C9" t="str">
            <v>全日制2020虚拟现实应用技术1班</v>
          </cell>
          <cell r="D9">
            <v>90</v>
          </cell>
          <cell r="E9">
            <v>61</v>
          </cell>
          <cell r="F9">
            <v>60</v>
          </cell>
          <cell r="G9">
            <v>88</v>
          </cell>
          <cell r="H9">
            <v>80</v>
          </cell>
          <cell r="I9">
            <v>66</v>
          </cell>
          <cell r="J9">
            <v>82</v>
          </cell>
          <cell r="K9">
            <v>73</v>
          </cell>
          <cell r="L9">
            <v>80</v>
          </cell>
          <cell r="M9">
            <v>95</v>
          </cell>
          <cell r="N9">
            <v>73</v>
          </cell>
          <cell r="O9">
            <v>93</v>
          </cell>
          <cell r="P9">
            <v>92</v>
          </cell>
          <cell r="Q9">
            <v>94</v>
          </cell>
          <cell r="R9" t="str">
            <v>良好</v>
          </cell>
          <cell r="S9" t="str">
            <v>良好</v>
          </cell>
          <cell r="T9">
            <v>75</v>
          </cell>
          <cell r="U9">
            <v>92</v>
          </cell>
          <cell r="V9">
            <v>95</v>
          </cell>
          <cell r="W9" t="str">
            <v>良好</v>
          </cell>
          <cell r="X9">
            <v>82</v>
          </cell>
          <cell r="Y9">
            <v>94</v>
          </cell>
          <cell r="Z9">
            <v>86</v>
          </cell>
          <cell r="AA9">
            <v>81</v>
          </cell>
          <cell r="AB9">
            <v>87</v>
          </cell>
          <cell r="AC9">
            <v>79</v>
          </cell>
          <cell r="AD9">
            <v>85</v>
          </cell>
          <cell r="AE9">
            <v>68</v>
          </cell>
          <cell r="AF9">
            <v>60</v>
          </cell>
          <cell r="AG9">
            <v>86</v>
          </cell>
          <cell r="AH9">
            <v>75</v>
          </cell>
          <cell r="AI9">
            <v>82</v>
          </cell>
          <cell r="AJ9">
            <v>60</v>
          </cell>
          <cell r="AK9">
            <v>82</v>
          </cell>
          <cell r="AL9">
            <v>84</v>
          </cell>
          <cell r="AM9">
            <v>83</v>
          </cell>
          <cell r="AN9">
            <v>82</v>
          </cell>
          <cell r="AO9">
            <v>82</v>
          </cell>
          <cell r="AP9" t="str">
            <v>良好</v>
          </cell>
          <cell r="AQ9">
            <v>90</v>
          </cell>
          <cell r="AR9">
            <v>68</v>
          </cell>
          <cell r="AS9">
            <v>0</v>
          </cell>
          <cell r="AT9">
            <v>1</v>
          </cell>
          <cell r="AU9" t="str">
            <v>预就业实习</v>
          </cell>
        </row>
        <row r="10">
          <cell r="A10">
            <v>20200319014</v>
          </cell>
          <cell r="B10" t="str">
            <v>覃良</v>
          </cell>
          <cell r="C10" t="str">
            <v>全日制2020虚拟现实应用技术1班</v>
          </cell>
          <cell r="D10">
            <v>90</v>
          </cell>
          <cell r="E10">
            <v>67</v>
          </cell>
          <cell r="F10">
            <v>61</v>
          </cell>
          <cell r="G10">
            <v>88</v>
          </cell>
          <cell r="H10">
            <v>74</v>
          </cell>
          <cell r="I10">
            <v>85</v>
          </cell>
          <cell r="J10">
            <v>89</v>
          </cell>
          <cell r="K10">
            <v>90</v>
          </cell>
          <cell r="L10">
            <v>89</v>
          </cell>
          <cell r="M10">
            <v>89</v>
          </cell>
          <cell r="N10">
            <v>73</v>
          </cell>
          <cell r="O10">
            <v>91</v>
          </cell>
          <cell r="P10">
            <v>83</v>
          </cell>
          <cell r="Q10">
            <v>100</v>
          </cell>
          <cell r="R10" t="str">
            <v>良好</v>
          </cell>
          <cell r="S10" t="str">
            <v>良好</v>
          </cell>
          <cell r="T10">
            <v>75</v>
          </cell>
          <cell r="U10">
            <v>87</v>
          </cell>
          <cell r="V10">
            <v>90</v>
          </cell>
          <cell r="W10" t="str">
            <v>良好</v>
          </cell>
          <cell r="X10">
            <v>70</v>
          </cell>
          <cell r="Y10">
            <v>94</v>
          </cell>
          <cell r="Z10">
            <v>82</v>
          </cell>
          <cell r="AA10">
            <v>87</v>
          </cell>
          <cell r="AB10">
            <v>71</v>
          </cell>
          <cell r="AC10">
            <v>85</v>
          </cell>
          <cell r="AD10">
            <v>84</v>
          </cell>
          <cell r="AE10">
            <v>66</v>
          </cell>
          <cell r="AF10">
            <v>60</v>
          </cell>
          <cell r="AG10">
            <v>86</v>
          </cell>
          <cell r="AH10">
            <v>87</v>
          </cell>
          <cell r="AI10">
            <v>85</v>
          </cell>
          <cell r="AJ10">
            <v>86</v>
          </cell>
          <cell r="AK10">
            <v>84</v>
          </cell>
          <cell r="AL10">
            <v>70</v>
          </cell>
          <cell r="AM10">
            <v>80</v>
          </cell>
          <cell r="AN10">
            <v>75</v>
          </cell>
          <cell r="AO10">
            <v>76</v>
          </cell>
          <cell r="AP10" t="str">
            <v>良好</v>
          </cell>
          <cell r="AQ10">
            <v>90</v>
          </cell>
          <cell r="AR10">
            <v>76</v>
          </cell>
          <cell r="AS10">
            <v>92</v>
          </cell>
          <cell r="AT10">
            <v>0</v>
          </cell>
          <cell r="AU10" t="str">
            <v/>
          </cell>
        </row>
        <row r="11">
          <cell r="A11">
            <v>20200319015</v>
          </cell>
          <cell r="B11" t="str">
            <v>唐冰</v>
          </cell>
          <cell r="C11" t="str">
            <v>全日制2020虚拟现实应用技术1班</v>
          </cell>
          <cell r="D11">
            <v>90</v>
          </cell>
          <cell r="E11">
            <v>63</v>
          </cell>
          <cell r="F11">
            <v>68</v>
          </cell>
          <cell r="G11">
            <v>74</v>
          </cell>
          <cell r="H11">
            <v>64</v>
          </cell>
          <cell r="I11">
            <v>62</v>
          </cell>
          <cell r="J11">
            <v>72</v>
          </cell>
          <cell r="K11">
            <v>76</v>
          </cell>
          <cell r="L11">
            <v>72</v>
          </cell>
          <cell r="M11">
            <v>85</v>
          </cell>
          <cell r="N11">
            <v>93</v>
          </cell>
          <cell r="O11">
            <v>98</v>
          </cell>
          <cell r="P11">
            <v>97</v>
          </cell>
          <cell r="Q11">
            <v>99</v>
          </cell>
          <cell r="R11" t="str">
            <v>良好</v>
          </cell>
          <cell r="S11" t="str">
            <v>良好</v>
          </cell>
          <cell r="T11">
            <v>75</v>
          </cell>
          <cell r="U11">
            <v>71</v>
          </cell>
          <cell r="V11">
            <v>89</v>
          </cell>
          <cell r="W11" t="str">
            <v>良好</v>
          </cell>
          <cell r="X11">
            <v>87</v>
          </cell>
          <cell r="Y11">
            <v>92</v>
          </cell>
          <cell r="Z11">
            <v>89</v>
          </cell>
          <cell r="AA11">
            <v>70</v>
          </cell>
          <cell r="AB11">
            <v>83</v>
          </cell>
          <cell r="AC11">
            <v>76</v>
          </cell>
          <cell r="AD11">
            <v>79</v>
          </cell>
          <cell r="AE11">
            <v>63</v>
          </cell>
          <cell r="AF11">
            <v>60</v>
          </cell>
          <cell r="AG11">
            <v>68</v>
          </cell>
          <cell r="AH11">
            <v>80</v>
          </cell>
          <cell r="AI11">
            <v>77</v>
          </cell>
          <cell r="AJ11">
            <v>73</v>
          </cell>
          <cell r="AK11">
            <v>60</v>
          </cell>
          <cell r="AL11">
            <v>76</v>
          </cell>
          <cell r="AM11">
            <v>80</v>
          </cell>
          <cell r="AN11">
            <v>68</v>
          </cell>
          <cell r="AO11">
            <v>79</v>
          </cell>
          <cell r="AP11" t="str">
            <v>良好</v>
          </cell>
          <cell r="AQ11">
            <v>87</v>
          </cell>
          <cell r="AR11">
            <v>75</v>
          </cell>
          <cell r="AS11">
            <v>95</v>
          </cell>
          <cell r="AT11">
            <v>0</v>
          </cell>
          <cell r="AU11" t="str">
            <v/>
          </cell>
        </row>
        <row r="12">
          <cell r="A12">
            <v>20200319016</v>
          </cell>
          <cell r="B12" t="str">
            <v>王德智</v>
          </cell>
          <cell r="C12" t="str">
            <v>全日制2020虚拟现实应用技术1班</v>
          </cell>
          <cell r="D12">
            <v>90</v>
          </cell>
          <cell r="E12">
            <v>79</v>
          </cell>
          <cell r="F12">
            <v>68</v>
          </cell>
          <cell r="G12">
            <v>67</v>
          </cell>
          <cell r="H12">
            <v>81</v>
          </cell>
          <cell r="I12">
            <v>76</v>
          </cell>
          <cell r="J12">
            <v>81</v>
          </cell>
          <cell r="K12">
            <v>87</v>
          </cell>
          <cell r="L12">
            <v>76</v>
          </cell>
          <cell r="M12">
            <v>90</v>
          </cell>
          <cell r="N12">
            <v>86</v>
          </cell>
          <cell r="O12">
            <v>95</v>
          </cell>
          <cell r="P12">
            <v>94</v>
          </cell>
          <cell r="Q12">
            <v>98</v>
          </cell>
          <cell r="R12" t="str">
            <v>良好</v>
          </cell>
          <cell r="S12" t="str">
            <v>良好</v>
          </cell>
          <cell r="T12">
            <v>75</v>
          </cell>
          <cell r="U12">
            <v>73</v>
          </cell>
          <cell r="V12">
            <v>76</v>
          </cell>
          <cell r="W12" t="str">
            <v>良好</v>
          </cell>
          <cell r="X12">
            <v>93</v>
          </cell>
          <cell r="Y12">
            <v>78</v>
          </cell>
          <cell r="Z12">
            <v>84</v>
          </cell>
          <cell r="AA12">
            <v>87</v>
          </cell>
          <cell r="AB12">
            <v>97</v>
          </cell>
          <cell r="AC12">
            <v>89</v>
          </cell>
          <cell r="AD12">
            <v>83</v>
          </cell>
          <cell r="AE12">
            <v>63</v>
          </cell>
          <cell r="AF12">
            <v>60</v>
          </cell>
          <cell r="AG12">
            <v>95</v>
          </cell>
          <cell r="AH12">
            <v>90</v>
          </cell>
          <cell r="AI12">
            <v>80</v>
          </cell>
          <cell r="AJ12">
            <v>94</v>
          </cell>
          <cell r="AK12">
            <v>84</v>
          </cell>
          <cell r="AL12">
            <v>75</v>
          </cell>
          <cell r="AM12">
            <v>80</v>
          </cell>
          <cell r="AN12">
            <v>67</v>
          </cell>
          <cell r="AO12">
            <v>81</v>
          </cell>
          <cell r="AP12" t="str">
            <v>良好</v>
          </cell>
          <cell r="AQ12">
            <v>95</v>
          </cell>
          <cell r="AR12">
            <v>71</v>
          </cell>
          <cell r="AS12">
            <v>94</v>
          </cell>
          <cell r="AT12">
            <v>0</v>
          </cell>
          <cell r="AU12" t="str">
            <v/>
          </cell>
        </row>
        <row r="13">
          <cell r="A13">
            <v>20200319017</v>
          </cell>
          <cell r="B13" t="str">
            <v>吴娇莹</v>
          </cell>
          <cell r="C13" t="str">
            <v>全日制2020虚拟现实应用技术1班</v>
          </cell>
          <cell r="D13">
            <v>90</v>
          </cell>
          <cell r="E13">
            <v>67</v>
          </cell>
          <cell r="F13">
            <v>69</v>
          </cell>
          <cell r="G13">
            <v>87</v>
          </cell>
          <cell r="H13">
            <v>87</v>
          </cell>
          <cell r="I13">
            <v>75</v>
          </cell>
          <cell r="J13">
            <v>91</v>
          </cell>
          <cell r="K13">
            <v>88</v>
          </cell>
          <cell r="L13">
            <v>89</v>
          </cell>
          <cell r="M13">
            <v>95</v>
          </cell>
          <cell r="N13">
            <v>72</v>
          </cell>
          <cell r="O13">
            <v>95</v>
          </cell>
          <cell r="P13">
            <v>93</v>
          </cell>
          <cell r="Q13">
            <v>92</v>
          </cell>
          <cell r="R13" t="str">
            <v>良好</v>
          </cell>
          <cell r="S13" t="str">
            <v>良好</v>
          </cell>
          <cell r="T13">
            <v>75</v>
          </cell>
          <cell r="U13">
            <v>89</v>
          </cell>
          <cell r="V13">
            <v>90</v>
          </cell>
          <cell r="W13" t="str">
            <v>良好</v>
          </cell>
          <cell r="X13">
            <v>62</v>
          </cell>
          <cell r="Y13">
            <v>75</v>
          </cell>
          <cell r="Z13">
            <v>81</v>
          </cell>
          <cell r="AA13">
            <v>81</v>
          </cell>
          <cell r="AB13">
            <v>94</v>
          </cell>
          <cell r="AC13">
            <v>95</v>
          </cell>
          <cell r="AD13">
            <v>87</v>
          </cell>
          <cell r="AE13">
            <v>70</v>
          </cell>
          <cell r="AF13">
            <v>64</v>
          </cell>
          <cell r="AG13">
            <v>95</v>
          </cell>
          <cell r="AH13">
            <v>90</v>
          </cell>
          <cell r="AI13">
            <v>90</v>
          </cell>
          <cell r="AJ13">
            <v>86</v>
          </cell>
          <cell r="AK13">
            <v>80</v>
          </cell>
          <cell r="AL13">
            <v>86</v>
          </cell>
          <cell r="AM13">
            <v>83</v>
          </cell>
          <cell r="AN13">
            <v>89</v>
          </cell>
          <cell r="AO13">
            <v>88</v>
          </cell>
          <cell r="AP13" t="str">
            <v>良好</v>
          </cell>
          <cell r="AQ13">
            <v>90</v>
          </cell>
          <cell r="AR13">
            <v>69</v>
          </cell>
          <cell r="AS13">
            <v>0</v>
          </cell>
          <cell r="AT13">
            <v>1</v>
          </cell>
          <cell r="AU13" t="str">
            <v>预就业实习</v>
          </cell>
        </row>
        <row r="14">
          <cell r="A14">
            <v>20200319019</v>
          </cell>
          <cell r="B14" t="str">
            <v>颜坤</v>
          </cell>
          <cell r="C14" t="str">
            <v>全日制2020虚拟现实应用技术1班</v>
          </cell>
          <cell r="D14">
            <v>90</v>
          </cell>
          <cell r="E14">
            <v>62</v>
          </cell>
          <cell r="F14">
            <v>61</v>
          </cell>
          <cell r="G14">
            <v>86</v>
          </cell>
          <cell r="H14">
            <v>87</v>
          </cell>
          <cell r="I14">
            <v>68</v>
          </cell>
          <cell r="J14">
            <v>85</v>
          </cell>
          <cell r="K14">
            <v>87</v>
          </cell>
          <cell r="L14">
            <v>87</v>
          </cell>
          <cell r="M14">
            <v>91</v>
          </cell>
          <cell r="N14">
            <v>95</v>
          </cell>
          <cell r="O14">
            <v>99</v>
          </cell>
          <cell r="P14">
            <v>92</v>
          </cell>
          <cell r="Q14">
            <v>98</v>
          </cell>
          <cell r="R14" t="str">
            <v>良好</v>
          </cell>
          <cell r="S14" t="str">
            <v>良好</v>
          </cell>
          <cell r="T14">
            <v>75</v>
          </cell>
          <cell r="U14">
            <v>85</v>
          </cell>
          <cell r="V14">
            <v>90</v>
          </cell>
          <cell r="W14" t="str">
            <v>优秀</v>
          </cell>
          <cell r="X14">
            <v>93</v>
          </cell>
          <cell r="Y14">
            <v>75</v>
          </cell>
          <cell r="Z14">
            <v>82</v>
          </cell>
          <cell r="AA14">
            <v>47</v>
          </cell>
          <cell r="AB14">
            <v>81</v>
          </cell>
          <cell r="AC14">
            <v>61</v>
          </cell>
          <cell r="AD14">
            <v>78</v>
          </cell>
          <cell r="AE14">
            <v>66</v>
          </cell>
          <cell r="AF14">
            <v>60</v>
          </cell>
          <cell r="AG14">
            <v>86</v>
          </cell>
          <cell r="AH14">
            <v>85</v>
          </cell>
          <cell r="AI14">
            <v>82</v>
          </cell>
          <cell r="AJ14">
            <v>86</v>
          </cell>
          <cell r="AK14">
            <v>77</v>
          </cell>
          <cell r="AL14">
            <v>79</v>
          </cell>
          <cell r="AM14">
            <v>83</v>
          </cell>
          <cell r="AN14">
            <v>72</v>
          </cell>
          <cell r="AO14">
            <v>75</v>
          </cell>
          <cell r="AP14" t="str">
            <v>良好</v>
          </cell>
          <cell r="AQ14">
            <v>90</v>
          </cell>
          <cell r="AR14">
            <v>71</v>
          </cell>
          <cell r="AS14">
            <v>97</v>
          </cell>
          <cell r="AT14">
            <v>1</v>
          </cell>
          <cell r="AU14" t="str">
            <v>增强现实应用开发</v>
          </cell>
        </row>
        <row r="15">
          <cell r="A15">
            <v>20200319020</v>
          </cell>
          <cell r="B15" t="str">
            <v>郑文斌</v>
          </cell>
          <cell r="C15" t="str">
            <v>全日制2020虚拟现实应用技术1班</v>
          </cell>
          <cell r="D15">
            <v>90</v>
          </cell>
          <cell r="E15">
            <v>63</v>
          </cell>
          <cell r="F15">
            <v>60</v>
          </cell>
          <cell r="G15">
            <v>77</v>
          </cell>
          <cell r="H15">
            <v>85</v>
          </cell>
          <cell r="I15">
            <v>83</v>
          </cell>
          <cell r="J15">
            <v>82</v>
          </cell>
          <cell r="K15">
            <v>79</v>
          </cell>
          <cell r="L15">
            <v>87</v>
          </cell>
          <cell r="M15">
            <v>85</v>
          </cell>
          <cell r="N15">
            <v>96</v>
          </cell>
          <cell r="O15">
            <v>99</v>
          </cell>
          <cell r="P15">
            <v>96</v>
          </cell>
          <cell r="Q15">
            <v>99</v>
          </cell>
          <cell r="R15" t="str">
            <v>良好</v>
          </cell>
          <cell r="S15" t="str">
            <v>良好</v>
          </cell>
          <cell r="T15">
            <v>75</v>
          </cell>
          <cell r="U15">
            <v>71</v>
          </cell>
          <cell r="V15">
            <v>92</v>
          </cell>
          <cell r="W15" t="str">
            <v>优秀</v>
          </cell>
          <cell r="X15">
            <v>95</v>
          </cell>
          <cell r="Y15">
            <v>80</v>
          </cell>
          <cell r="Z15">
            <v>84</v>
          </cell>
          <cell r="AA15">
            <v>66</v>
          </cell>
          <cell r="AB15">
            <v>85</v>
          </cell>
          <cell r="AC15">
            <v>60</v>
          </cell>
          <cell r="AD15">
            <v>81</v>
          </cell>
          <cell r="AE15">
            <v>71</v>
          </cell>
          <cell r="AF15">
            <v>60</v>
          </cell>
          <cell r="AG15">
            <v>80</v>
          </cell>
          <cell r="AH15">
            <v>79</v>
          </cell>
          <cell r="AI15">
            <v>81</v>
          </cell>
          <cell r="AJ15">
            <v>67</v>
          </cell>
          <cell r="AK15">
            <v>72</v>
          </cell>
          <cell r="AL15">
            <v>75</v>
          </cell>
          <cell r="AM15">
            <v>80</v>
          </cell>
          <cell r="AN15">
            <v>83</v>
          </cell>
          <cell r="AO15">
            <v>86</v>
          </cell>
          <cell r="AP15" t="str">
            <v>良好</v>
          </cell>
          <cell r="AQ15">
            <v>90</v>
          </cell>
          <cell r="AR15">
            <v>77</v>
          </cell>
          <cell r="AS15">
            <v>0</v>
          </cell>
          <cell r="AT15">
            <v>1</v>
          </cell>
          <cell r="AU15" t="str">
            <v>预就业实习</v>
          </cell>
        </row>
        <row r="16">
          <cell r="A16">
            <v>20200319021</v>
          </cell>
          <cell r="B16" t="str">
            <v>陈超</v>
          </cell>
          <cell r="C16" t="str">
            <v>全日制2020虚拟现实应用技术1班</v>
          </cell>
          <cell r="D16">
            <v>90</v>
          </cell>
          <cell r="E16">
            <v>77</v>
          </cell>
          <cell r="F16">
            <v>88</v>
          </cell>
          <cell r="G16">
            <v>78</v>
          </cell>
          <cell r="H16">
            <v>84</v>
          </cell>
          <cell r="I16">
            <v>65</v>
          </cell>
          <cell r="J16">
            <v>85</v>
          </cell>
          <cell r="K16">
            <v>82</v>
          </cell>
          <cell r="L16">
            <v>76</v>
          </cell>
          <cell r="M16">
            <v>86</v>
          </cell>
          <cell r="N16">
            <v>75</v>
          </cell>
          <cell r="O16">
            <v>99</v>
          </cell>
          <cell r="P16">
            <v>99</v>
          </cell>
          <cell r="Q16">
            <v>100</v>
          </cell>
          <cell r="R16" t="str">
            <v>良好</v>
          </cell>
          <cell r="S16" t="str">
            <v>良好</v>
          </cell>
          <cell r="T16">
            <v>75</v>
          </cell>
          <cell r="U16">
            <v>86</v>
          </cell>
          <cell r="V16">
            <v>95</v>
          </cell>
          <cell r="W16" t="str">
            <v>良好</v>
          </cell>
          <cell r="X16">
            <v>98</v>
          </cell>
          <cell r="Y16">
            <v>97</v>
          </cell>
          <cell r="Z16">
            <v>98</v>
          </cell>
          <cell r="AA16">
            <v>98</v>
          </cell>
          <cell r="AB16">
            <v>97</v>
          </cell>
          <cell r="AC16">
            <v>98</v>
          </cell>
          <cell r="AD16">
            <v>95</v>
          </cell>
          <cell r="AE16">
            <v>95</v>
          </cell>
          <cell r="AF16">
            <v>95</v>
          </cell>
          <cell r="AG16">
            <v>95</v>
          </cell>
          <cell r="AH16">
            <v>89</v>
          </cell>
          <cell r="AI16">
            <v>89</v>
          </cell>
          <cell r="AJ16">
            <v>88</v>
          </cell>
          <cell r="AK16">
            <v>98</v>
          </cell>
          <cell r="AL16">
            <v>95</v>
          </cell>
          <cell r="AM16">
            <v>87</v>
          </cell>
          <cell r="AN16">
            <v>98</v>
          </cell>
          <cell r="AO16">
            <v>95</v>
          </cell>
          <cell r="AP16" t="str">
            <v>良好</v>
          </cell>
          <cell r="AQ16">
            <v>95</v>
          </cell>
          <cell r="AR16">
            <v>73</v>
          </cell>
          <cell r="AS16">
            <v>97</v>
          </cell>
          <cell r="AT16">
            <v>0</v>
          </cell>
          <cell r="AU16" t="str">
            <v/>
          </cell>
        </row>
        <row r="17">
          <cell r="A17">
            <v>20200319022</v>
          </cell>
          <cell r="B17" t="str">
            <v>陈晓志</v>
          </cell>
          <cell r="C17" t="str">
            <v>全日制2020虚拟现实应用技术1班</v>
          </cell>
          <cell r="D17">
            <v>90</v>
          </cell>
          <cell r="E17">
            <v>62</v>
          </cell>
          <cell r="F17">
            <v>69</v>
          </cell>
          <cell r="G17">
            <v>72</v>
          </cell>
          <cell r="H17">
            <v>81</v>
          </cell>
          <cell r="I17">
            <v>66</v>
          </cell>
          <cell r="J17">
            <v>85</v>
          </cell>
          <cell r="K17">
            <v>86</v>
          </cell>
          <cell r="L17">
            <v>75</v>
          </cell>
          <cell r="M17">
            <v>88</v>
          </cell>
          <cell r="N17">
            <v>93</v>
          </cell>
          <cell r="O17">
            <v>95</v>
          </cell>
          <cell r="P17">
            <v>94</v>
          </cell>
          <cell r="Q17">
            <v>74</v>
          </cell>
          <cell r="R17" t="str">
            <v>良好</v>
          </cell>
          <cell r="S17" t="str">
            <v>良好</v>
          </cell>
          <cell r="T17">
            <v>75</v>
          </cell>
          <cell r="U17">
            <v>79</v>
          </cell>
          <cell r="V17">
            <v>93</v>
          </cell>
          <cell r="W17" t="str">
            <v>良好</v>
          </cell>
          <cell r="X17">
            <v>88</v>
          </cell>
          <cell r="Y17">
            <v>75</v>
          </cell>
          <cell r="Z17">
            <v>77</v>
          </cell>
          <cell r="AA17">
            <v>84</v>
          </cell>
          <cell r="AB17">
            <v>80</v>
          </cell>
          <cell r="AC17">
            <v>82</v>
          </cell>
          <cell r="AD17">
            <v>88</v>
          </cell>
          <cell r="AE17">
            <v>64</v>
          </cell>
          <cell r="AF17">
            <v>60</v>
          </cell>
          <cell r="AG17">
            <v>80</v>
          </cell>
          <cell r="AH17">
            <v>75</v>
          </cell>
          <cell r="AI17">
            <v>80</v>
          </cell>
          <cell r="AJ17">
            <v>89</v>
          </cell>
          <cell r="AK17">
            <v>83</v>
          </cell>
          <cell r="AL17">
            <v>79</v>
          </cell>
          <cell r="AM17">
            <v>80</v>
          </cell>
          <cell r="AN17">
            <v>88</v>
          </cell>
          <cell r="AO17">
            <v>82</v>
          </cell>
          <cell r="AP17" t="str">
            <v>良好</v>
          </cell>
          <cell r="AQ17">
            <v>90</v>
          </cell>
          <cell r="AR17">
            <v>69</v>
          </cell>
          <cell r="AS17">
            <v>91</v>
          </cell>
          <cell r="AT17">
            <v>0</v>
          </cell>
          <cell r="AU17" t="str">
            <v/>
          </cell>
        </row>
        <row r="18">
          <cell r="A18">
            <v>20200319023</v>
          </cell>
          <cell r="B18" t="str">
            <v>成汉几</v>
          </cell>
          <cell r="C18" t="str">
            <v>全日制2020虚拟现实应用技术1班</v>
          </cell>
          <cell r="D18">
            <v>90</v>
          </cell>
          <cell r="E18">
            <v>66</v>
          </cell>
          <cell r="F18">
            <v>63</v>
          </cell>
          <cell r="G18">
            <v>77</v>
          </cell>
          <cell r="H18">
            <v>67</v>
          </cell>
          <cell r="I18">
            <v>70</v>
          </cell>
          <cell r="J18">
            <v>73</v>
          </cell>
          <cell r="K18">
            <v>82</v>
          </cell>
          <cell r="L18">
            <v>72</v>
          </cell>
          <cell r="M18">
            <v>86</v>
          </cell>
          <cell r="N18">
            <v>92</v>
          </cell>
          <cell r="O18">
            <v>93</v>
          </cell>
          <cell r="P18">
            <v>93</v>
          </cell>
          <cell r="Q18">
            <v>98</v>
          </cell>
          <cell r="R18" t="str">
            <v>良好</v>
          </cell>
          <cell r="S18" t="str">
            <v>良好</v>
          </cell>
          <cell r="T18">
            <v>75</v>
          </cell>
          <cell r="U18">
            <v>64</v>
          </cell>
          <cell r="V18">
            <v>88</v>
          </cell>
          <cell r="W18" t="str">
            <v>良好</v>
          </cell>
          <cell r="X18">
            <v>88</v>
          </cell>
          <cell r="Y18">
            <v>94</v>
          </cell>
          <cell r="Z18">
            <v>86</v>
          </cell>
          <cell r="AA18">
            <v>79</v>
          </cell>
          <cell r="AB18">
            <v>60</v>
          </cell>
          <cell r="AC18">
            <v>73</v>
          </cell>
          <cell r="AD18">
            <v>75</v>
          </cell>
          <cell r="AE18">
            <v>60</v>
          </cell>
          <cell r="AF18">
            <v>60</v>
          </cell>
          <cell r="AG18">
            <v>68</v>
          </cell>
          <cell r="AH18">
            <v>83</v>
          </cell>
          <cell r="AI18">
            <v>79</v>
          </cell>
          <cell r="AJ18">
            <v>84</v>
          </cell>
          <cell r="AK18">
            <v>80</v>
          </cell>
          <cell r="AL18">
            <v>71</v>
          </cell>
          <cell r="AM18">
            <v>80</v>
          </cell>
          <cell r="AN18">
            <v>86</v>
          </cell>
          <cell r="AO18">
            <v>85</v>
          </cell>
          <cell r="AP18" t="str">
            <v>良好</v>
          </cell>
          <cell r="AQ18">
            <v>90</v>
          </cell>
          <cell r="AR18">
            <v>64</v>
          </cell>
          <cell r="AS18">
            <v>88</v>
          </cell>
          <cell r="AT18">
            <v>0</v>
          </cell>
          <cell r="AU18" t="str">
            <v/>
          </cell>
        </row>
        <row r="19">
          <cell r="A19">
            <v>20200319024</v>
          </cell>
          <cell r="B19" t="str">
            <v>何昊霖</v>
          </cell>
          <cell r="C19" t="str">
            <v>全日制2020虚拟现实应用技术1班</v>
          </cell>
          <cell r="D19">
            <v>90</v>
          </cell>
          <cell r="E19">
            <v>67</v>
          </cell>
          <cell r="F19">
            <v>70</v>
          </cell>
          <cell r="G19">
            <v>84</v>
          </cell>
          <cell r="H19">
            <v>79</v>
          </cell>
          <cell r="I19">
            <v>65</v>
          </cell>
          <cell r="J19">
            <v>90</v>
          </cell>
          <cell r="K19">
            <v>69</v>
          </cell>
          <cell r="L19">
            <v>86</v>
          </cell>
          <cell r="M19">
            <v>88</v>
          </cell>
          <cell r="N19">
            <v>91</v>
          </cell>
          <cell r="O19">
            <v>60</v>
          </cell>
          <cell r="P19">
            <v>96</v>
          </cell>
          <cell r="Q19">
            <v>98</v>
          </cell>
          <cell r="R19" t="str">
            <v>良好</v>
          </cell>
          <cell r="S19" t="str">
            <v>良好</v>
          </cell>
          <cell r="T19">
            <v>75</v>
          </cell>
          <cell r="U19">
            <v>78</v>
          </cell>
          <cell r="V19">
            <v>92</v>
          </cell>
          <cell r="W19" t="str">
            <v>良好</v>
          </cell>
          <cell r="X19">
            <v>95</v>
          </cell>
          <cell r="Y19">
            <v>84</v>
          </cell>
          <cell r="Z19">
            <v>84</v>
          </cell>
          <cell r="AA19">
            <v>85</v>
          </cell>
          <cell r="AB19">
            <v>96</v>
          </cell>
          <cell r="AC19">
            <v>79</v>
          </cell>
          <cell r="AD19">
            <v>88</v>
          </cell>
          <cell r="AE19">
            <v>71</v>
          </cell>
          <cell r="AF19">
            <v>60</v>
          </cell>
          <cell r="AG19">
            <v>77</v>
          </cell>
          <cell r="AH19">
            <v>79</v>
          </cell>
          <cell r="AI19">
            <v>85</v>
          </cell>
          <cell r="AJ19">
            <v>75</v>
          </cell>
          <cell r="AK19">
            <v>83</v>
          </cell>
          <cell r="AL19">
            <v>87</v>
          </cell>
          <cell r="AM19">
            <v>80</v>
          </cell>
          <cell r="AN19">
            <v>85</v>
          </cell>
          <cell r="AO19">
            <v>85</v>
          </cell>
          <cell r="AP19" t="str">
            <v>良好</v>
          </cell>
          <cell r="AQ19">
            <v>90</v>
          </cell>
          <cell r="AR19">
            <v>76</v>
          </cell>
          <cell r="AS19">
            <v>99</v>
          </cell>
          <cell r="AT19">
            <v>0</v>
          </cell>
          <cell r="AU19" t="str">
            <v/>
          </cell>
        </row>
        <row r="20">
          <cell r="A20">
            <v>20200319026</v>
          </cell>
          <cell r="B20" t="str">
            <v>黄恩顺</v>
          </cell>
          <cell r="C20" t="str">
            <v>全日制2020虚拟现实应用技术1班</v>
          </cell>
          <cell r="D20">
            <v>90</v>
          </cell>
          <cell r="E20">
            <v>70</v>
          </cell>
          <cell r="F20">
            <v>74</v>
          </cell>
          <cell r="G20">
            <v>78</v>
          </cell>
          <cell r="H20">
            <v>84</v>
          </cell>
          <cell r="I20">
            <v>77</v>
          </cell>
          <cell r="J20">
            <v>78</v>
          </cell>
          <cell r="K20">
            <v>84</v>
          </cell>
          <cell r="L20">
            <v>78</v>
          </cell>
          <cell r="M20">
            <v>85</v>
          </cell>
          <cell r="N20">
            <v>96</v>
          </cell>
          <cell r="O20">
            <v>100</v>
          </cell>
          <cell r="P20">
            <v>96</v>
          </cell>
          <cell r="Q20">
            <v>99</v>
          </cell>
          <cell r="R20" t="str">
            <v>良好</v>
          </cell>
          <cell r="S20" t="str">
            <v>良好</v>
          </cell>
          <cell r="T20">
            <v>75</v>
          </cell>
          <cell r="U20">
            <v>77</v>
          </cell>
          <cell r="V20">
            <v>86</v>
          </cell>
          <cell r="W20" t="str">
            <v>良好</v>
          </cell>
          <cell r="X20">
            <v>93</v>
          </cell>
          <cell r="Y20">
            <v>84</v>
          </cell>
          <cell r="Z20">
            <v>83</v>
          </cell>
          <cell r="AA20">
            <v>78</v>
          </cell>
          <cell r="AB20">
            <v>64</v>
          </cell>
          <cell r="AC20">
            <v>60</v>
          </cell>
          <cell r="AD20">
            <v>85</v>
          </cell>
          <cell r="AE20">
            <v>68</v>
          </cell>
          <cell r="AF20">
            <v>60</v>
          </cell>
          <cell r="AG20">
            <v>77</v>
          </cell>
          <cell r="AH20">
            <v>80</v>
          </cell>
          <cell r="AI20">
            <v>82</v>
          </cell>
          <cell r="AJ20">
            <v>84</v>
          </cell>
          <cell r="AK20">
            <v>74</v>
          </cell>
          <cell r="AL20">
            <v>73</v>
          </cell>
          <cell r="AM20">
            <v>83</v>
          </cell>
          <cell r="AN20">
            <v>94</v>
          </cell>
          <cell r="AO20">
            <v>77</v>
          </cell>
          <cell r="AP20" t="str">
            <v>良好</v>
          </cell>
          <cell r="AQ20">
            <v>90</v>
          </cell>
          <cell r="AR20">
            <v>76</v>
          </cell>
          <cell r="AS20">
            <v>99</v>
          </cell>
          <cell r="AT20">
            <v>0</v>
          </cell>
          <cell r="AU20" t="str">
            <v/>
          </cell>
        </row>
        <row r="21">
          <cell r="A21">
            <v>20200319027</v>
          </cell>
          <cell r="B21" t="str">
            <v>黄伟杰</v>
          </cell>
          <cell r="C21" t="str">
            <v>全日制2020虚拟现实应用技术1班</v>
          </cell>
          <cell r="D21">
            <v>90</v>
          </cell>
          <cell r="E21">
            <v>74</v>
          </cell>
          <cell r="F21">
            <v>68</v>
          </cell>
          <cell r="G21">
            <v>74</v>
          </cell>
          <cell r="H21">
            <v>85</v>
          </cell>
          <cell r="I21">
            <v>61</v>
          </cell>
          <cell r="J21">
            <v>89</v>
          </cell>
          <cell r="K21">
            <v>87</v>
          </cell>
          <cell r="L21">
            <v>72</v>
          </cell>
          <cell r="M21">
            <v>87</v>
          </cell>
          <cell r="N21">
            <v>94</v>
          </cell>
          <cell r="O21">
            <v>95</v>
          </cell>
          <cell r="P21">
            <v>96</v>
          </cell>
          <cell r="Q21">
            <v>99</v>
          </cell>
          <cell r="R21" t="str">
            <v>良好</v>
          </cell>
          <cell r="S21" t="str">
            <v>良好</v>
          </cell>
          <cell r="T21">
            <v>75</v>
          </cell>
          <cell r="U21">
            <v>79</v>
          </cell>
          <cell r="V21">
            <v>89</v>
          </cell>
          <cell r="W21" t="str">
            <v>良好</v>
          </cell>
          <cell r="X21">
            <v>86</v>
          </cell>
          <cell r="Y21">
            <v>75</v>
          </cell>
          <cell r="Z21">
            <v>79</v>
          </cell>
          <cell r="AA21">
            <v>86</v>
          </cell>
          <cell r="AB21">
            <v>84</v>
          </cell>
          <cell r="AC21">
            <v>81</v>
          </cell>
          <cell r="AD21">
            <v>85</v>
          </cell>
          <cell r="AE21">
            <v>70</v>
          </cell>
          <cell r="AF21">
            <v>60</v>
          </cell>
          <cell r="AG21">
            <v>95</v>
          </cell>
          <cell r="AH21">
            <v>86</v>
          </cell>
          <cell r="AI21">
            <v>85</v>
          </cell>
          <cell r="AJ21">
            <v>77</v>
          </cell>
          <cell r="AK21">
            <v>90</v>
          </cell>
          <cell r="AL21">
            <v>83</v>
          </cell>
          <cell r="AM21">
            <v>83</v>
          </cell>
          <cell r="AN21">
            <v>77</v>
          </cell>
          <cell r="AO21">
            <v>81</v>
          </cell>
          <cell r="AP21" t="str">
            <v>良好</v>
          </cell>
          <cell r="AQ21">
            <v>95</v>
          </cell>
          <cell r="AR21">
            <v>71</v>
          </cell>
          <cell r="AS21">
            <v>97</v>
          </cell>
          <cell r="AT21">
            <v>0</v>
          </cell>
          <cell r="AU21" t="str">
            <v/>
          </cell>
        </row>
        <row r="22">
          <cell r="A22">
            <v>20200319028</v>
          </cell>
          <cell r="B22" t="str">
            <v>李泽仟</v>
          </cell>
          <cell r="C22" t="str">
            <v>全日制2020虚拟现实应用技术1班</v>
          </cell>
          <cell r="D22">
            <v>90</v>
          </cell>
          <cell r="E22">
            <v>63</v>
          </cell>
          <cell r="F22">
            <v>64</v>
          </cell>
          <cell r="G22">
            <v>65</v>
          </cell>
          <cell r="H22">
            <v>77</v>
          </cell>
          <cell r="I22">
            <v>87</v>
          </cell>
          <cell r="J22">
            <v>82</v>
          </cell>
          <cell r="K22">
            <v>81</v>
          </cell>
          <cell r="L22">
            <v>87</v>
          </cell>
          <cell r="M22">
            <v>83</v>
          </cell>
          <cell r="N22">
            <v>97</v>
          </cell>
          <cell r="O22">
            <v>96</v>
          </cell>
          <cell r="P22">
            <v>97</v>
          </cell>
          <cell r="Q22">
            <v>99</v>
          </cell>
          <cell r="R22" t="str">
            <v>良好</v>
          </cell>
          <cell r="S22" t="str">
            <v>良好</v>
          </cell>
          <cell r="T22">
            <v>75</v>
          </cell>
          <cell r="U22">
            <v>84</v>
          </cell>
          <cell r="V22">
            <v>85</v>
          </cell>
          <cell r="W22" t="str">
            <v>良好</v>
          </cell>
          <cell r="X22">
            <v>89</v>
          </cell>
          <cell r="Y22">
            <v>96</v>
          </cell>
          <cell r="Z22">
            <v>81</v>
          </cell>
          <cell r="AA22">
            <v>60</v>
          </cell>
          <cell r="AB22">
            <v>85</v>
          </cell>
          <cell r="AC22">
            <v>77</v>
          </cell>
          <cell r="AD22">
            <v>80</v>
          </cell>
          <cell r="AE22">
            <v>66</v>
          </cell>
          <cell r="AF22">
            <v>60</v>
          </cell>
          <cell r="AG22">
            <v>86</v>
          </cell>
          <cell r="AH22">
            <v>74</v>
          </cell>
          <cell r="AI22">
            <v>77</v>
          </cell>
          <cell r="AJ22">
            <v>76</v>
          </cell>
          <cell r="AK22">
            <v>71</v>
          </cell>
          <cell r="AL22">
            <v>77</v>
          </cell>
          <cell r="AM22">
            <v>83</v>
          </cell>
          <cell r="AN22">
            <v>94</v>
          </cell>
          <cell r="AO22">
            <v>82</v>
          </cell>
          <cell r="AP22" t="str">
            <v>良好</v>
          </cell>
          <cell r="AQ22">
            <v>90</v>
          </cell>
          <cell r="AR22">
            <v>74</v>
          </cell>
          <cell r="AS22">
            <v>98</v>
          </cell>
          <cell r="AT22">
            <v>0</v>
          </cell>
          <cell r="AU22" t="str">
            <v/>
          </cell>
        </row>
        <row r="23">
          <cell r="A23">
            <v>20200319029</v>
          </cell>
          <cell r="B23" t="str">
            <v>李宗坤</v>
          </cell>
          <cell r="C23" t="str">
            <v>全日制2020虚拟现实应用技术1班</v>
          </cell>
          <cell r="D23">
            <v>90</v>
          </cell>
          <cell r="E23">
            <v>62</v>
          </cell>
          <cell r="F23">
            <v>60</v>
          </cell>
          <cell r="G23">
            <v>77</v>
          </cell>
          <cell r="H23">
            <v>77</v>
          </cell>
          <cell r="I23">
            <v>62</v>
          </cell>
          <cell r="J23">
            <v>86</v>
          </cell>
          <cell r="K23">
            <v>74</v>
          </cell>
          <cell r="L23">
            <v>74</v>
          </cell>
          <cell r="M23">
            <v>86</v>
          </cell>
          <cell r="N23">
            <v>91</v>
          </cell>
          <cell r="O23">
            <v>95</v>
          </cell>
          <cell r="P23">
            <v>97</v>
          </cell>
          <cell r="Q23">
            <v>94</v>
          </cell>
          <cell r="R23" t="str">
            <v>良好</v>
          </cell>
          <cell r="S23" t="str">
            <v>良好</v>
          </cell>
          <cell r="T23">
            <v>75</v>
          </cell>
          <cell r="U23">
            <v>80</v>
          </cell>
          <cell r="V23">
            <v>86</v>
          </cell>
          <cell r="W23" t="str">
            <v>及格</v>
          </cell>
          <cell r="X23">
            <v>91</v>
          </cell>
          <cell r="Y23">
            <v>80</v>
          </cell>
          <cell r="Z23">
            <v>86</v>
          </cell>
          <cell r="AA23">
            <v>78</v>
          </cell>
          <cell r="AB23">
            <v>73</v>
          </cell>
          <cell r="AC23">
            <v>73</v>
          </cell>
          <cell r="AD23">
            <v>71</v>
          </cell>
          <cell r="AE23">
            <v>64</v>
          </cell>
          <cell r="AF23">
            <v>49</v>
          </cell>
          <cell r="AG23">
            <v>95</v>
          </cell>
          <cell r="AH23">
            <v>72</v>
          </cell>
          <cell r="AI23">
            <v>80</v>
          </cell>
          <cell r="AJ23">
            <v>77</v>
          </cell>
          <cell r="AK23">
            <v>76</v>
          </cell>
          <cell r="AL23">
            <v>73</v>
          </cell>
          <cell r="AM23">
            <v>75</v>
          </cell>
          <cell r="AN23">
            <v>79</v>
          </cell>
          <cell r="AO23">
            <v>81</v>
          </cell>
          <cell r="AP23" t="str">
            <v>良好</v>
          </cell>
          <cell r="AQ23">
            <v>90</v>
          </cell>
          <cell r="AR23">
            <v>66</v>
          </cell>
          <cell r="AS23">
            <v>0</v>
          </cell>
          <cell r="AT23">
            <v>2</v>
          </cell>
          <cell r="AU23" t="str">
            <v>数据库技术预就业实习</v>
          </cell>
        </row>
        <row r="24">
          <cell r="A24">
            <v>20200319031</v>
          </cell>
          <cell r="B24" t="str">
            <v>莫陈贵</v>
          </cell>
          <cell r="C24" t="str">
            <v>全日制2020虚拟现实应用技术1班</v>
          </cell>
          <cell r="D24">
            <v>90</v>
          </cell>
          <cell r="E24">
            <v>68</v>
          </cell>
          <cell r="F24">
            <v>61</v>
          </cell>
          <cell r="G24">
            <v>76</v>
          </cell>
          <cell r="H24">
            <v>79</v>
          </cell>
          <cell r="I24">
            <v>79</v>
          </cell>
          <cell r="J24">
            <v>88</v>
          </cell>
          <cell r="K24">
            <v>89</v>
          </cell>
          <cell r="L24">
            <v>87</v>
          </cell>
          <cell r="M24">
            <v>88</v>
          </cell>
          <cell r="N24">
            <v>96</v>
          </cell>
          <cell r="O24">
            <v>98</v>
          </cell>
          <cell r="P24">
            <v>99</v>
          </cell>
          <cell r="Q24">
            <v>99</v>
          </cell>
          <cell r="R24" t="str">
            <v>良好</v>
          </cell>
          <cell r="S24" t="str">
            <v>良好</v>
          </cell>
          <cell r="T24">
            <v>75</v>
          </cell>
          <cell r="U24">
            <v>72</v>
          </cell>
          <cell r="V24">
            <v>84</v>
          </cell>
          <cell r="W24" t="str">
            <v>及格</v>
          </cell>
          <cell r="X24">
            <v>95</v>
          </cell>
          <cell r="Y24">
            <v>75</v>
          </cell>
          <cell r="Z24">
            <v>83</v>
          </cell>
          <cell r="AA24">
            <v>75</v>
          </cell>
          <cell r="AB24">
            <v>94</v>
          </cell>
          <cell r="AC24">
            <v>57</v>
          </cell>
          <cell r="AD24">
            <v>82</v>
          </cell>
          <cell r="AE24">
            <v>58</v>
          </cell>
          <cell r="AF24">
            <v>39</v>
          </cell>
          <cell r="AG24">
            <v>86</v>
          </cell>
          <cell r="AH24">
            <v>79</v>
          </cell>
          <cell r="AI24">
            <v>82</v>
          </cell>
          <cell r="AJ24">
            <v>70</v>
          </cell>
          <cell r="AK24">
            <v>84</v>
          </cell>
          <cell r="AL24">
            <v>83</v>
          </cell>
          <cell r="AM24">
            <v>83</v>
          </cell>
          <cell r="AN24">
            <v>88</v>
          </cell>
          <cell r="AO24">
            <v>82</v>
          </cell>
          <cell r="AP24" t="str">
            <v>良好</v>
          </cell>
          <cell r="AQ24">
            <v>90</v>
          </cell>
          <cell r="AR24">
            <v>66</v>
          </cell>
          <cell r="AS24">
            <v>96</v>
          </cell>
          <cell r="AT24">
            <v>3</v>
          </cell>
          <cell r="AU24" t="str">
            <v>角色建模高级语言程序设计数据库技术</v>
          </cell>
        </row>
        <row r="25">
          <cell r="A25">
            <v>20200319032</v>
          </cell>
          <cell r="B25" t="str">
            <v>莫湘玲</v>
          </cell>
          <cell r="C25" t="str">
            <v>全日制2020虚拟现实应用技术1班</v>
          </cell>
          <cell r="D25">
            <v>90</v>
          </cell>
          <cell r="E25">
            <v>67</v>
          </cell>
          <cell r="F25">
            <v>71</v>
          </cell>
          <cell r="G25">
            <v>73</v>
          </cell>
          <cell r="H25">
            <v>85</v>
          </cell>
          <cell r="I25">
            <v>78</v>
          </cell>
          <cell r="J25">
            <v>93</v>
          </cell>
          <cell r="K25">
            <v>74</v>
          </cell>
          <cell r="L25">
            <v>83</v>
          </cell>
          <cell r="M25">
            <v>90</v>
          </cell>
          <cell r="N25">
            <v>91</v>
          </cell>
          <cell r="O25">
            <v>95</v>
          </cell>
          <cell r="P25">
            <v>94</v>
          </cell>
          <cell r="Q25">
            <v>97</v>
          </cell>
          <cell r="R25" t="str">
            <v>良好</v>
          </cell>
          <cell r="S25" t="str">
            <v>良好</v>
          </cell>
          <cell r="T25">
            <v>75</v>
          </cell>
          <cell r="U25">
            <v>83</v>
          </cell>
          <cell r="V25">
            <v>97</v>
          </cell>
          <cell r="W25" t="str">
            <v>良好</v>
          </cell>
          <cell r="X25">
            <v>98</v>
          </cell>
          <cell r="Y25">
            <v>84</v>
          </cell>
          <cell r="Z25">
            <v>88</v>
          </cell>
          <cell r="AA25">
            <v>88</v>
          </cell>
          <cell r="AB25">
            <v>92</v>
          </cell>
          <cell r="AC25">
            <v>77</v>
          </cell>
          <cell r="AD25">
            <v>76</v>
          </cell>
          <cell r="AE25">
            <v>74</v>
          </cell>
          <cell r="AF25">
            <v>60</v>
          </cell>
          <cell r="AG25">
            <v>86</v>
          </cell>
          <cell r="AH25">
            <v>87</v>
          </cell>
          <cell r="AI25">
            <v>81</v>
          </cell>
          <cell r="AJ25">
            <v>79</v>
          </cell>
          <cell r="AK25">
            <v>94</v>
          </cell>
          <cell r="AL25">
            <v>89</v>
          </cell>
          <cell r="AM25">
            <v>87</v>
          </cell>
          <cell r="AN25">
            <v>92</v>
          </cell>
          <cell r="AO25">
            <v>89</v>
          </cell>
          <cell r="AP25" t="str">
            <v>良好</v>
          </cell>
          <cell r="AQ25">
            <v>90</v>
          </cell>
          <cell r="AR25">
            <v>87</v>
          </cell>
          <cell r="AS25">
            <v>97</v>
          </cell>
          <cell r="AT25">
            <v>0</v>
          </cell>
          <cell r="AU25" t="str">
            <v/>
          </cell>
        </row>
        <row r="26">
          <cell r="A26">
            <v>20200319033</v>
          </cell>
          <cell r="B26" t="str">
            <v>欧阳孔佳</v>
          </cell>
          <cell r="C26" t="str">
            <v>全日制2020虚拟现实应用技术1班</v>
          </cell>
          <cell r="D26">
            <v>90</v>
          </cell>
          <cell r="E26">
            <v>64</v>
          </cell>
          <cell r="F26">
            <v>61</v>
          </cell>
          <cell r="G26">
            <v>82</v>
          </cell>
          <cell r="H26">
            <v>79</v>
          </cell>
          <cell r="I26">
            <v>82</v>
          </cell>
          <cell r="J26">
            <v>85</v>
          </cell>
          <cell r="K26">
            <v>77</v>
          </cell>
          <cell r="L26">
            <v>78</v>
          </cell>
          <cell r="M26">
            <v>89</v>
          </cell>
          <cell r="N26">
            <v>96</v>
          </cell>
          <cell r="O26">
            <v>92</v>
          </cell>
          <cell r="P26">
            <v>97</v>
          </cell>
          <cell r="Q26">
            <v>99</v>
          </cell>
          <cell r="R26" t="str">
            <v>良好</v>
          </cell>
          <cell r="S26" t="str">
            <v>良好</v>
          </cell>
          <cell r="T26">
            <v>75</v>
          </cell>
          <cell r="U26">
            <v>82</v>
          </cell>
          <cell r="V26">
            <v>85</v>
          </cell>
          <cell r="W26" t="str">
            <v>良好</v>
          </cell>
          <cell r="X26">
            <v>87</v>
          </cell>
          <cell r="Y26">
            <v>96</v>
          </cell>
          <cell r="Z26">
            <v>76</v>
          </cell>
          <cell r="AA26">
            <v>83</v>
          </cell>
          <cell r="AB26">
            <v>96</v>
          </cell>
          <cell r="AC26">
            <v>83</v>
          </cell>
          <cell r="AD26">
            <v>77</v>
          </cell>
          <cell r="AE26">
            <v>64</v>
          </cell>
          <cell r="AF26">
            <v>60</v>
          </cell>
          <cell r="AG26">
            <v>95</v>
          </cell>
          <cell r="AH26">
            <v>86</v>
          </cell>
          <cell r="AI26">
            <v>84</v>
          </cell>
          <cell r="AJ26">
            <v>79</v>
          </cell>
          <cell r="AK26">
            <v>82</v>
          </cell>
          <cell r="AL26">
            <v>81</v>
          </cell>
          <cell r="AM26">
            <v>83</v>
          </cell>
          <cell r="AN26">
            <v>91</v>
          </cell>
          <cell r="AO26">
            <v>82</v>
          </cell>
          <cell r="AP26" t="str">
            <v>良好</v>
          </cell>
          <cell r="AQ26">
            <v>90</v>
          </cell>
          <cell r="AR26">
            <v>65</v>
          </cell>
          <cell r="AS26">
            <v>95</v>
          </cell>
          <cell r="AT26">
            <v>0</v>
          </cell>
          <cell r="AU26" t="str">
            <v/>
          </cell>
        </row>
        <row r="27">
          <cell r="A27">
            <v>20200319034</v>
          </cell>
          <cell r="B27" t="str">
            <v>欧予歆</v>
          </cell>
          <cell r="C27" t="str">
            <v>全日制2020虚拟现实应用技术1班</v>
          </cell>
          <cell r="D27">
            <v>90</v>
          </cell>
          <cell r="E27">
            <v>94</v>
          </cell>
          <cell r="F27">
            <v>92</v>
          </cell>
          <cell r="G27">
            <v>90</v>
          </cell>
          <cell r="H27">
            <v>87</v>
          </cell>
          <cell r="I27">
            <v>89</v>
          </cell>
          <cell r="J27">
            <v>83</v>
          </cell>
          <cell r="K27">
            <v>98</v>
          </cell>
          <cell r="L27">
            <v>78</v>
          </cell>
          <cell r="M27">
            <v>93</v>
          </cell>
          <cell r="N27">
            <v>94</v>
          </cell>
          <cell r="O27">
            <v>97</v>
          </cell>
          <cell r="P27">
            <v>96</v>
          </cell>
          <cell r="Q27">
            <v>97</v>
          </cell>
          <cell r="R27" t="str">
            <v>良好</v>
          </cell>
          <cell r="S27" t="str">
            <v>良好</v>
          </cell>
          <cell r="T27">
            <v>75</v>
          </cell>
          <cell r="U27">
            <v>90</v>
          </cell>
          <cell r="V27">
            <v>95</v>
          </cell>
          <cell r="W27" t="str">
            <v>及格</v>
          </cell>
          <cell r="X27">
            <v>97</v>
          </cell>
          <cell r="Y27">
            <v>75</v>
          </cell>
          <cell r="Z27">
            <v>90</v>
          </cell>
          <cell r="AA27">
            <v>87</v>
          </cell>
          <cell r="AB27">
            <v>95</v>
          </cell>
          <cell r="AC27">
            <v>72</v>
          </cell>
          <cell r="AD27">
            <v>85</v>
          </cell>
          <cell r="AE27">
            <v>68</v>
          </cell>
          <cell r="AF27">
            <v>66</v>
          </cell>
          <cell r="AG27">
            <v>95</v>
          </cell>
          <cell r="AH27">
            <v>87</v>
          </cell>
          <cell r="AI27">
            <v>81</v>
          </cell>
          <cell r="AJ27">
            <v>84</v>
          </cell>
          <cell r="AK27">
            <v>89</v>
          </cell>
          <cell r="AL27">
            <v>84</v>
          </cell>
          <cell r="AM27">
            <v>79</v>
          </cell>
          <cell r="AN27">
            <v>92</v>
          </cell>
          <cell r="AO27">
            <v>89</v>
          </cell>
          <cell r="AP27" t="str">
            <v>良好</v>
          </cell>
          <cell r="AQ27">
            <v>90</v>
          </cell>
          <cell r="AR27">
            <v>79</v>
          </cell>
          <cell r="AS27">
            <v>97</v>
          </cell>
          <cell r="AT27">
            <v>0</v>
          </cell>
          <cell r="AU27" t="str">
            <v/>
          </cell>
        </row>
        <row r="28">
          <cell r="A28">
            <v>20200319035</v>
          </cell>
          <cell r="B28" t="str">
            <v>潘德营</v>
          </cell>
          <cell r="C28" t="str">
            <v>全日制2020虚拟现实应用技术1班</v>
          </cell>
          <cell r="D28">
            <v>90</v>
          </cell>
          <cell r="E28">
            <v>63</v>
          </cell>
          <cell r="F28">
            <v>65</v>
          </cell>
          <cell r="G28">
            <v>64</v>
          </cell>
          <cell r="H28">
            <v>66</v>
          </cell>
          <cell r="I28">
            <v>60</v>
          </cell>
          <cell r="J28">
            <v>71</v>
          </cell>
          <cell r="K28">
            <v>73</v>
          </cell>
          <cell r="L28">
            <v>72</v>
          </cell>
          <cell r="M28">
            <v>84</v>
          </cell>
          <cell r="N28">
            <v>89</v>
          </cell>
          <cell r="O28">
            <v>96</v>
          </cell>
          <cell r="P28">
            <v>92</v>
          </cell>
          <cell r="Q28">
            <v>74</v>
          </cell>
          <cell r="R28" t="str">
            <v>良好</v>
          </cell>
          <cell r="S28" t="str">
            <v>良好</v>
          </cell>
          <cell r="T28">
            <v>75</v>
          </cell>
          <cell r="U28">
            <v>66</v>
          </cell>
          <cell r="V28">
            <v>83</v>
          </cell>
          <cell r="W28" t="str">
            <v>及格</v>
          </cell>
          <cell r="X28">
            <v>72</v>
          </cell>
          <cell r="Y28">
            <v>90</v>
          </cell>
          <cell r="Z28">
            <v>77</v>
          </cell>
          <cell r="AA28">
            <v>60</v>
          </cell>
          <cell r="AB28">
            <v>82</v>
          </cell>
          <cell r="AC28">
            <v>77</v>
          </cell>
          <cell r="AD28">
            <v>75</v>
          </cell>
          <cell r="AE28">
            <v>60</v>
          </cell>
          <cell r="AF28">
            <v>60</v>
          </cell>
          <cell r="AG28">
            <v>80</v>
          </cell>
          <cell r="AH28">
            <v>74</v>
          </cell>
          <cell r="AI28">
            <v>77</v>
          </cell>
          <cell r="AJ28">
            <v>61</v>
          </cell>
          <cell r="AK28">
            <v>78</v>
          </cell>
          <cell r="AL28">
            <v>72</v>
          </cell>
          <cell r="AM28">
            <v>76</v>
          </cell>
          <cell r="AN28">
            <v>73</v>
          </cell>
          <cell r="AO28">
            <v>83</v>
          </cell>
          <cell r="AP28" t="str">
            <v>良好</v>
          </cell>
          <cell r="AQ28">
            <v>90</v>
          </cell>
          <cell r="AR28">
            <v>73</v>
          </cell>
          <cell r="AS28">
            <v>0</v>
          </cell>
          <cell r="AT28">
            <v>1</v>
          </cell>
          <cell r="AU28" t="str">
            <v>预就业实习</v>
          </cell>
        </row>
        <row r="29">
          <cell r="A29">
            <v>20200319036</v>
          </cell>
          <cell r="B29" t="str">
            <v>潘方哲</v>
          </cell>
          <cell r="C29" t="str">
            <v>全日制2020虚拟现实应用技术1班</v>
          </cell>
          <cell r="D29">
            <v>90</v>
          </cell>
          <cell r="E29">
            <v>70</v>
          </cell>
          <cell r="F29">
            <v>62</v>
          </cell>
          <cell r="G29">
            <v>72</v>
          </cell>
          <cell r="H29">
            <v>85</v>
          </cell>
          <cell r="I29">
            <v>84</v>
          </cell>
          <cell r="J29">
            <v>69</v>
          </cell>
          <cell r="K29">
            <v>81</v>
          </cell>
          <cell r="L29">
            <v>78</v>
          </cell>
          <cell r="M29">
            <v>87</v>
          </cell>
          <cell r="N29">
            <v>98</v>
          </cell>
          <cell r="O29">
            <v>99</v>
          </cell>
          <cell r="P29">
            <v>99</v>
          </cell>
          <cell r="Q29">
            <v>75</v>
          </cell>
          <cell r="R29" t="str">
            <v>良好</v>
          </cell>
          <cell r="S29" t="str">
            <v>良好</v>
          </cell>
          <cell r="T29">
            <v>75</v>
          </cell>
          <cell r="U29">
            <v>83</v>
          </cell>
          <cell r="V29">
            <v>84</v>
          </cell>
          <cell r="W29" t="str">
            <v>良好</v>
          </cell>
          <cell r="X29">
            <v>97</v>
          </cell>
          <cell r="Y29">
            <v>88</v>
          </cell>
          <cell r="Z29">
            <v>87</v>
          </cell>
          <cell r="AA29">
            <v>73</v>
          </cell>
          <cell r="AB29">
            <v>72</v>
          </cell>
          <cell r="AC29">
            <v>60</v>
          </cell>
          <cell r="AD29">
            <v>95</v>
          </cell>
          <cell r="AE29">
            <v>85</v>
          </cell>
          <cell r="AF29">
            <v>60</v>
          </cell>
          <cell r="AG29">
            <v>95</v>
          </cell>
          <cell r="AH29">
            <v>79</v>
          </cell>
          <cell r="AI29">
            <v>87</v>
          </cell>
          <cell r="AJ29">
            <v>60</v>
          </cell>
          <cell r="AK29">
            <v>70</v>
          </cell>
          <cell r="AL29">
            <v>60</v>
          </cell>
          <cell r="AM29">
            <v>79</v>
          </cell>
          <cell r="AN29">
            <v>92</v>
          </cell>
          <cell r="AO29">
            <v>81</v>
          </cell>
          <cell r="AP29" t="str">
            <v>良好</v>
          </cell>
          <cell r="AQ29">
            <v>90</v>
          </cell>
          <cell r="AR29">
            <v>75</v>
          </cell>
          <cell r="AS29">
            <v>100</v>
          </cell>
          <cell r="AT29">
            <v>0</v>
          </cell>
          <cell r="AU29" t="str">
            <v/>
          </cell>
        </row>
        <row r="30">
          <cell r="A30">
            <v>20200319038</v>
          </cell>
          <cell r="B30" t="str">
            <v>邱国军</v>
          </cell>
          <cell r="C30" t="str">
            <v>全日制2020虚拟现实应用技术1班</v>
          </cell>
          <cell r="D30">
            <v>90</v>
          </cell>
          <cell r="E30">
            <v>62</v>
          </cell>
          <cell r="F30">
            <v>65</v>
          </cell>
          <cell r="G30">
            <v>81</v>
          </cell>
          <cell r="H30">
            <v>61</v>
          </cell>
          <cell r="I30">
            <v>70</v>
          </cell>
          <cell r="J30">
            <v>83</v>
          </cell>
          <cell r="K30">
            <v>85</v>
          </cell>
          <cell r="L30">
            <v>77</v>
          </cell>
          <cell r="M30">
            <v>88</v>
          </cell>
          <cell r="N30">
            <v>96</v>
          </cell>
          <cell r="O30">
            <v>97</v>
          </cell>
          <cell r="P30">
            <v>99</v>
          </cell>
          <cell r="Q30">
            <v>99</v>
          </cell>
          <cell r="R30" t="str">
            <v>良好</v>
          </cell>
          <cell r="S30" t="str">
            <v>良好</v>
          </cell>
          <cell r="T30">
            <v>75</v>
          </cell>
          <cell r="U30">
            <v>86</v>
          </cell>
          <cell r="V30">
            <v>95</v>
          </cell>
          <cell r="W30" t="str">
            <v>良好</v>
          </cell>
          <cell r="X30">
            <v>92</v>
          </cell>
          <cell r="Y30">
            <v>94</v>
          </cell>
          <cell r="Z30">
            <v>94</v>
          </cell>
          <cell r="AA30">
            <v>84</v>
          </cell>
          <cell r="AB30">
            <v>91</v>
          </cell>
          <cell r="AC30">
            <v>72</v>
          </cell>
          <cell r="AD30">
            <v>92</v>
          </cell>
          <cell r="AE30">
            <v>68</v>
          </cell>
          <cell r="AF30">
            <v>60</v>
          </cell>
          <cell r="AG30">
            <v>80</v>
          </cell>
          <cell r="AH30">
            <v>91</v>
          </cell>
          <cell r="AI30">
            <v>92</v>
          </cell>
          <cell r="AJ30">
            <v>87</v>
          </cell>
          <cell r="AK30">
            <v>80</v>
          </cell>
          <cell r="AL30">
            <v>88</v>
          </cell>
          <cell r="AM30">
            <v>83</v>
          </cell>
          <cell r="AN30">
            <v>93</v>
          </cell>
          <cell r="AO30">
            <v>81</v>
          </cell>
          <cell r="AP30" t="str">
            <v>良好</v>
          </cell>
          <cell r="AQ30">
            <v>90</v>
          </cell>
          <cell r="AR30">
            <v>74</v>
          </cell>
          <cell r="AS30">
            <v>100</v>
          </cell>
          <cell r="AT30">
            <v>0</v>
          </cell>
          <cell r="AU30" t="str">
            <v/>
          </cell>
        </row>
        <row r="31">
          <cell r="A31">
            <v>20200319039</v>
          </cell>
          <cell r="B31" t="str">
            <v>苏靖杰</v>
          </cell>
          <cell r="C31" t="str">
            <v>全日制2020虚拟现实应用技术1班</v>
          </cell>
          <cell r="D31">
            <v>90</v>
          </cell>
          <cell r="E31">
            <v>62</v>
          </cell>
          <cell r="F31">
            <v>67</v>
          </cell>
          <cell r="G31">
            <v>81</v>
          </cell>
          <cell r="H31">
            <v>72</v>
          </cell>
          <cell r="I31">
            <v>74</v>
          </cell>
          <cell r="J31">
            <v>85</v>
          </cell>
          <cell r="K31">
            <v>83</v>
          </cell>
          <cell r="L31">
            <v>82</v>
          </cell>
          <cell r="M31">
            <v>90</v>
          </cell>
          <cell r="N31">
            <v>73</v>
          </cell>
          <cell r="O31">
            <v>90</v>
          </cell>
          <cell r="P31">
            <v>87</v>
          </cell>
          <cell r="Q31">
            <v>99</v>
          </cell>
          <cell r="R31" t="str">
            <v>良好</v>
          </cell>
          <cell r="S31" t="str">
            <v>良好</v>
          </cell>
          <cell r="T31">
            <v>75</v>
          </cell>
          <cell r="U31">
            <v>84</v>
          </cell>
          <cell r="V31">
            <v>97</v>
          </cell>
          <cell r="W31" t="str">
            <v>及格</v>
          </cell>
          <cell r="X31">
            <v>70</v>
          </cell>
          <cell r="Y31">
            <v>96</v>
          </cell>
          <cell r="Z31">
            <v>82</v>
          </cell>
          <cell r="AA31">
            <v>92</v>
          </cell>
          <cell r="AB31">
            <v>81</v>
          </cell>
          <cell r="AC31">
            <v>89</v>
          </cell>
          <cell r="AD31">
            <v>86</v>
          </cell>
          <cell r="AE31">
            <v>76</v>
          </cell>
          <cell r="AF31">
            <v>82</v>
          </cell>
          <cell r="AG31">
            <v>86</v>
          </cell>
          <cell r="AH31">
            <v>94</v>
          </cell>
          <cell r="AI31">
            <v>84</v>
          </cell>
          <cell r="AJ31">
            <v>88</v>
          </cell>
          <cell r="AK31">
            <v>90</v>
          </cell>
          <cell r="AL31">
            <v>98</v>
          </cell>
          <cell r="AM31">
            <v>83</v>
          </cell>
          <cell r="AN31">
            <v>79</v>
          </cell>
          <cell r="AO31">
            <v>84</v>
          </cell>
          <cell r="AP31" t="str">
            <v>良好</v>
          </cell>
          <cell r="AQ31">
            <v>90</v>
          </cell>
          <cell r="AR31">
            <v>72</v>
          </cell>
          <cell r="AS31">
            <v>96</v>
          </cell>
          <cell r="AT31">
            <v>0</v>
          </cell>
          <cell r="AU31" t="str">
            <v/>
          </cell>
        </row>
        <row r="32">
          <cell r="A32">
            <v>20200319041</v>
          </cell>
          <cell r="B32" t="str">
            <v>覃科</v>
          </cell>
          <cell r="C32" t="str">
            <v>全日制2020虚拟现实应用技术1班</v>
          </cell>
          <cell r="D32">
            <v>90</v>
          </cell>
          <cell r="E32">
            <v>66</v>
          </cell>
          <cell r="F32">
            <v>64</v>
          </cell>
          <cell r="G32">
            <v>76</v>
          </cell>
          <cell r="H32">
            <v>79</v>
          </cell>
          <cell r="I32">
            <v>68</v>
          </cell>
          <cell r="J32">
            <v>84</v>
          </cell>
          <cell r="K32">
            <v>85</v>
          </cell>
          <cell r="L32">
            <v>75</v>
          </cell>
          <cell r="M32">
            <v>88</v>
          </cell>
          <cell r="N32">
            <v>93</v>
          </cell>
          <cell r="O32">
            <v>99</v>
          </cell>
          <cell r="P32">
            <v>99</v>
          </cell>
          <cell r="Q32">
            <v>75</v>
          </cell>
          <cell r="R32" t="str">
            <v>良好</v>
          </cell>
          <cell r="S32" t="str">
            <v>良好</v>
          </cell>
          <cell r="T32">
            <v>75</v>
          </cell>
          <cell r="U32">
            <v>86</v>
          </cell>
          <cell r="V32">
            <v>88</v>
          </cell>
          <cell r="W32" t="str">
            <v>良好</v>
          </cell>
          <cell r="X32">
            <v>91</v>
          </cell>
          <cell r="Y32">
            <v>96</v>
          </cell>
          <cell r="Z32">
            <v>89</v>
          </cell>
          <cell r="AA32">
            <v>86</v>
          </cell>
          <cell r="AB32">
            <v>83</v>
          </cell>
          <cell r="AC32">
            <v>72</v>
          </cell>
          <cell r="AD32">
            <v>83</v>
          </cell>
          <cell r="AE32">
            <v>69</v>
          </cell>
          <cell r="AF32">
            <v>60</v>
          </cell>
          <cell r="AG32">
            <v>86</v>
          </cell>
          <cell r="AH32">
            <v>76</v>
          </cell>
          <cell r="AI32">
            <v>92</v>
          </cell>
          <cell r="AJ32">
            <v>80</v>
          </cell>
          <cell r="AK32">
            <v>83</v>
          </cell>
          <cell r="AL32">
            <v>83</v>
          </cell>
          <cell r="AM32">
            <v>76</v>
          </cell>
          <cell r="AN32">
            <v>77</v>
          </cell>
          <cell r="AO32">
            <v>82</v>
          </cell>
          <cell r="AP32" t="str">
            <v>良好</v>
          </cell>
          <cell r="AQ32">
            <v>90</v>
          </cell>
          <cell r="AR32">
            <v>79</v>
          </cell>
          <cell r="AS32">
            <v>95</v>
          </cell>
          <cell r="AT32">
            <v>0</v>
          </cell>
          <cell r="AU32" t="str">
            <v/>
          </cell>
        </row>
        <row r="33">
          <cell r="A33">
            <v>20200319042</v>
          </cell>
          <cell r="B33" t="str">
            <v>覃新安</v>
          </cell>
          <cell r="C33" t="str">
            <v>全日制2020虚拟现实应用技术1班</v>
          </cell>
          <cell r="D33">
            <v>90</v>
          </cell>
          <cell r="E33">
            <v>61</v>
          </cell>
          <cell r="F33">
            <v>65</v>
          </cell>
          <cell r="G33">
            <v>68</v>
          </cell>
          <cell r="H33">
            <v>85</v>
          </cell>
          <cell r="I33">
            <v>77</v>
          </cell>
          <cell r="J33">
            <v>76</v>
          </cell>
          <cell r="K33">
            <v>80</v>
          </cell>
          <cell r="L33">
            <v>65</v>
          </cell>
          <cell r="M33">
            <v>89</v>
          </cell>
          <cell r="N33" t="str">
            <v>及格</v>
          </cell>
          <cell r="O33">
            <v>97</v>
          </cell>
          <cell r="P33">
            <v>99</v>
          </cell>
          <cell r="Q33">
            <v>98</v>
          </cell>
          <cell r="R33" t="str">
            <v>良好</v>
          </cell>
          <cell r="S33" t="str">
            <v>良好</v>
          </cell>
          <cell r="T33">
            <v>75</v>
          </cell>
          <cell r="U33">
            <v>71</v>
          </cell>
          <cell r="V33">
            <v>75</v>
          </cell>
          <cell r="W33" t="str">
            <v>良好</v>
          </cell>
          <cell r="X33">
            <v>91</v>
          </cell>
          <cell r="Y33">
            <v>98</v>
          </cell>
          <cell r="Z33">
            <v>77</v>
          </cell>
          <cell r="AA33">
            <v>85</v>
          </cell>
          <cell r="AB33">
            <v>91</v>
          </cell>
          <cell r="AC33">
            <v>67</v>
          </cell>
          <cell r="AD33">
            <v>83</v>
          </cell>
          <cell r="AE33">
            <v>65</v>
          </cell>
          <cell r="AF33">
            <v>61</v>
          </cell>
          <cell r="AG33">
            <v>95</v>
          </cell>
          <cell r="AH33">
            <v>74</v>
          </cell>
          <cell r="AI33">
            <v>80</v>
          </cell>
          <cell r="AJ33">
            <v>77</v>
          </cell>
          <cell r="AK33">
            <v>86</v>
          </cell>
          <cell r="AL33">
            <v>83</v>
          </cell>
          <cell r="AM33">
            <v>83</v>
          </cell>
          <cell r="AN33">
            <v>64</v>
          </cell>
          <cell r="AO33">
            <v>81</v>
          </cell>
          <cell r="AP33" t="str">
            <v>良好</v>
          </cell>
          <cell r="AQ33">
            <v>90</v>
          </cell>
          <cell r="AR33">
            <v>83</v>
          </cell>
          <cell r="AS33">
            <v>92</v>
          </cell>
          <cell r="AT33">
            <v>0</v>
          </cell>
          <cell r="AU33" t="str">
            <v/>
          </cell>
        </row>
        <row r="34">
          <cell r="A34">
            <v>20200319043</v>
          </cell>
          <cell r="B34" t="str">
            <v>韦淞文</v>
          </cell>
          <cell r="C34" t="str">
            <v>全日制2020虚拟现实应用技术1班</v>
          </cell>
          <cell r="D34">
            <v>90</v>
          </cell>
          <cell r="E34">
            <v>61</v>
          </cell>
          <cell r="F34">
            <v>65</v>
          </cell>
          <cell r="G34">
            <v>65</v>
          </cell>
          <cell r="H34">
            <v>69</v>
          </cell>
          <cell r="I34">
            <v>74</v>
          </cell>
          <cell r="J34">
            <v>82</v>
          </cell>
          <cell r="K34">
            <v>81</v>
          </cell>
          <cell r="L34">
            <v>78</v>
          </cell>
          <cell r="M34">
            <v>88</v>
          </cell>
          <cell r="N34">
            <v>60</v>
          </cell>
          <cell r="O34">
            <v>98</v>
          </cell>
          <cell r="P34">
            <v>97</v>
          </cell>
          <cell r="Q34">
            <v>99</v>
          </cell>
          <cell r="R34" t="str">
            <v>良好</v>
          </cell>
          <cell r="S34" t="str">
            <v>良好</v>
          </cell>
          <cell r="T34">
            <v>75</v>
          </cell>
          <cell r="U34">
            <v>87</v>
          </cell>
          <cell r="V34">
            <v>90</v>
          </cell>
          <cell r="W34" t="str">
            <v>及格</v>
          </cell>
          <cell r="X34">
            <v>60</v>
          </cell>
          <cell r="Y34">
            <v>92</v>
          </cell>
          <cell r="Z34">
            <v>88</v>
          </cell>
          <cell r="AA34">
            <v>66</v>
          </cell>
          <cell r="AB34">
            <v>70</v>
          </cell>
          <cell r="AC34">
            <v>74</v>
          </cell>
          <cell r="AD34">
            <v>90</v>
          </cell>
          <cell r="AE34">
            <v>59</v>
          </cell>
          <cell r="AF34">
            <v>60</v>
          </cell>
          <cell r="AG34">
            <v>86</v>
          </cell>
          <cell r="AH34">
            <v>73</v>
          </cell>
          <cell r="AI34">
            <v>78</v>
          </cell>
          <cell r="AJ34">
            <v>60</v>
          </cell>
          <cell r="AK34">
            <v>79</v>
          </cell>
          <cell r="AL34">
            <v>69</v>
          </cell>
          <cell r="AM34">
            <v>83</v>
          </cell>
          <cell r="AN34">
            <v>92</v>
          </cell>
          <cell r="AO34">
            <v>75</v>
          </cell>
          <cell r="AP34" t="str">
            <v>良好</v>
          </cell>
          <cell r="AQ34">
            <v>95</v>
          </cell>
          <cell r="AR34">
            <v>70</v>
          </cell>
          <cell r="AS34">
            <v>0</v>
          </cell>
          <cell r="AT34">
            <v>2</v>
          </cell>
          <cell r="AU34" t="str">
            <v>高级语言程序设计预就业实习</v>
          </cell>
        </row>
        <row r="35">
          <cell r="A35">
            <v>20200319044</v>
          </cell>
          <cell r="B35" t="str">
            <v>文震</v>
          </cell>
          <cell r="C35" t="str">
            <v>全日制2020虚拟现实应用技术1班</v>
          </cell>
          <cell r="D35">
            <v>90</v>
          </cell>
          <cell r="E35">
            <v>63</v>
          </cell>
          <cell r="F35">
            <v>63</v>
          </cell>
          <cell r="G35">
            <v>87</v>
          </cell>
          <cell r="H35">
            <v>85</v>
          </cell>
          <cell r="I35">
            <v>73</v>
          </cell>
          <cell r="J35">
            <v>80</v>
          </cell>
          <cell r="K35">
            <v>88</v>
          </cell>
          <cell r="L35">
            <v>86</v>
          </cell>
          <cell r="M35">
            <v>93</v>
          </cell>
          <cell r="N35">
            <v>95</v>
          </cell>
          <cell r="O35">
            <v>99</v>
          </cell>
          <cell r="P35">
            <v>99</v>
          </cell>
          <cell r="Q35">
            <v>100</v>
          </cell>
          <cell r="R35" t="str">
            <v>良好</v>
          </cell>
          <cell r="S35" t="str">
            <v>良好</v>
          </cell>
          <cell r="T35">
            <v>75</v>
          </cell>
          <cell r="U35">
            <v>80</v>
          </cell>
          <cell r="V35">
            <v>75</v>
          </cell>
          <cell r="W35" t="str">
            <v>良好</v>
          </cell>
          <cell r="X35">
            <v>90</v>
          </cell>
          <cell r="Y35">
            <v>92</v>
          </cell>
          <cell r="Z35">
            <v>83</v>
          </cell>
          <cell r="AA35">
            <v>95</v>
          </cell>
          <cell r="AB35">
            <v>96</v>
          </cell>
          <cell r="AC35">
            <v>82</v>
          </cell>
          <cell r="AD35">
            <v>82</v>
          </cell>
          <cell r="AE35">
            <v>89</v>
          </cell>
          <cell r="AF35">
            <v>83</v>
          </cell>
          <cell r="AG35">
            <v>95</v>
          </cell>
          <cell r="AH35">
            <v>90</v>
          </cell>
          <cell r="AI35">
            <v>82</v>
          </cell>
          <cell r="AJ35">
            <v>80</v>
          </cell>
          <cell r="AK35">
            <v>94</v>
          </cell>
          <cell r="AL35">
            <v>93</v>
          </cell>
          <cell r="AM35">
            <v>83</v>
          </cell>
          <cell r="AN35">
            <v>87</v>
          </cell>
          <cell r="AO35">
            <v>77</v>
          </cell>
          <cell r="AP35" t="str">
            <v>良好</v>
          </cell>
          <cell r="AQ35">
            <v>90</v>
          </cell>
          <cell r="AR35">
            <v>67</v>
          </cell>
          <cell r="AS35">
            <v>95</v>
          </cell>
          <cell r="AT35">
            <v>0</v>
          </cell>
          <cell r="AU35" t="str">
            <v/>
          </cell>
        </row>
        <row r="36">
          <cell r="A36">
            <v>20200319045</v>
          </cell>
          <cell r="B36" t="str">
            <v>吴俊豪</v>
          </cell>
          <cell r="C36" t="str">
            <v>全日制2020虚拟现实应用技术1班</v>
          </cell>
          <cell r="D36">
            <v>90</v>
          </cell>
          <cell r="E36">
            <v>80</v>
          </cell>
          <cell r="F36">
            <v>86</v>
          </cell>
          <cell r="G36">
            <v>85</v>
          </cell>
          <cell r="H36">
            <v>79</v>
          </cell>
          <cell r="I36">
            <v>72</v>
          </cell>
          <cell r="J36">
            <v>80</v>
          </cell>
          <cell r="K36">
            <v>71</v>
          </cell>
          <cell r="L36">
            <v>77</v>
          </cell>
          <cell r="M36">
            <v>88</v>
          </cell>
          <cell r="N36">
            <v>97</v>
          </cell>
          <cell r="O36">
            <v>95</v>
          </cell>
          <cell r="P36">
            <v>91</v>
          </cell>
          <cell r="Q36">
            <v>91</v>
          </cell>
          <cell r="R36" t="str">
            <v>良好</v>
          </cell>
          <cell r="S36" t="str">
            <v>良好</v>
          </cell>
          <cell r="T36">
            <v>75</v>
          </cell>
          <cell r="U36">
            <v>84</v>
          </cell>
          <cell r="V36">
            <v>83</v>
          </cell>
          <cell r="W36" t="str">
            <v>良好</v>
          </cell>
          <cell r="X36">
            <v>93</v>
          </cell>
          <cell r="Y36">
            <v>98</v>
          </cell>
          <cell r="Z36">
            <v>77</v>
          </cell>
          <cell r="AA36">
            <v>85</v>
          </cell>
          <cell r="AB36">
            <v>91</v>
          </cell>
          <cell r="AC36">
            <v>79</v>
          </cell>
          <cell r="AD36">
            <v>85</v>
          </cell>
          <cell r="AE36">
            <v>77</v>
          </cell>
          <cell r="AF36">
            <v>68</v>
          </cell>
          <cell r="AG36">
            <v>86</v>
          </cell>
          <cell r="AH36">
            <v>85</v>
          </cell>
          <cell r="AI36">
            <v>85</v>
          </cell>
          <cell r="AJ36">
            <v>70</v>
          </cell>
          <cell r="AK36">
            <v>84</v>
          </cell>
          <cell r="AL36">
            <v>89</v>
          </cell>
          <cell r="AM36">
            <v>79</v>
          </cell>
          <cell r="AN36">
            <v>73</v>
          </cell>
          <cell r="AO36">
            <v>82</v>
          </cell>
          <cell r="AP36" t="str">
            <v>良好</v>
          </cell>
          <cell r="AQ36">
            <v>90</v>
          </cell>
          <cell r="AR36">
            <v>70</v>
          </cell>
          <cell r="AS36">
            <v>0</v>
          </cell>
          <cell r="AT36">
            <v>1</v>
          </cell>
          <cell r="AU36" t="str">
            <v>预就业实习</v>
          </cell>
        </row>
        <row r="37">
          <cell r="A37">
            <v>20200319046</v>
          </cell>
          <cell r="B37" t="str">
            <v>吴永健</v>
          </cell>
          <cell r="C37" t="str">
            <v>全日制2020虚拟现实应用技术1班</v>
          </cell>
          <cell r="D37">
            <v>90</v>
          </cell>
          <cell r="E37">
            <v>62</v>
          </cell>
          <cell r="F37">
            <v>63</v>
          </cell>
          <cell r="G37">
            <v>77</v>
          </cell>
          <cell r="H37">
            <v>81</v>
          </cell>
          <cell r="I37">
            <v>76</v>
          </cell>
          <cell r="J37">
            <v>90</v>
          </cell>
          <cell r="K37">
            <v>68</v>
          </cell>
          <cell r="L37">
            <v>61</v>
          </cell>
          <cell r="M37">
            <v>87</v>
          </cell>
          <cell r="N37">
            <v>99</v>
          </cell>
          <cell r="O37">
            <v>99</v>
          </cell>
          <cell r="P37">
            <v>97</v>
          </cell>
          <cell r="Q37">
            <v>97</v>
          </cell>
          <cell r="R37" t="str">
            <v>良好</v>
          </cell>
          <cell r="S37" t="str">
            <v>良好</v>
          </cell>
          <cell r="T37">
            <v>75</v>
          </cell>
          <cell r="U37">
            <v>72</v>
          </cell>
          <cell r="V37">
            <v>88</v>
          </cell>
          <cell r="W37" t="str">
            <v>良好</v>
          </cell>
          <cell r="X37">
            <v>98</v>
          </cell>
          <cell r="Y37">
            <v>94</v>
          </cell>
          <cell r="Z37">
            <v>77</v>
          </cell>
          <cell r="AA37">
            <v>95</v>
          </cell>
          <cell r="AB37">
            <v>97</v>
          </cell>
          <cell r="AC37">
            <v>86</v>
          </cell>
          <cell r="AD37">
            <v>84</v>
          </cell>
          <cell r="AE37">
            <v>77</v>
          </cell>
          <cell r="AF37">
            <v>74</v>
          </cell>
          <cell r="AG37">
            <v>95</v>
          </cell>
          <cell r="AH37">
            <v>72</v>
          </cell>
          <cell r="AI37">
            <v>84</v>
          </cell>
          <cell r="AJ37">
            <v>73</v>
          </cell>
          <cell r="AK37">
            <v>89</v>
          </cell>
          <cell r="AL37">
            <v>90</v>
          </cell>
          <cell r="AM37">
            <v>83</v>
          </cell>
          <cell r="AN37">
            <v>94</v>
          </cell>
          <cell r="AO37">
            <v>81</v>
          </cell>
          <cell r="AP37" t="str">
            <v>良好</v>
          </cell>
          <cell r="AQ37">
            <v>90</v>
          </cell>
          <cell r="AR37">
            <v>79</v>
          </cell>
          <cell r="AS37">
            <v>97</v>
          </cell>
          <cell r="AT37">
            <v>0</v>
          </cell>
          <cell r="AU37" t="str">
            <v/>
          </cell>
        </row>
        <row r="38">
          <cell r="A38">
            <v>20200319047</v>
          </cell>
          <cell r="B38" t="str">
            <v>徐家权</v>
          </cell>
          <cell r="C38" t="str">
            <v>全日制2020虚拟现实应用技术1班</v>
          </cell>
          <cell r="D38">
            <v>90</v>
          </cell>
          <cell r="E38">
            <v>62</v>
          </cell>
          <cell r="F38">
            <v>62</v>
          </cell>
          <cell r="G38">
            <v>71</v>
          </cell>
          <cell r="H38">
            <v>62</v>
          </cell>
          <cell r="I38">
            <v>72</v>
          </cell>
          <cell r="J38">
            <v>84</v>
          </cell>
          <cell r="K38">
            <v>73</v>
          </cell>
          <cell r="L38">
            <v>70</v>
          </cell>
          <cell r="M38">
            <v>89</v>
          </cell>
          <cell r="N38">
            <v>91</v>
          </cell>
          <cell r="O38">
            <v>94</v>
          </cell>
          <cell r="P38">
            <v>90</v>
          </cell>
          <cell r="Q38">
            <v>94</v>
          </cell>
          <cell r="R38" t="str">
            <v>良好</v>
          </cell>
          <cell r="S38" t="str">
            <v>良好</v>
          </cell>
          <cell r="T38">
            <v>75</v>
          </cell>
          <cell r="U38">
            <v>64</v>
          </cell>
          <cell r="V38">
            <v>84</v>
          </cell>
          <cell r="W38" t="str">
            <v>及格</v>
          </cell>
          <cell r="X38">
            <v>92</v>
          </cell>
          <cell r="Y38">
            <v>90</v>
          </cell>
          <cell r="Z38">
            <v>94</v>
          </cell>
          <cell r="AA38">
            <v>72</v>
          </cell>
          <cell r="AB38">
            <v>86</v>
          </cell>
          <cell r="AC38">
            <v>60</v>
          </cell>
          <cell r="AD38">
            <v>83</v>
          </cell>
          <cell r="AE38">
            <v>60</v>
          </cell>
          <cell r="AF38">
            <v>60</v>
          </cell>
          <cell r="AG38">
            <v>77</v>
          </cell>
          <cell r="AH38">
            <v>74</v>
          </cell>
          <cell r="AI38">
            <v>75</v>
          </cell>
          <cell r="AJ38">
            <v>60</v>
          </cell>
          <cell r="AK38">
            <v>71</v>
          </cell>
          <cell r="AL38">
            <v>65</v>
          </cell>
          <cell r="AM38">
            <v>69</v>
          </cell>
          <cell r="AN38">
            <v>84</v>
          </cell>
          <cell r="AO38">
            <v>75</v>
          </cell>
          <cell r="AP38" t="str">
            <v>良好</v>
          </cell>
          <cell r="AQ38">
            <v>90</v>
          </cell>
          <cell r="AR38">
            <v>68</v>
          </cell>
          <cell r="AS38">
            <v>99</v>
          </cell>
          <cell r="AT38">
            <v>0</v>
          </cell>
          <cell r="AU38" t="str">
            <v/>
          </cell>
        </row>
        <row r="39">
          <cell r="A39">
            <v>20200319048</v>
          </cell>
          <cell r="B39" t="str">
            <v>徐健良</v>
          </cell>
          <cell r="C39" t="str">
            <v>全日制2020虚拟现实应用技术1班</v>
          </cell>
          <cell r="D39">
            <v>90</v>
          </cell>
          <cell r="E39">
            <v>91</v>
          </cell>
          <cell r="F39">
            <v>86</v>
          </cell>
          <cell r="G39">
            <v>75</v>
          </cell>
          <cell r="H39">
            <v>80</v>
          </cell>
          <cell r="I39">
            <v>75</v>
          </cell>
          <cell r="J39">
            <v>88</v>
          </cell>
          <cell r="K39">
            <v>92</v>
          </cell>
          <cell r="L39">
            <v>86</v>
          </cell>
          <cell r="M39">
            <v>85</v>
          </cell>
          <cell r="N39">
            <v>94</v>
          </cell>
          <cell r="O39">
            <v>98</v>
          </cell>
          <cell r="P39">
            <v>87</v>
          </cell>
          <cell r="Q39">
            <v>100</v>
          </cell>
          <cell r="R39" t="str">
            <v>良好</v>
          </cell>
          <cell r="S39" t="str">
            <v>良好</v>
          </cell>
          <cell r="T39">
            <v>75</v>
          </cell>
          <cell r="U39">
            <v>77</v>
          </cell>
          <cell r="V39">
            <v>79</v>
          </cell>
          <cell r="W39" t="str">
            <v>良好</v>
          </cell>
          <cell r="X39">
            <v>93</v>
          </cell>
          <cell r="Y39">
            <v>90</v>
          </cell>
          <cell r="Z39">
            <v>78</v>
          </cell>
          <cell r="AA39">
            <v>79</v>
          </cell>
          <cell r="AB39">
            <v>85</v>
          </cell>
          <cell r="AC39">
            <v>78</v>
          </cell>
          <cell r="AD39">
            <v>77</v>
          </cell>
          <cell r="AE39">
            <v>68</v>
          </cell>
          <cell r="AF39">
            <v>60</v>
          </cell>
          <cell r="AG39">
            <v>77</v>
          </cell>
          <cell r="AH39">
            <v>90</v>
          </cell>
          <cell r="AI39">
            <v>84</v>
          </cell>
          <cell r="AJ39">
            <v>84</v>
          </cell>
          <cell r="AK39">
            <v>84</v>
          </cell>
          <cell r="AL39">
            <v>77</v>
          </cell>
          <cell r="AM39">
            <v>80</v>
          </cell>
          <cell r="AN39">
            <v>91</v>
          </cell>
          <cell r="AO39">
            <v>74</v>
          </cell>
          <cell r="AP39" t="str">
            <v>良好</v>
          </cell>
          <cell r="AQ39">
            <v>90</v>
          </cell>
          <cell r="AR39">
            <v>74</v>
          </cell>
          <cell r="AS39">
            <v>93</v>
          </cell>
          <cell r="AT39">
            <v>0</v>
          </cell>
          <cell r="AU39" t="str">
            <v/>
          </cell>
        </row>
        <row r="40">
          <cell r="A40">
            <v>20200319049</v>
          </cell>
          <cell r="B40" t="str">
            <v>张亚钧</v>
          </cell>
          <cell r="C40" t="str">
            <v>全日制2020虚拟现实应用技术1班</v>
          </cell>
          <cell r="D40">
            <v>90</v>
          </cell>
          <cell r="E40">
            <v>61</v>
          </cell>
          <cell r="F40">
            <v>63</v>
          </cell>
          <cell r="G40">
            <v>80</v>
          </cell>
          <cell r="H40">
            <v>85</v>
          </cell>
          <cell r="I40">
            <v>69</v>
          </cell>
          <cell r="J40">
            <v>80</v>
          </cell>
          <cell r="K40">
            <v>71</v>
          </cell>
          <cell r="L40">
            <v>80</v>
          </cell>
          <cell r="M40">
            <v>89</v>
          </cell>
          <cell r="N40">
            <v>72</v>
          </cell>
          <cell r="O40">
            <v>92</v>
          </cell>
          <cell r="P40">
            <v>90</v>
          </cell>
          <cell r="Q40">
            <v>97</v>
          </cell>
          <cell r="R40" t="str">
            <v>良好</v>
          </cell>
          <cell r="S40" t="str">
            <v>良好</v>
          </cell>
          <cell r="T40">
            <v>75</v>
          </cell>
          <cell r="U40">
            <v>83</v>
          </cell>
          <cell r="V40">
            <v>94</v>
          </cell>
          <cell r="W40" t="str">
            <v>良好</v>
          </cell>
          <cell r="X40">
            <v>86</v>
          </cell>
          <cell r="Y40">
            <v>98</v>
          </cell>
          <cell r="Z40">
            <v>81</v>
          </cell>
          <cell r="AA40">
            <v>92</v>
          </cell>
          <cell r="AB40">
            <v>94</v>
          </cell>
          <cell r="AC40">
            <v>98</v>
          </cell>
          <cell r="AD40">
            <v>97</v>
          </cell>
          <cell r="AE40">
            <v>78</v>
          </cell>
          <cell r="AF40">
            <v>64</v>
          </cell>
          <cell r="AG40">
            <v>95</v>
          </cell>
          <cell r="AH40">
            <v>96</v>
          </cell>
          <cell r="AI40">
            <v>93</v>
          </cell>
          <cell r="AJ40">
            <v>92</v>
          </cell>
          <cell r="AK40">
            <v>85</v>
          </cell>
          <cell r="AL40">
            <v>90</v>
          </cell>
          <cell r="AM40">
            <v>83</v>
          </cell>
          <cell r="AN40">
            <v>73</v>
          </cell>
          <cell r="AO40">
            <v>86</v>
          </cell>
          <cell r="AP40" t="str">
            <v>良好</v>
          </cell>
          <cell r="AQ40">
            <v>90</v>
          </cell>
          <cell r="AR40">
            <v>71</v>
          </cell>
          <cell r="AS40">
            <v>0</v>
          </cell>
          <cell r="AT40">
            <v>1</v>
          </cell>
          <cell r="AU40" t="str">
            <v>预就业实习</v>
          </cell>
        </row>
        <row r="41">
          <cell r="A41">
            <v>20200319050</v>
          </cell>
          <cell r="B41" t="str">
            <v>朱俊宝</v>
          </cell>
          <cell r="C41" t="str">
            <v>全日制2020虚拟现实应用技术1班</v>
          </cell>
          <cell r="D41">
            <v>90</v>
          </cell>
          <cell r="E41">
            <v>63</v>
          </cell>
          <cell r="F41">
            <v>60</v>
          </cell>
          <cell r="G41">
            <v>68</v>
          </cell>
          <cell r="H41">
            <v>79</v>
          </cell>
          <cell r="I41">
            <v>62</v>
          </cell>
          <cell r="J41">
            <v>73</v>
          </cell>
          <cell r="K41">
            <v>78</v>
          </cell>
          <cell r="L41">
            <v>86</v>
          </cell>
          <cell r="M41">
            <v>87</v>
          </cell>
          <cell r="N41">
            <v>93</v>
          </cell>
          <cell r="O41">
            <v>93</v>
          </cell>
          <cell r="P41">
            <v>90</v>
          </cell>
          <cell r="Q41">
            <v>94</v>
          </cell>
          <cell r="R41" t="str">
            <v>良好</v>
          </cell>
          <cell r="S41" t="str">
            <v>良好</v>
          </cell>
          <cell r="T41">
            <v>75</v>
          </cell>
          <cell r="U41">
            <v>65</v>
          </cell>
          <cell r="V41">
            <v>90</v>
          </cell>
          <cell r="W41" t="str">
            <v>良好</v>
          </cell>
          <cell r="X41">
            <v>97</v>
          </cell>
          <cell r="Y41">
            <v>96</v>
          </cell>
          <cell r="Z41">
            <v>82</v>
          </cell>
          <cell r="AA41">
            <v>80</v>
          </cell>
          <cell r="AB41">
            <v>94</v>
          </cell>
          <cell r="AC41">
            <v>63</v>
          </cell>
          <cell r="AD41">
            <v>90</v>
          </cell>
          <cell r="AE41">
            <v>67</v>
          </cell>
          <cell r="AF41">
            <v>60</v>
          </cell>
          <cell r="AG41">
            <v>95</v>
          </cell>
          <cell r="AH41">
            <v>74</v>
          </cell>
          <cell r="AI41">
            <v>81</v>
          </cell>
          <cell r="AJ41">
            <v>67</v>
          </cell>
          <cell r="AK41">
            <v>88</v>
          </cell>
          <cell r="AL41">
            <v>66</v>
          </cell>
          <cell r="AM41">
            <v>83</v>
          </cell>
          <cell r="AN41">
            <v>82</v>
          </cell>
          <cell r="AO41">
            <v>83</v>
          </cell>
          <cell r="AP41" t="str">
            <v>良好</v>
          </cell>
          <cell r="AQ41">
            <v>95</v>
          </cell>
          <cell r="AR41">
            <v>77</v>
          </cell>
          <cell r="AS41">
            <v>99</v>
          </cell>
          <cell r="AT41">
            <v>0</v>
          </cell>
          <cell r="AU41" t="str">
            <v/>
          </cell>
        </row>
        <row r="42">
          <cell r="A42">
            <v>20200319051</v>
          </cell>
          <cell r="B42" t="str">
            <v>陈劲源</v>
          </cell>
          <cell r="C42" t="str">
            <v>全日制2020虚拟现实应用技术1班</v>
          </cell>
          <cell r="D42">
            <v>90</v>
          </cell>
          <cell r="E42">
            <v>96</v>
          </cell>
          <cell r="F42">
            <v>90</v>
          </cell>
          <cell r="G42">
            <v>87</v>
          </cell>
          <cell r="H42">
            <v>79</v>
          </cell>
          <cell r="I42">
            <v>76</v>
          </cell>
          <cell r="J42">
            <v>91</v>
          </cell>
          <cell r="K42">
            <v>93</v>
          </cell>
          <cell r="L42">
            <v>90</v>
          </cell>
          <cell r="M42">
            <v>89</v>
          </cell>
          <cell r="N42">
            <v>99</v>
          </cell>
          <cell r="O42">
            <v>98</v>
          </cell>
          <cell r="P42">
            <v>97</v>
          </cell>
          <cell r="Q42">
            <v>99</v>
          </cell>
          <cell r="R42" t="str">
            <v>良好</v>
          </cell>
          <cell r="S42" t="str">
            <v>良好</v>
          </cell>
          <cell r="T42">
            <v>75</v>
          </cell>
          <cell r="U42">
            <v>85</v>
          </cell>
          <cell r="V42">
            <v>97</v>
          </cell>
          <cell r="W42" t="str">
            <v>优秀</v>
          </cell>
          <cell r="X42">
            <v>93</v>
          </cell>
          <cell r="Y42">
            <v>85</v>
          </cell>
          <cell r="Z42">
            <v>75</v>
          </cell>
          <cell r="AA42">
            <v>84</v>
          </cell>
          <cell r="AB42">
            <v>85</v>
          </cell>
          <cell r="AC42">
            <v>66</v>
          </cell>
          <cell r="AD42">
            <v>89</v>
          </cell>
          <cell r="AE42">
            <v>80</v>
          </cell>
          <cell r="AF42">
            <v>76</v>
          </cell>
          <cell r="AG42">
            <v>86</v>
          </cell>
          <cell r="AH42">
            <v>87</v>
          </cell>
          <cell r="AI42">
            <v>93</v>
          </cell>
          <cell r="AJ42">
            <v>85</v>
          </cell>
          <cell r="AK42">
            <v>84</v>
          </cell>
          <cell r="AL42">
            <v>87</v>
          </cell>
          <cell r="AM42">
            <v>87</v>
          </cell>
          <cell r="AN42">
            <v>84</v>
          </cell>
          <cell r="AO42">
            <v>84</v>
          </cell>
          <cell r="AP42" t="str">
            <v>良好</v>
          </cell>
          <cell r="AQ42">
            <v>90</v>
          </cell>
          <cell r="AR42">
            <v>74</v>
          </cell>
          <cell r="AS42">
            <v>0</v>
          </cell>
          <cell r="AT42">
            <v>1</v>
          </cell>
          <cell r="AU42" t="str">
            <v>预就业实习</v>
          </cell>
        </row>
        <row r="43">
          <cell r="A43">
            <v>20200319052</v>
          </cell>
          <cell r="B43" t="str">
            <v>陈智杰</v>
          </cell>
          <cell r="C43" t="str">
            <v>全日制2020虚拟现实应用技术1班</v>
          </cell>
          <cell r="D43">
            <v>90</v>
          </cell>
          <cell r="E43">
            <v>64</v>
          </cell>
          <cell r="F43">
            <v>63</v>
          </cell>
          <cell r="G43">
            <v>65</v>
          </cell>
          <cell r="H43">
            <v>85</v>
          </cell>
          <cell r="I43">
            <v>82</v>
          </cell>
          <cell r="J43">
            <v>65</v>
          </cell>
          <cell r="K43">
            <v>88</v>
          </cell>
          <cell r="L43">
            <v>72</v>
          </cell>
          <cell r="M43">
            <v>89</v>
          </cell>
          <cell r="N43">
            <v>90</v>
          </cell>
          <cell r="O43">
            <v>99</v>
          </cell>
          <cell r="P43">
            <v>94</v>
          </cell>
          <cell r="Q43">
            <v>96</v>
          </cell>
          <cell r="R43" t="str">
            <v>良好</v>
          </cell>
          <cell r="S43" t="str">
            <v>良好</v>
          </cell>
          <cell r="T43">
            <v>75</v>
          </cell>
          <cell r="U43">
            <v>76</v>
          </cell>
          <cell r="V43">
            <v>88</v>
          </cell>
          <cell r="W43" t="str">
            <v>良好</v>
          </cell>
          <cell r="X43">
            <v>90</v>
          </cell>
          <cell r="Y43">
            <v>94</v>
          </cell>
          <cell r="Z43">
            <v>85</v>
          </cell>
          <cell r="AA43">
            <v>80</v>
          </cell>
          <cell r="AB43">
            <v>85</v>
          </cell>
          <cell r="AC43">
            <v>74</v>
          </cell>
          <cell r="AD43">
            <v>85</v>
          </cell>
          <cell r="AE43">
            <v>72</v>
          </cell>
          <cell r="AF43">
            <v>63</v>
          </cell>
          <cell r="AG43">
            <v>86</v>
          </cell>
          <cell r="AH43">
            <v>89</v>
          </cell>
          <cell r="AI43">
            <v>85</v>
          </cell>
          <cell r="AJ43">
            <v>60</v>
          </cell>
          <cell r="AK43">
            <v>88</v>
          </cell>
          <cell r="AL43">
            <v>86</v>
          </cell>
          <cell r="AM43">
            <v>83</v>
          </cell>
          <cell r="AN43">
            <v>76</v>
          </cell>
          <cell r="AO43">
            <v>85</v>
          </cell>
          <cell r="AP43" t="str">
            <v>良好</v>
          </cell>
          <cell r="AQ43">
            <v>90</v>
          </cell>
          <cell r="AR43">
            <v>63</v>
          </cell>
          <cell r="AS43">
            <v>96</v>
          </cell>
          <cell r="AT43">
            <v>0</v>
          </cell>
          <cell r="AU43" t="str">
            <v/>
          </cell>
        </row>
        <row r="44">
          <cell r="A44">
            <v>20200319053</v>
          </cell>
          <cell r="B44" t="str">
            <v>李春暖</v>
          </cell>
          <cell r="C44" t="str">
            <v>全日制2020虚拟现实应用技术1班</v>
          </cell>
          <cell r="D44">
            <v>90</v>
          </cell>
          <cell r="E44">
            <v>93</v>
          </cell>
          <cell r="F44">
            <v>91</v>
          </cell>
          <cell r="G44">
            <v>85</v>
          </cell>
          <cell r="H44">
            <v>84</v>
          </cell>
          <cell r="I44">
            <v>81</v>
          </cell>
          <cell r="J44">
            <v>86</v>
          </cell>
          <cell r="K44">
            <v>73</v>
          </cell>
          <cell r="L44">
            <v>78</v>
          </cell>
          <cell r="M44">
            <v>91</v>
          </cell>
          <cell r="N44">
            <v>95</v>
          </cell>
          <cell r="O44">
            <v>89</v>
          </cell>
          <cell r="P44">
            <v>90</v>
          </cell>
          <cell r="Q44">
            <v>96</v>
          </cell>
          <cell r="R44" t="str">
            <v>良好</v>
          </cell>
          <cell r="S44" t="str">
            <v>良好</v>
          </cell>
          <cell r="T44">
            <v>75</v>
          </cell>
          <cell r="U44">
            <v>81</v>
          </cell>
          <cell r="V44">
            <v>96</v>
          </cell>
          <cell r="W44" t="str">
            <v>良好</v>
          </cell>
          <cell r="X44">
            <v>73</v>
          </cell>
          <cell r="Y44">
            <v>94</v>
          </cell>
          <cell r="Z44">
            <v>95</v>
          </cell>
          <cell r="AA44">
            <v>87</v>
          </cell>
          <cell r="AB44">
            <v>70</v>
          </cell>
          <cell r="AC44">
            <v>79</v>
          </cell>
          <cell r="AD44">
            <v>82</v>
          </cell>
          <cell r="AE44">
            <v>67</v>
          </cell>
          <cell r="AF44">
            <v>76</v>
          </cell>
          <cell r="AG44">
            <v>95</v>
          </cell>
          <cell r="AH44">
            <v>90</v>
          </cell>
          <cell r="AI44">
            <v>81</v>
          </cell>
          <cell r="AJ44">
            <v>82</v>
          </cell>
          <cell r="AK44">
            <v>92</v>
          </cell>
          <cell r="AL44">
            <v>90</v>
          </cell>
          <cell r="AM44">
            <v>79</v>
          </cell>
          <cell r="AN44">
            <v>86</v>
          </cell>
          <cell r="AO44">
            <v>88</v>
          </cell>
          <cell r="AP44" t="str">
            <v>良好</v>
          </cell>
          <cell r="AQ44">
            <v>90</v>
          </cell>
          <cell r="AR44">
            <v>66</v>
          </cell>
          <cell r="AS44">
            <v>99</v>
          </cell>
          <cell r="AT44">
            <v>0</v>
          </cell>
          <cell r="AU44" t="str">
            <v/>
          </cell>
        </row>
        <row r="45">
          <cell r="A45">
            <v>20200319054</v>
          </cell>
          <cell r="B45" t="str">
            <v>李文强</v>
          </cell>
          <cell r="C45" t="str">
            <v>全日制2020虚拟现实应用技术1班</v>
          </cell>
          <cell r="D45">
            <v>90</v>
          </cell>
          <cell r="E45">
            <v>87</v>
          </cell>
          <cell r="F45">
            <v>87</v>
          </cell>
          <cell r="G45">
            <v>90</v>
          </cell>
          <cell r="H45">
            <v>89</v>
          </cell>
          <cell r="I45">
            <v>88</v>
          </cell>
          <cell r="J45">
            <v>79</v>
          </cell>
          <cell r="K45">
            <v>82</v>
          </cell>
          <cell r="L45">
            <v>77</v>
          </cell>
          <cell r="M45">
            <v>93</v>
          </cell>
          <cell r="N45">
            <v>94</v>
          </cell>
          <cell r="O45">
            <v>99</v>
          </cell>
          <cell r="P45">
            <v>100</v>
          </cell>
          <cell r="Q45">
            <v>100</v>
          </cell>
          <cell r="R45" t="str">
            <v>良好</v>
          </cell>
          <cell r="S45" t="str">
            <v>良好</v>
          </cell>
          <cell r="T45">
            <v>75</v>
          </cell>
          <cell r="U45">
            <v>92</v>
          </cell>
          <cell r="V45">
            <v>88</v>
          </cell>
          <cell r="W45" t="str">
            <v>良好</v>
          </cell>
          <cell r="X45">
            <v>96</v>
          </cell>
          <cell r="Y45">
            <v>94</v>
          </cell>
          <cell r="Z45">
            <v>89</v>
          </cell>
          <cell r="AA45">
            <v>86</v>
          </cell>
          <cell r="AB45">
            <v>88</v>
          </cell>
          <cell r="AC45">
            <v>85</v>
          </cell>
          <cell r="AD45">
            <v>87</v>
          </cell>
          <cell r="AE45">
            <v>74</v>
          </cell>
          <cell r="AF45">
            <v>70</v>
          </cell>
          <cell r="AG45">
            <v>71</v>
          </cell>
          <cell r="AH45">
            <v>94</v>
          </cell>
          <cell r="AI45">
            <v>84</v>
          </cell>
          <cell r="AJ45">
            <v>86</v>
          </cell>
          <cell r="AK45">
            <v>86</v>
          </cell>
          <cell r="AL45">
            <v>88</v>
          </cell>
          <cell r="AM45">
            <v>83</v>
          </cell>
          <cell r="AN45">
            <v>84</v>
          </cell>
          <cell r="AO45">
            <v>84</v>
          </cell>
          <cell r="AP45" t="str">
            <v>良好</v>
          </cell>
          <cell r="AQ45">
            <v>90</v>
          </cell>
          <cell r="AR45">
            <v>70</v>
          </cell>
          <cell r="AS45">
            <v>99</v>
          </cell>
          <cell r="AT45">
            <v>0</v>
          </cell>
          <cell r="AU45" t="str">
            <v/>
          </cell>
        </row>
        <row r="46">
          <cell r="A46">
            <v>20200319056</v>
          </cell>
          <cell r="B46" t="str">
            <v>吴欣荣</v>
          </cell>
          <cell r="C46" t="str">
            <v>全日制2020虚拟现实应用技术1班</v>
          </cell>
          <cell r="D46">
            <v>90</v>
          </cell>
          <cell r="E46">
            <v>94</v>
          </cell>
          <cell r="F46">
            <v>90</v>
          </cell>
          <cell r="G46">
            <v>89</v>
          </cell>
          <cell r="H46">
            <v>90</v>
          </cell>
          <cell r="I46">
            <v>81</v>
          </cell>
          <cell r="J46">
            <v>94</v>
          </cell>
          <cell r="K46">
            <v>87</v>
          </cell>
          <cell r="L46">
            <v>91</v>
          </cell>
          <cell r="M46">
            <v>90</v>
          </cell>
          <cell r="N46">
            <v>91</v>
          </cell>
          <cell r="O46">
            <v>93</v>
          </cell>
          <cell r="P46">
            <v>91</v>
          </cell>
          <cell r="Q46">
            <v>94</v>
          </cell>
          <cell r="R46" t="str">
            <v>良好</v>
          </cell>
          <cell r="S46" t="str">
            <v>良好</v>
          </cell>
          <cell r="T46">
            <v>75</v>
          </cell>
          <cell r="U46">
            <v>85</v>
          </cell>
          <cell r="V46">
            <v>90</v>
          </cell>
          <cell r="W46" t="str">
            <v>及格</v>
          </cell>
          <cell r="X46">
            <v>78</v>
          </cell>
          <cell r="Y46">
            <v>96</v>
          </cell>
          <cell r="Z46">
            <v>75</v>
          </cell>
          <cell r="AA46">
            <v>91</v>
          </cell>
          <cell r="AB46">
            <v>83</v>
          </cell>
          <cell r="AC46">
            <v>72</v>
          </cell>
          <cell r="AD46">
            <v>82</v>
          </cell>
          <cell r="AE46">
            <v>79</v>
          </cell>
          <cell r="AF46">
            <v>66</v>
          </cell>
          <cell r="AG46">
            <v>86</v>
          </cell>
          <cell r="AH46">
            <v>72</v>
          </cell>
          <cell r="AI46">
            <v>85</v>
          </cell>
          <cell r="AJ46">
            <v>63</v>
          </cell>
          <cell r="AK46">
            <v>88</v>
          </cell>
          <cell r="AL46">
            <v>92</v>
          </cell>
          <cell r="AM46">
            <v>80</v>
          </cell>
          <cell r="AN46">
            <v>79</v>
          </cell>
          <cell r="AO46">
            <v>96</v>
          </cell>
          <cell r="AP46" t="str">
            <v>良好</v>
          </cell>
          <cell r="AQ46">
            <v>90</v>
          </cell>
          <cell r="AR46">
            <v>64</v>
          </cell>
          <cell r="AS46">
            <v>96</v>
          </cell>
          <cell r="AT46">
            <v>0</v>
          </cell>
          <cell r="AU46" t="str">
            <v/>
          </cell>
        </row>
      </sheetData>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sheet1"/>
    </sheetNames>
    <sheetDataSet>
      <sheetData sheetId="0">
        <row r="1">
          <cell r="A1" t="str">
            <v>学号</v>
          </cell>
          <cell r="B1" t="str">
            <v>姓名</v>
          </cell>
          <cell r="C1" t="str">
            <v>班级</v>
          </cell>
          <cell r="D1" t="str">
            <v>高职英语(二)</v>
          </cell>
          <cell r="E1" t="str">
            <v>高职英语(一)</v>
          </cell>
          <cell r="F1" t="str">
            <v>高职语文</v>
          </cell>
          <cell r="G1" t="str">
            <v>网页设计与制作</v>
          </cell>
          <cell r="H1" t="str">
            <v>高职生心理健康教育</v>
          </cell>
          <cell r="I1" t="str">
            <v>思想道德修养与法律基础</v>
          </cell>
          <cell r="J1" t="str">
            <v>体育与健康</v>
          </cell>
          <cell r="K1" t="str">
            <v>体育与健康(二)——篮球</v>
          </cell>
          <cell r="L1" t="str">
            <v>创新思维训练</v>
          </cell>
          <cell r="M1" t="str">
            <v>大学生安全教育(一)</v>
          </cell>
          <cell r="N1" t="str">
            <v>大学生安全教育(二)</v>
          </cell>
          <cell r="O1" t="str">
            <v>大学生安全教育(三)</v>
          </cell>
          <cell r="P1" t="str">
            <v>大学生安全教育(四)</v>
          </cell>
          <cell r="Q1" t="str">
            <v>形势与政策(一)</v>
          </cell>
          <cell r="R1" t="str">
            <v>形势与政策(二)</v>
          </cell>
          <cell r="S1" t="str">
            <v>大学生安全教育(五)</v>
          </cell>
          <cell r="T1" t="str">
            <v>职业发展与生涯规划</v>
          </cell>
          <cell r="U1" t="str">
            <v>《云物大智基础》(课内：office部分)</v>
          </cell>
          <cell r="V1" t="str">
            <v>《云物大智基础》(课外：云物大智部分)</v>
          </cell>
          <cell r="W1" t="str">
            <v>专业入门教育*</v>
          </cell>
          <cell r="X1" t="str">
            <v>军事理论</v>
          </cell>
          <cell r="Y1" t="str">
            <v>高等数学(二)</v>
          </cell>
          <cell r="Z1" t="str">
            <v>职业素养实习与劳动教育</v>
          </cell>
          <cell r="AA1" t="str">
            <v>毕业设计（论文）/职业能力测试</v>
          </cell>
          <cell r="AB1" t="str">
            <v>数据结构</v>
          </cell>
          <cell r="AC1" t="str">
            <v>网络工程项目实施</v>
          </cell>
          <cell r="AD1" t="str">
            <v>云计算综合案例应用</v>
          </cell>
          <cell r="AE1" t="str">
            <v>高级语言程序设计(Java基础)</v>
          </cell>
          <cell r="AF1" t="str">
            <v>LINUX系统应用</v>
          </cell>
          <cell r="AG1" t="str">
            <v>MYSQL数据库应用</v>
          </cell>
          <cell r="AH1" t="str">
            <v>网站开发与维护</v>
          </cell>
          <cell r="AI1" t="str">
            <v>高级语言程序设计（Java 进阶）</v>
          </cell>
          <cell r="AJ1" t="str">
            <v>数据通信技术</v>
          </cell>
          <cell r="AK1" t="str">
            <v>虚拟化技术基础</v>
          </cell>
          <cell r="AL1" t="str">
            <v>虚拟化技术应用</v>
          </cell>
          <cell r="AM1" t="str">
            <v>职业发展与就业指导</v>
          </cell>
          <cell r="AN1" t="str">
            <v>通用核心能力测试</v>
          </cell>
          <cell r="AO1" t="str">
            <v>创新与创业实务</v>
          </cell>
          <cell r="AP1" t="str">
            <v>形势与政策（三）</v>
          </cell>
          <cell r="AQ1" t="str">
            <v>形势与政策（四）</v>
          </cell>
          <cell r="AR1" t="str">
            <v>毛泽东思想和中国特色社会主义理论体系概论</v>
          </cell>
          <cell r="AS1" t="str">
            <v>预就业实习</v>
          </cell>
          <cell r="AT1" t="str">
            <v>不及格门数</v>
          </cell>
          <cell r="AU1" t="str">
            <v>不及格科目</v>
          </cell>
        </row>
        <row r="2">
          <cell r="A2">
            <v>20180316077</v>
          </cell>
          <cell r="B2" t="str">
            <v>钟龙辉</v>
          </cell>
          <cell r="C2" t="str">
            <v>全日制2020云计算技术与应用1班</v>
          </cell>
          <cell r="D2">
            <v>67</v>
          </cell>
          <cell r="E2">
            <v>60</v>
          </cell>
          <cell r="F2">
            <v>76</v>
          </cell>
          <cell r="G2">
            <v>60</v>
          </cell>
          <cell r="H2">
            <v>85</v>
          </cell>
          <cell r="I2">
            <v>73</v>
          </cell>
          <cell r="J2">
            <v>85</v>
          </cell>
          <cell r="K2">
            <v>85</v>
          </cell>
          <cell r="L2">
            <v>62</v>
          </cell>
          <cell r="M2">
            <v>60</v>
          </cell>
          <cell r="N2">
            <v>92</v>
          </cell>
          <cell r="O2">
            <v>96</v>
          </cell>
          <cell r="P2">
            <v>98</v>
          </cell>
          <cell r="Q2">
            <v>85</v>
          </cell>
          <cell r="R2">
            <v>85</v>
          </cell>
          <cell r="S2">
            <v>75</v>
          </cell>
          <cell r="T2">
            <v>4</v>
          </cell>
          <cell r="U2">
            <v>88</v>
          </cell>
          <cell r="V2">
            <v>88</v>
          </cell>
          <cell r="W2" t="str">
            <v>良好</v>
          </cell>
          <cell r="X2">
            <v>85</v>
          </cell>
          <cell r="Y2">
            <v>69</v>
          </cell>
          <cell r="Z2">
            <v>93</v>
          </cell>
          <cell r="AA2">
            <v>78</v>
          </cell>
          <cell r="AB2">
            <v>82</v>
          </cell>
          <cell r="AC2">
            <v>77</v>
          </cell>
          <cell r="AD2">
            <v>94</v>
          </cell>
          <cell r="AE2">
            <v>79</v>
          </cell>
          <cell r="AF2">
            <v>60</v>
          </cell>
          <cell r="AG2">
            <v>60</v>
          </cell>
          <cell r="AH2">
            <v>87</v>
          </cell>
          <cell r="AI2">
            <v>60</v>
          </cell>
          <cell r="AJ2">
            <v>60</v>
          </cell>
          <cell r="AK2">
            <v>78</v>
          </cell>
          <cell r="AL2">
            <v>84</v>
          </cell>
          <cell r="AM2">
            <v>96</v>
          </cell>
          <cell r="AN2">
            <v>94</v>
          </cell>
          <cell r="AO2">
            <v>80</v>
          </cell>
          <cell r="AP2">
            <v>80</v>
          </cell>
          <cell r="AQ2" t="str">
            <v>及格</v>
          </cell>
          <cell r="AR2">
            <v>66</v>
          </cell>
          <cell r="AS2">
            <v>85</v>
          </cell>
          <cell r="AT2">
            <v>1</v>
          </cell>
          <cell r="AU2" t="str">
            <v>职业发展与生涯规划</v>
          </cell>
        </row>
        <row r="3">
          <cell r="A3">
            <v>20200102071</v>
          </cell>
          <cell r="B3" t="str">
            <v>韦良平</v>
          </cell>
          <cell r="C3" t="str">
            <v>全日制2020云计算技术与应用1班</v>
          </cell>
          <cell r="D3">
            <v>60</v>
          </cell>
          <cell r="E3">
            <v>76</v>
          </cell>
          <cell r="F3">
            <v>78</v>
          </cell>
          <cell r="G3">
            <v>84</v>
          </cell>
          <cell r="H3">
            <v>60</v>
          </cell>
          <cell r="I3">
            <v>90</v>
          </cell>
          <cell r="J3">
            <v>85</v>
          </cell>
          <cell r="K3">
            <v>81</v>
          </cell>
          <cell r="L3">
            <v>83</v>
          </cell>
          <cell r="M3">
            <v>100</v>
          </cell>
          <cell r="N3">
            <v>99</v>
          </cell>
          <cell r="O3">
            <v>97</v>
          </cell>
          <cell r="P3">
            <v>100</v>
          </cell>
          <cell r="Q3" t="str">
            <v>良好</v>
          </cell>
          <cell r="R3" t="str">
            <v>良好</v>
          </cell>
          <cell r="S3">
            <v>75</v>
          </cell>
          <cell r="T3">
            <v>80</v>
          </cell>
          <cell r="U3">
            <v>91</v>
          </cell>
          <cell r="V3" t="str">
            <v>良好</v>
          </cell>
          <cell r="W3" t="str">
            <v>良好</v>
          </cell>
          <cell r="X3">
            <v>100</v>
          </cell>
          <cell r="Y3">
            <v>72</v>
          </cell>
          <cell r="Z3">
            <v>95</v>
          </cell>
          <cell r="AA3">
            <v>76</v>
          </cell>
          <cell r="AB3">
            <v>82</v>
          </cell>
          <cell r="AC3">
            <v>80</v>
          </cell>
          <cell r="AD3">
            <v>78</v>
          </cell>
          <cell r="AE3">
            <v>81</v>
          </cell>
          <cell r="AF3" t="str">
            <v>及格</v>
          </cell>
          <cell r="AG3">
            <v>76</v>
          </cell>
          <cell r="AH3">
            <v>78</v>
          </cell>
          <cell r="AI3">
            <v>61</v>
          </cell>
          <cell r="AJ3">
            <v>60</v>
          </cell>
          <cell r="AK3">
            <v>60</v>
          </cell>
          <cell r="AL3">
            <v>75</v>
          </cell>
          <cell r="AM3">
            <v>91</v>
          </cell>
          <cell r="AN3">
            <v>93</v>
          </cell>
          <cell r="AO3">
            <v>84</v>
          </cell>
          <cell r="AP3">
            <v>80</v>
          </cell>
          <cell r="AQ3" t="str">
            <v>良好</v>
          </cell>
          <cell r="AR3">
            <v>80</v>
          </cell>
          <cell r="AS3">
            <v>93</v>
          </cell>
          <cell r="AT3">
            <v>0</v>
          </cell>
          <cell r="AU3" t="str">
            <v/>
          </cell>
        </row>
        <row r="4">
          <cell r="A4">
            <v>20200105076</v>
          </cell>
          <cell r="B4" t="str">
            <v>梁志彬</v>
          </cell>
          <cell r="C4" t="str">
            <v>全日制2020云计算技术与应用1班</v>
          </cell>
          <cell r="D4">
            <v>63</v>
          </cell>
          <cell r="E4">
            <v>65</v>
          </cell>
          <cell r="F4">
            <v>74</v>
          </cell>
          <cell r="G4">
            <v>70</v>
          </cell>
          <cell r="H4">
            <v>60</v>
          </cell>
          <cell r="I4">
            <v>84</v>
          </cell>
          <cell r="J4">
            <v>76</v>
          </cell>
          <cell r="K4">
            <v>82</v>
          </cell>
          <cell r="L4">
            <v>74</v>
          </cell>
          <cell r="M4">
            <v>97</v>
          </cell>
          <cell r="N4">
            <v>75</v>
          </cell>
          <cell r="O4">
            <v>99</v>
          </cell>
          <cell r="P4">
            <v>73</v>
          </cell>
          <cell r="Q4" t="str">
            <v>良好</v>
          </cell>
          <cell r="R4" t="str">
            <v>良好</v>
          </cell>
          <cell r="S4">
            <v>75</v>
          </cell>
          <cell r="T4">
            <v>75</v>
          </cell>
          <cell r="U4">
            <v>94</v>
          </cell>
          <cell r="V4" t="str">
            <v>良好</v>
          </cell>
          <cell r="W4" t="str">
            <v>良好</v>
          </cell>
          <cell r="X4">
            <v>96</v>
          </cell>
          <cell r="Y4">
            <v>65</v>
          </cell>
          <cell r="Z4">
            <v>93</v>
          </cell>
          <cell r="AA4">
            <v>78</v>
          </cell>
          <cell r="AB4">
            <v>82</v>
          </cell>
          <cell r="AC4">
            <v>67</v>
          </cell>
          <cell r="AD4">
            <v>65</v>
          </cell>
          <cell r="AE4">
            <v>78</v>
          </cell>
          <cell r="AF4" t="str">
            <v>及格</v>
          </cell>
          <cell r="AG4">
            <v>64</v>
          </cell>
          <cell r="AH4">
            <v>83</v>
          </cell>
          <cell r="AI4">
            <v>60</v>
          </cell>
          <cell r="AJ4">
            <v>60</v>
          </cell>
          <cell r="AK4">
            <v>70</v>
          </cell>
          <cell r="AL4">
            <v>80</v>
          </cell>
          <cell r="AM4">
            <v>85</v>
          </cell>
          <cell r="AN4">
            <v>91</v>
          </cell>
          <cell r="AO4">
            <v>83</v>
          </cell>
          <cell r="AP4">
            <v>80</v>
          </cell>
          <cell r="AQ4" t="str">
            <v>良好</v>
          </cell>
          <cell r="AR4">
            <v>75</v>
          </cell>
          <cell r="AS4">
            <v>0</v>
          </cell>
          <cell r="AT4">
            <v>1</v>
          </cell>
          <cell r="AU4" t="str">
            <v>预就业实习</v>
          </cell>
        </row>
        <row r="5">
          <cell r="A5">
            <v>20200105110</v>
          </cell>
          <cell r="B5" t="str">
            <v>周柳生</v>
          </cell>
          <cell r="C5" t="str">
            <v>全日制2020云计算技术与应用1班</v>
          </cell>
          <cell r="D5">
            <v>71</v>
          </cell>
          <cell r="E5">
            <v>91</v>
          </cell>
          <cell r="F5">
            <v>79</v>
          </cell>
          <cell r="G5">
            <v>72</v>
          </cell>
          <cell r="H5">
            <v>60</v>
          </cell>
          <cell r="I5">
            <v>86</v>
          </cell>
          <cell r="J5">
            <v>87</v>
          </cell>
          <cell r="K5">
            <v>79</v>
          </cell>
          <cell r="L5">
            <v>86</v>
          </cell>
          <cell r="M5">
            <v>89</v>
          </cell>
          <cell r="N5">
            <v>95</v>
          </cell>
          <cell r="O5">
            <v>93</v>
          </cell>
          <cell r="P5">
            <v>97</v>
          </cell>
          <cell r="Q5" t="str">
            <v>优秀</v>
          </cell>
          <cell r="R5" t="str">
            <v>良好</v>
          </cell>
          <cell r="S5">
            <v>75</v>
          </cell>
          <cell r="T5">
            <v>75</v>
          </cell>
          <cell r="U5">
            <v>86</v>
          </cell>
          <cell r="V5" t="str">
            <v>及格</v>
          </cell>
          <cell r="W5" t="str">
            <v>良好</v>
          </cell>
          <cell r="X5">
            <v>88</v>
          </cell>
          <cell r="Y5">
            <v>70</v>
          </cell>
          <cell r="Z5">
            <v>93</v>
          </cell>
          <cell r="AA5">
            <v>75</v>
          </cell>
          <cell r="AB5">
            <v>84</v>
          </cell>
          <cell r="AC5">
            <v>91</v>
          </cell>
          <cell r="AD5">
            <v>77</v>
          </cell>
          <cell r="AE5">
            <v>67</v>
          </cell>
          <cell r="AF5">
            <v>60</v>
          </cell>
          <cell r="AG5">
            <v>79</v>
          </cell>
          <cell r="AH5">
            <v>83</v>
          </cell>
          <cell r="AI5">
            <v>73</v>
          </cell>
          <cell r="AJ5">
            <v>60</v>
          </cell>
          <cell r="AK5">
            <v>70</v>
          </cell>
          <cell r="AL5">
            <v>74</v>
          </cell>
          <cell r="AM5">
            <v>94</v>
          </cell>
          <cell r="AN5">
            <v>80</v>
          </cell>
          <cell r="AO5">
            <v>84</v>
          </cell>
          <cell r="AP5">
            <v>80</v>
          </cell>
          <cell r="AQ5" t="str">
            <v>及格</v>
          </cell>
          <cell r="AR5">
            <v>80</v>
          </cell>
          <cell r="AS5">
            <v>0</v>
          </cell>
          <cell r="AT5">
            <v>1</v>
          </cell>
          <cell r="AU5" t="str">
            <v>预就业实习</v>
          </cell>
        </row>
        <row r="6">
          <cell r="A6">
            <v>20200110028</v>
          </cell>
          <cell r="B6" t="str">
            <v>侯家声</v>
          </cell>
          <cell r="C6" t="str">
            <v>全日制2020云计算技术与应用1班</v>
          </cell>
          <cell r="D6">
            <v>63</v>
          </cell>
          <cell r="E6">
            <v>65</v>
          </cell>
          <cell r="F6">
            <v>71</v>
          </cell>
          <cell r="G6">
            <v>60</v>
          </cell>
          <cell r="H6">
            <v>60</v>
          </cell>
          <cell r="I6">
            <v>60</v>
          </cell>
          <cell r="J6">
            <v>79</v>
          </cell>
          <cell r="K6">
            <v>84</v>
          </cell>
          <cell r="L6">
            <v>70</v>
          </cell>
          <cell r="M6">
            <v>92</v>
          </cell>
          <cell r="N6">
            <v>96</v>
          </cell>
          <cell r="O6">
            <v>94</v>
          </cell>
          <cell r="P6">
            <v>93</v>
          </cell>
          <cell r="Q6" t="str">
            <v>良好</v>
          </cell>
          <cell r="R6" t="str">
            <v>良好</v>
          </cell>
          <cell r="S6">
            <v>75</v>
          </cell>
          <cell r="T6">
            <v>80</v>
          </cell>
          <cell r="U6">
            <v>86</v>
          </cell>
          <cell r="V6" t="str">
            <v>及格</v>
          </cell>
          <cell r="W6" t="str">
            <v>良好</v>
          </cell>
          <cell r="X6">
            <v>82</v>
          </cell>
          <cell r="Y6">
            <v>60</v>
          </cell>
          <cell r="Z6">
            <v>93</v>
          </cell>
          <cell r="AA6">
            <v>74</v>
          </cell>
          <cell r="AB6">
            <v>83</v>
          </cell>
          <cell r="AC6">
            <v>84</v>
          </cell>
          <cell r="AD6">
            <v>71</v>
          </cell>
          <cell r="AE6">
            <v>60</v>
          </cell>
          <cell r="AF6" t="str">
            <v>及格</v>
          </cell>
          <cell r="AG6">
            <v>78</v>
          </cell>
          <cell r="AH6">
            <v>83</v>
          </cell>
          <cell r="AI6">
            <v>70</v>
          </cell>
          <cell r="AJ6">
            <v>61</v>
          </cell>
          <cell r="AK6">
            <v>60</v>
          </cell>
          <cell r="AL6">
            <v>60</v>
          </cell>
          <cell r="AM6">
            <v>87</v>
          </cell>
          <cell r="AN6">
            <v>73</v>
          </cell>
          <cell r="AO6">
            <v>81</v>
          </cell>
          <cell r="AP6">
            <v>80</v>
          </cell>
          <cell r="AQ6" t="str">
            <v>良好</v>
          </cell>
          <cell r="AR6">
            <v>69</v>
          </cell>
          <cell r="AS6">
            <v>0</v>
          </cell>
          <cell r="AT6">
            <v>1</v>
          </cell>
          <cell r="AU6" t="str">
            <v>预就业实习</v>
          </cell>
        </row>
        <row r="7">
          <cell r="A7">
            <v>20200202030</v>
          </cell>
          <cell r="B7" t="str">
            <v>龚奉坤</v>
          </cell>
          <cell r="C7" t="str">
            <v>全日制2020云计算技术与应用1班</v>
          </cell>
          <cell r="D7">
            <v>67</v>
          </cell>
          <cell r="E7">
            <v>82</v>
          </cell>
          <cell r="F7">
            <v>77</v>
          </cell>
          <cell r="G7">
            <v>79</v>
          </cell>
          <cell r="H7">
            <v>60</v>
          </cell>
          <cell r="I7">
            <v>94</v>
          </cell>
          <cell r="J7">
            <v>88</v>
          </cell>
          <cell r="K7">
            <v>86</v>
          </cell>
          <cell r="L7">
            <v>83</v>
          </cell>
          <cell r="M7">
            <v>94</v>
          </cell>
          <cell r="N7">
            <v>98</v>
          </cell>
          <cell r="O7">
            <v>98</v>
          </cell>
          <cell r="P7">
            <v>100</v>
          </cell>
          <cell r="Q7" t="str">
            <v>良好</v>
          </cell>
          <cell r="R7" t="str">
            <v>良好</v>
          </cell>
          <cell r="S7">
            <v>75</v>
          </cell>
          <cell r="T7">
            <v>75</v>
          </cell>
          <cell r="U7">
            <v>75</v>
          </cell>
          <cell r="V7">
            <v>75</v>
          </cell>
          <cell r="W7">
            <v>70</v>
          </cell>
          <cell r="X7">
            <v>96</v>
          </cell>
          <cell r="Y7">
            <v>68</v>
          </cell>
          <cell r="Z7">
            <v>95</v>
          </cell>
          <cell r="AA7">
            <v>74</v>
          </cell>
          <cell r="AB7">
            <v>83</v>
          </cell>
          <cell r="AC7">
            <v>84</v>
          </cell>
          <cell r="AD7">
            <v>83</v>
          </cell>
          <cell r="AE7">
            <v>71</v>
          </cell>
          <cell r="AF7">
            <v>60</v>
          </cell>
          <cell r="AG7">
            <v>80</v>
          </cell>
          <cell r="AH7">
            <v>87</v>
          </cell>
          <cell r="AI7">
            <v>79</v>
          </cell>
          <cell r="AJ7">
            <v>67</v>
          </cell>
          <cell r="AK7">
            <v>67</v>
          </cell>
          <cell r="AL7">
            <v>79</v>
          </cell>
          <cell r="AM7">
            <v>87</v>
          </cell>
          <cell r="AN7">
            <v>74</v>
          </cell>
          <cell r="AO7">
            <v>82</v>
          </cell>
          <cell r="AP7">
            <v>80</v>
          </cell>
          <cell r="AQ7" t="str">
            <v>及格</v>
          </cell>
          <cell r="AR7">
            <v>84</v>
          </cell>
          <cell r="AS7">
            <v>0</v>
          </cell>
          <cell r="AT7">
            <v>1</v>
          </cell>
          <cell r="AU7" t="str">
            <v>预就业实习</v>
          </cell>
        </row>
        <row r="8">
          <cell r="A8">
            <v>20200202069</v>
          </cell>
          <cell r="B8" t="str">
            <v>盘卓霖</v>
          </cell>
          <cell r="C8" t="str">
            <v>全日制2020云计算技术与应用1班</v>
          </cell>
          <cell r="D8">
            <v>71</v>
          </cell>
          <cell r="E8">
            <v>75</v>
          </cell>
          <cell r="F8">
            <v>82</v>
          </cell>
          <cell r="G8">
            <v>79</v>
          </cell>
          <cell r="H8">
            <v>79</v>
          </cell>
          <cell r="I8">
            <v>80</v>
          </cell>
          <cell r="J8">
            <v>76</v>
          </cell>
          <cell r="K8">
            <v>87</v>
          </cell>
          <cell r="L8">
            <v>73</v>
          </cell>
          <cell r="M8">
            <v>91</v>
          </cell>
          <cell r="N8">
            <v>98</v>
          </cell>
          <cell r="O8">
            <v>99</v>
          </cell>
          <cell r="P8">
            <v>99</v>
          </cell>
          <cell r="Q8" t="str">
            <v>良好</v>
          </cell>
          <cell r="R8" t="str">
            <v>良好</v>
          </cell>
          <cell r="S8">
            <v>75</v>
          </cell>
          <cell r="T8">
            <v>60</v>
          </cell>
          <cell r="U8">
            <v>80</v>
          </cell>
          <cell r="V8">
            <v>80</v>
          </cell>
          <cell r="W8">
            <v>70</v>
          </cell>
          <cell r="X8">
            <v>87</v>
          </cell>
          <cell r="Y8">
            <v>80</v>
          </cell>
          <cell r="Z8">
            <v>95</v>
          </cell>
          <cell r="AA8">
            <v>75</v>
          </cell>
          <cell r="AB8">
            <v>80</v>
          </cell>
          <cell r="AC8">
            <v>93</v>
          </cell>
          <cell r="AD8">
            <v>80</v>
          </cell>
          <cell r="AE8">
            <v>74</v>
          </cell>
          <cell r="AF8">
            <v>60</v>
          </cell>
          <cell r="AG8">
            <v>72</v>
          </cell>
          <cell r="AH8">
            <v>86</v>
          </cell>
          <cell r="AI8">
            <v>62</v>
          </cell>
          <cell r="AJ8">
            <v>60</v>
          </cell>
          <cell r="AK8">
            <v>61</v>
          </cell>
          <cell r="AL8">
            <v>83</v>
          </cell>
          <cell r="AM8">
            <v>87</v>
          </cell>
          <cell r="AN8">
            <v>96</v>
          </cell>
          <cell r="AO8">
            <v>81</v>
          </cell>
          <cell r="AP8">
            <v>80</v>
          </cell>
          <cell r="AQ8" t="str">
            <v>良好</v>
          </cell>
          <cell r="AR8">
            <v>70</v>
          </cell>
          <cell r="AS8">
            <v>0</v>
          </cell>
          <cell r="AT8">
            <v>1</v>
          </cell>
          <cell r="AU8" t="str">
            <v>预就业实习</v>
          </cell>
        </row>
        <row r="9">
          <cell r="A9">
            <v>20200304039</v>
          </cell>
          <cell r="B9" t="str">
            <v>黄柳斌</v>
          </cell>
          <cell r="C9" t="str">
            <v>全日制2020云计算技术与应用1班</v>
          </cell>
          <cell r="D9">
            <v>78</v>
          </cell>
          <cell r="E9">
            <v>76</v>
          </cell>
          <cell r="F9">
            <v>72</v>
          </cell>
          <cell r="G9">
            <v>81</v>
          </cell>
          <cell r="H9">
            <v>60</v>
          </cell>
          <cell r="I9">
            <v>79</v>
          </cell>
          <cell r="J9">
            <v>76</v>
          </cell>
          <cell r="K9">
            <v>81</v>
          </cell>
          <cell r="L9">
            <v>73</v>
          </cell>
          <cell r="M9">
            <v>60</v>
          </cell>
          <cell r="N9">
            <v>96</v>
          </cell>
          <cell r="O9">
            <v>98</v>
          </cell>
          <cell r="P9">
            <v>75</v>
          </cell>
          <cell r="Q9" t="str">
            <v>良好</v>
          </cell>
          <cell r="R9" t="str">
            <v>良好</v>
          </cell>
          <cell r="S9">
            <v>75</v>
          </cell>
          <cell r="T9">
            <v>80</v>
          </cell>
          <cell r="U9">
            <v>81</v>
          </cell>
          <cell r="V9">
            <v>81</v>
          </cell>
          <cell r="W9" t="str">
            <v>良好</v>
          </cell>
          <cell r="X9">
            <v>96</v>
          </cell>
          <cell r="Y9">
            <v>75</v>
          </cell>
          <cell r="Z9">
            <v>93</v>
          </cell>
          <cell r="AA9">
            <v>74</v>
          </cell>
          <cell r="AB9">
            <v>84</v>
          </cell>
          <cell r="AC9">
            <v>93</v>
          </cell>
          <cell r="AD9">
            <v>83</v>
          </cell>
          <cell r="AE9">
            <v>71</v>
          </cell>
          <cell r="AF9">
            <v>67</v>
          </cell>
          <cell r="AG9">
            <v>76</v>
          </cell>
          <cell r="AH9">
            <v>85</v>
          </cell>
          <cell r="AI9">
            <v>77</v>
          </cell>
          <cell r="AJ9">
            <v>64</v>
          </cell>
          <cell r="AK9">
            <v>73</v>
          </cell>
          <cell r="AL9">
            <v>87</v>
          </cell>
          <cell r="AM9">
            <v>87</v>
          </cell>
          <cell r="AN9">
            <v>94</v>
          </cell>
          <cell r="AO9">
            <v>84</v>
          </cell>
          <cell r="AP9">
            <v>80</v>
          </cell>
          <cell r="AQ9" t="str">
            <v>及格</v>
          </cell>
          <cell r="AR9">
            <v>76</v>
          </cell>
          <cell r="AS9">
            <v>0</v>
          </cell>
          <cell r="AT9">
            <v>1</v>
          </cell>
          <cell r="AU9" t="str">
            <v>预就业实习</v>
          </cell>
        </row>
        <row r="10">
          <cell r="A10">
            <v>20200316002</v>
          </cell>
          <cell r="B10" t="str">
            <v>何景霖</v>
          </cell>
          <cell r="C10" t="str">
            <v>全日制2020云计算技术与应用1班</v>
          </cell>
          <cell r="D10">
            <v>80</v>
          </cell>
          <cell r="E10">
            <v>69</v>
          </cell>
          <cell r="F10">
            <v>86</v>
          </cell>
          <cell r="G10">
            <v>78</v>
          </cell>
          <cell r="H10">
            <v>61</v>
          </cell>
          <cell r="I10">
            <v>80</v>
          </cell>
          <cell r="J10">
            <v>0</v>
          </cell>
          <cell r="K10">
            <v>0</v>
          </cell>
          <cell r="L10">
            <v>70</v>
          </cell>
          <cell r="M10">
            <v>73</v>
          </cell>
          <cell r="N10">
            <v>75</v>
          </cell>
          <cell r="O10">
            <v>99</v>
          </cell>
          <cell r="P10">
            <v>98</v>
          </cell>
          <cell r="Q10" t="str">
            <v>良好</v>
          </cell>
          <cell r="R10" t="str">
            <v>良好</v>
          </cell>
          <cell r="S10">
            <v>75</v>
          </cell>
          <cell r="T10">
            <v>78</v>
          </cell>
          <cell r="U10">
            <v>98</v>
          </cell>
          <cell r="V10" t="str">
            <v>及格</v>
          </cell>
          <cell r="W10" t="str">
            <v>良好</v>
          </cell>
          <cell r="X10">
            <v>92</v>
          </cell>
          <cell r="Y10">
            <v>60</v>
          </cell>
          <cell r="Z10">
            <v>92</v>
          </cell>
          <cell r="AA10">
            <v>67</v>
          </cell>
          <cell r="AB10">
            <v>80</v>
          </cell>
          <cell r="AC10">
            <v>72</v>
          </cell>
          <cell r="AD10">
            <v>77</v>
          </cell>
          <cell r="AE10">
            <v>65</v>
          </cell>
          <cell r="AF10">
            <v>60</v>
          </cell>
          <cell r="AG10">
            <v>65</v>
          </cell>
          <cell r="AH10">
            <v>86</v>
          </cell>
          <cell r="AI10">
            <v>60</v>
          </cell>
          <cell r="AJ10">
            <v>68</v>
          </cell>
          <cell r="AK10">
            <v>66</v>
          </cell>
          <cell r="AL10">
            <v>64</v>
          </cell>
          <cell r="AM10">
            <v>85</v>
          </cell>
          <cell r="AN10">
            <v>83</v>
          </cell>
          <cell r="AO10">
            <v>71</v>
          </cell>
          <cell r="AP10">
            <v>80</v>
          </cell>
          <cell r="AQ10" t="str">
            <v>良好</v>
          </cell>
          <cell r="AR10">
            <v>73</v>
          </cell>
          <cell r="AS10">
            <v>0</v>
          </cell>
          <cell r="AT10">
            <v>3</v>
          </cell>
          <cell r="AU10" t="str">
            <v>体育与健康体育与健康(二)——篮球预就业实习</v>
          </cell>
        </row>
        <row r="11">
          <cell r="A11">
            <v>20200316004</v>
          </cell>
          <cell r="B11" t="str">
            <v>何旋旋</v>
          </cell>
          <cell r="C11" t="str">
            <v>全日制2020云计算技术与应用1班</v>
          </cell>
          <cell r="D11">
            <v>68</v>
          </cell>
          <cell r="E11">
            <v>67</v>
          </cell>
          <cell r="F11">
            <v>79</v>
          </cell>
          <cell r="G11">
            <v>77</v>
          </cell>
          <cell r="H11">
            <v>67</v>
          </cell>
          <cell r="I11">
            <v>73</v>
          </cell>
          <cell r="J11">
            <v>82</v>
          </cell>
          <cell r="K11">
            <v>84</v>
          </cell>
          <cell r="L11">
            <v>80</v>
          </cell>
          <cell r="M11">
            <v>92</v>
          </cell>
          <cell r="N11">
            <v>93</v>
          </cell>
          <cell r="O11">
            <v>94</v>
          </cell>
          <cell r="P11">
            <v>97</v>
          </cell>
          <cell r="Q11" t="str">
            <v>良好</v>
          </cell>
          <cell r="R11" t="str">
            <v>良好</v>
          </cell>
          <cell r="S11">
            <v>75</v>
          </cell>
          <cell r="T11">
            <v>70</v>
          </cell>
          <cell r="U11">
            <v>95</v>
          </cell>
          <cell r="V11" t="str">
            <v>及格</v>
          </cell>
          <cell r="W11" t="str">
            <v>优秀</v>
          </cell>
          <cell r="X11">
            <v>95</v>
          </cell>
          <cell r="Y11">
            <v>77</v>
          </cell>
          <cell r="Z11">
            <v>95</v>
          </cell>
          <cell r="AA11">
            <v>75</v>
          </cell>
          <cell r="AB11">
            <v>83</v>
          </cell>
          <cell r="AC11">
            <v>69</v>
          </cell>
          <cell r="AD11">
            <v>68</v>
          </cell>
          <cell r="AE11">
            <v>77</v>
          </cell>
          <cell r="AF11" t="str">
            <v>及格</v>
          </cell>
          <cell r="AG11">
            <v>76</v>
          </cell>
          <cell r="AH11">
            <v>86</v>
          </cell>
          <cell r="AI11">
            <v>60</v>
          </cell>
          <cell r="AJ11">
            <v>62</v>
          </cell>
          <cell r="AK11">
            <v>74</v>
          </cell>
          <cell r="AL11">
            <v>79</v>
          </cell>
          <cell r="AM11">
            <v>95</v>
          </cell>
          <cell r="AN11">
            <v>78</v>
          </cell>
          <cell r="AO11">
            <v>84</v>
          </cell>
          <cell r="AP11">
            <v>80</v>
          </cell>
          <cell r="AQ11" t="str">
            <v>及格</v>
          </cell>
          <cell r="AR11">
            <v>74</v>
          </cell>
          <cell r="AS11">
            <v>0</v>
          </cell>
          <cell r="AT11">
            <v>1</v>
          </cell>
          <cell r="AU11" t="str">
            <v>预就业实习</v>
          </cell>
        </row>
        <row r="12">
          <cell r="A12">
            <v>20200316007</v>
          </cell>
          <cell r="B12" t="str">
            <v>黄文涛</v>
          </cell>
          <cell r="C12" t="str">
            <v>全日制2020云计算技术与应用1班</v>
          </cell>
          <cell r="D12">
            <v>79</v>
          </cell>
          <cell r="E12">
            <v>69</v>
          </cell>
          <cell r="F12">
            <v>88</v>
          </cell>
          <cell r="G12">
            <v>83</v>
          </cell>
          <cell r="H12">
            <v>61</v>
          </cell>
          <cell r="I12">
            <v>86</v>
          </cell>
          <cell r="J12">
            <v>84</v>
          </cell>
          <cell r="K12">
            <v>87</v>
          </cell>
          <cell r="L12">
            <v>85</v>
          </cell>
          <cell r="M12">
            <v>90</v>
          </cell>
          <cell r="N12">
            <v>73</v>
          </cell>
          <cell r="O12">
            <v>97</v>
          </cell>
          <cell r="P12">
            <v>98</v>
          </cell>
          <cell r="Q12" t="str">
            <v>良好</v>
          </cell>
          <cell r="R12" t="str">
            <v>良好</v>
          </cell>
          <cell r="S12">
            <v>75</v>
          </cell>
          <cell r="T12">
            <v>83</v>
          </cell>
          <cell r="U12">
            <v>88</v>
          </cell>
          <cell r="V12" t="str">
            <v>良好</v>
          </cell>
          <cell r="W12" t="str">
            <v>良好</v>
          </cell>
          <cell r="X12">
            <v>89</v>
          </cell>
          <cell r="Y12">
            <v>77</v>
          </cell>
          <cell r="Z12">
            <v>93</v>
          </cell>
          <cell r="AA12">
            <v>69</v>
          </cell>
          <cell r="AB12">
            <v>82</v>
          </cell>
          <cell r="AC12">
            <v>66</v>
          </cell>
          <cell r="AD12">
            <v>65</v>
          </cell>
          <cell r="AE12">
            <v>82</v>
          </cell>
          <cell r="AF12">
            <v>72</v>
          </cell>
          <cell r="AG12">
            <v>72</v>
          </cell>
          <cell r="AH12">
            <v>85</v>
          </cell>
          <cell r="AI12">
            <v>66</v>
          </cell>
          <cell r="AJ12">
            <v>60</v>
          </cell>
          <cell r="AK12">
            <v>72</v>
          </cell>
          <cell r="AL12">
            <v>73</v>
          </cell>
          <cell r="AM12">
            <v>84</v>
          </cell>
          <cell r="AN12">
            <v>68</v>
          </cell>
          <cell r="AO12">
            <v>83</v>
          </cell>
          <cell r="AP12">
            <v>80</v>
          </cell>
          <cell r="AQ12" t="str">
            <v>良好</v>
          </cell>
          <cell r="AR12">
            <v>65</v>
          </cell>
          <cell r="AS12">
            <v>0</v>
          </cell>
          <cell r="AT12">
            <v>1</v>
          </cell>
          <cell r="AU12" t="str">
            <v>预就业实习</v>
          </cell>
        </row>
        <row r="13">
          <cell r="A13">
            <v>20200316010</v>
          </cell>
          <cell r="B13" t="str">
            <v>梁仙梅</v>
          </cell>
          <cell r="C13" t="str">
            <v>全日制2020云计算技术与应用1班</v>
          </cell>
          <cell r="D13">
            <v>72</v>
          </cell>
          <cell r="E13">
            <v>67</v>
          </cell>
          <cell r="F13">
            <v>73</v>
          </cell>
          <cell r="G13">
            <v>78</v>
          </cell>
          <cell r="H13">
            <v>82</v>
          </cell>
          <cell r="I13">
            <v>83</v>
          </cell>
          <cell r="J13">
            <v>67</v>
          </cell>
          <cell r="K13">
            <v>88</v>
          </cell>
          <cell r="L13">
            <v>85</v>
          </cell>
          <cell r="M13">
            <v>98</v>
          </cell>
          <cell r="N13">
            <v>94</v>
          </cell>
          <cell r="O13">
            <v>94</v>
          </cell>
          <cell r="P13">
            <v>97</v>
          </cell>
          <cell r="Q13" t="str">
            <v>良好</v>
          </cell>
          <cell r="R13" t="str">
            <v>良好</v>
          </cell>
          <cell r="S13">
            <v>75</v>
          </cell>
          <cell r="T13">
            <v>80</v>
          </cell>
          <cell r="U13">
            <v>97</v>
          </cell>
          <cell r="V13" t="str">
            <v>良好</v>
          </cell>
          <cell r="W13" t="str">
            <v>优秀</v>
          </cell>
          <cell r="X13">
            <v>97</v>
          </cell>
          <cell r="Y13">
            <v>77</v>
          </cell>
          <cell r="Z13">
            <v>93</v>
          </cell>
          <cell r="AA13">
            <v>83</v>
          </cell>
          <cell r="AB13">
            <v>82</v>
          </cell>
          <cell r="AC13">
            <v>75</v>
          </cell>
          <cell r="AD13">
            <v>81</v>
          </cell>
          <cell r="AE13">
            <v>79</v>
          </cell>
          <cell r="AF13">
            <v>60</v>
          </cell>
          <cell r="AG13">
            <v>76</v>
          </cell>
          <cell r="AH13">
            <v>86</v>
          </cell>
          <cell r="AI13">
            <v>66</v>
          </cell>
          <cell r="AJ13">
            <v>64</v>
          </cell>
          <cell r="AK13">
            <v>72</v>
          </cell>
          <cell r="AL13">
            <v>85</v>
          </cell>
          <cell r="AM13">
            <v>95</v>
          </cell>
          <cell r="AN13">
            <v>73</v>
          </cell>
          <cell r="AO13">
            <v>82</v>
          </cell>
          <cell r="AP13">
            <v>80</v>
          </cell>
          <cell r="AQ13" t="str">
            <v>及格</v>
          </cell>
          <cell r="AR13">
            <v>74</v>
          </cell>
          <cell r="AS13">
            <v>0</v>
          </cell>
          <cell r="AT13">
            <v>1</v>
          </cell>
          <cell r="AU13" t="str">
            <v>预就业实习</v>
          </cell>
        </row>
        <row r="14">
          <cell r="A14">
            <v>20200316013</v>
          </cell>
          <cell r="B14" t="str">
            <v>马建贵</v>
          </cell>
          <cell r="C14" t="str">
            <v>全日制2020云计算技术与应用1班</v>
          </cell>
          <cell r="D14">
            <v>61</v>
          </cell>
          <cell r="E14">
            <v>64</v>
          </cell>
          <cell r="F14">
            <v>80</v>
          </cell>
          <cell r="G14">
            <v>79</v>
          </cell>
          <cell r="H14">
            <v>61</v>
          </cell>
          <cell r="I14">
            <v>81</v>
          </cell>
          <cell r="J14">
            <v>80</v>
          </cell>
          <cell r="K14">
            <v>87</v>
          </cell>
          <cell r="L14">
            <v>73</v>
          </cell>
          <cell r="M14">
            <v>90</v>
          </cell>
          <cell r="N14">
            <v>95</v>
          </cell>
          <cell r="O14">
            <v>97</v>
          </cell>
          <cell r="P14">
            <v>98</v>
          </cell>
          <cell r="Q14" t="str">
            <v>良好</v>
          </cell>
          <cell r="R14" t="str">
            <v>良好</v>
          </cell>
          <cell r="S14">
            <v>75</v>
          </cell>
          <cell r="T14">
            <v>74</v>
          </cell>
          <cell r="U14">
            <v>94</v>
          </cell>
          <cell r="V14" t="str">
            <v>及格</v>
          </cell>
          <cell r="W14" t="str">
            <v>良好</v>
          </cell>
          <cell r="X14">
            <v>96</v>
          </cell>
          <cell r="Y14">
            <v>75</v>
          </cell>
          <cell r="Z14">
            <v>93</v>
          </cell>
          <cell r="AA14">
            <v>74</v>
          </cell>
          <cell r="AB14">
            <v>82</v>
          </cell>
          <cell r="AC14">
            <v>72</v>
          </cell>
          <cell r="AD14">
            <v>70</v>
          </cell>
          <cell r="AE14">
            <v>82</v>
          </cell>
          <cell r="AF14" t="str">
            <v>及格</v>
          </cell>
          <cell r="AG14">
            <v>72</v>
          </cell>
          <cell r="AH14">
            <v>83</v>
          </cell>
          <cell r="AI14">
            <v>69</v>
          </cell>
          <cell r="AJ14">
            <v>70</v>
          </cell>
          <cell r="AK14">
            <v>68</v>
          </cell>
          <cell r="AL14">
            <v>85</v>
          </cell>
          <cell r="AM14">
            <v>74</v>
          </cell>
          <cell r="AN14">
            <v>95</v>
          </cell>
          <cell r="AO14">
            <v>84</v>
          </cell>
          <cell r="AP14">
            <v>80</v>
          </cell>
          <cell r="AQ14" t="str">
            <v>良好</v>
          </cell>
          <cell r="AR14">
            <v>66</v>
          </cell>
          <cell r="AS14">
            <v>91</v>
          </cell>
          <cell r="AT14">
            <v>0</v>
          </cell>
          <cell r="AU14" t="str">
            <v/>
          </cell>
        </row>
        <row r="15">
          <cell r="A15">
            <v>20200316016</v>
          </cell>
          <cell r="B15" t="str">
            <v>潘钰婷</v>
          </cell>
          <cell r="C15" t="str">
            <v>全日制2020云计算技术与应用1班</v>
          </cell>
          <cell r="D15">
            <v>71</v>
          </cell>
          <cell r="E15">
            <v>72</v>
          </cell>
          <cell r="F15">
            <v>76</v>
          </cell>
          <cell r="G15">
            <v>68</v>
          </cell>
          <cell r="H15">
            <v>67</v>
          </cell>
          <cell r="I15">
            <v>83</v>
          </cell>
          <cell r="J15">
            <v>80</v>
          </cell>
          <cell r="K15">
            <v>89</v>
          </cell>
          <cell r="L15">
            <v>83</v>
          </cell>
          <cell r="M15">
            <v>94</v>
          </cell>
          <cell r="N15">
            <v>98</v>
          </cell>
          <cell r="O15">
            <v>97</v>
          </cell>
          <cell r="P15">
            <v>99</v>
          </cell>
          <cell r="Q15" t="str">
            <v>良好</v>
          </cell>
          <cell r="R15" t="str">
            <v>良好</v>
          </cell>
          <cell r="S15">
            <v>75</v>
          </cell>
          <cell r="T15">
            <v>84</v>
          </cell>
          <cell r="U15">
            <v>95</v>
          </cell>
          <cell r="V15" t="str">
            <v>及格</v>
          </cell>
          <cell r="W15" t="str">
            <v>优秀</v>
          </cell>
          <cell r="X15">
            <v>94</v>
          </cell>
          <cell r="Y15">
            <v>77</v>
          </cell>
          <cell r="Z15">
            <v>95</v>
          </cell>
          <cell r="AA15">
            <v>82</v>
          </cell>
          <cell r="AB15">
            <v>84</v>
          </cell>
          <cell r="AC15">
            <v>87</v>
          </cell>
          <cell r="AD15">
            <v>93</v>
          </cell>
          <cell r="AE15">
            <v>83</v>
          </cell>
          <cell r="AF15">
            <v>60</v>
          </cell>
          <cell r="AG15">
            <v>77</v>
          </cell>
          <cell r="AH15">
            <v>86</v>
          </cell>
          <cell r="AI15">
            <v>78</v>
          </cell>
          <cell r="AJ15">
            <v>78</v>
          </cell>
          <cell r="AK15">
            <v>79</v>
          </cell>
          <cell r="AL15">
            <v>86</v>
          </cell>
          <cell r="AM15">
            <v>95</v>
          </cell>
          <cell r="AN15">
            <v>93</v>
          </cell>
          <cell r="AO15">
            <v>87</v>
          </cell>
          <cell r="AP15">
            <v>80</v>
          </cell>
          <cell r="AQ15" t="str">
            <v>良好</v>
          </cell>
          <cell r="AR15">
            <v>78</v>
          </cell>
          <cell r="AS15">
            <v>91</v>
          </cell>
          <cell r="AT15">
            <v>0</v>
          </cell>
          <cell r="AU15" t="str">
            <v/>
          </cell>
        </row>
        <row r="16">
          <cell r="A16">
            <v>20200316019</v>
          </cell>
          <cell r="B16" t="str">
            <v>秦希源</v>
          </cell>
          <cell r="C16" t="str">
            <v>全日制2020云计算技术与应用1班</v>
          </cell>
          <cell r="D16">
            <v>61</v>
          </cell>
          <cell r="E16">
            <v>60</v>
          </cell>
          <cell r="F16">
            <v>71</v>
          </cell>
          <cell r="G16">
            <v>72</v>
          </cell>
          <cell r="H16">
            <v>67</v>
          </cell>
          <cell r="I16">
            <v>68</v>
          </cell>
          <cell r="J16">
            <v>80</v>
          </cell>
          <cell r="K16">
            <v>84</v>
          </cell>
          <cell r="L16">
            <v>73</v>
          </cell>
          <cell r="M16">
            <v>92</v>
          </cell>
          <cell r="N16">
            <v>95</v>
          </cell>
          <cell r="O16">
            <v>70</v>
          </cell>
          <cell r="P16">
            <v>96</v>
          </cell>
          <cell r="Q16" t="str">
            <v>良好</v>
          </cell>
          <cell r="R16" t="str">
            <v>良好</v>
          </cell>
          <cell r="S16">
            <v>75</v>
          </cell>
          <cell r="T16">
            <v>67</v>
          </cell>
          <cell r="U16">
            <v>92</v>
          </cell>
          <cell r="V16" t="str">
            <v>及格</v>
          </cell>
          <cell r="W16" t="str">
            <v>良好</v>
          </cell>
          <cell r="X16">
            <v>93</v>
          </cell>
          <cell r="Y16">
            <v>65</v>
          </cell>
          <cell r="Z16">
            <v>92</v>
          </cell>
          <cell r="AA16">
            <v>65</v>
          </cell>
          <cell r="AB16">
            <v>80</v>
          </cell>
          <cell r="AC16">
            <v>79</v>
          </cell>
          <cell r="AD16">
            <v>60</v>
          </cell>
          <cell r="AE16">
            <v>73</v>
          </cell>
          <cell r="AF16" t="str">
            <v>及格</v>
          </cell>
          <cell r="AG16">
            <v>73</v>
          </cell>
          <cell r="AH16">
            <v>80</v>
          </cell>
          <cell r="AI16">
            <v>60</v>
          </cell>
          <cell r="AJ16">
            <v>60</v>
          </cell>
          <cell r="AK16">
            <v>60</v>
          </cell>
          <cell r="AL16">
            <v>60</v>
          </cell>
          <cell r="AM16">
            <v>87</v>
          </cell>
          <cell r="AN16">
            <v>67</v>
          </cell>
          <cell r="AO16">
            <v>87</v>
          </cell>
          <cell r="AP16">
            <v>80</v>
          </cell>
          <cell r="AQ16" t="str">
            <v>良好</v>
          </cell>
          <cell r="AR16">
            <v>68</v>
          </cell>
          <cell r="AS16">
            <v>0</v>
          </cell>
          <cell r="AT16">
            <v>1</v>
          </cell>
          <cell r="AU16" t="str">
            <v>预就业实习</v>
          </cell>
        </row>
        <row r="17">
          <cell r="A17">
            <v>20200316020</v>
          </cell>
          <cell r="B17" t="str">
            <v>阮俊鹏</v>
          </cell>
          <cell r="C17" t="str">
            <v>全日制2020云计算技术与应用1班</v>
          </cell>
          <cell r="D17">
            <v>65</v>
          </cell>
          <cell r="E17">
            <v>70</v>
          </cell>
          <cell r="F17">
            <v>82</v>
          </cell>
          <cell r="G17">
            <v>71</v>
          </cell>
          <cell r="H17">
            <v>61</v>
          </cell>
          <cell r="I17">
            <v>78</v>
          </cell>
          <cell r="J17">
            <v>90</v>
          </cell>
          <cell r="K17">
            <v>71</v>
          </cell>
          <cell r="L17">
            <v>80</v>
          </cell>
          <cell r="M17">
            <v>93</v>
          </cell>
          <cell r="N17">
            <v>94</v>
          </cell>
          <cell r="O17">
            <v>96</v>
          </cell>
          <cell r="P17">
            <v>94</v>
          </cell>
          <cell r="Q17" t="str">
            <v>良好</v>
          </cell>
          <cell r="R17" t="str">
            <v>良好</v>
          </cell>
          <cell r="S17">
            <v>75</v>
          </cell>
          <cell r="T17">
            <v>80</v>
          </cell>
          <cell r="U17">
            <v>75</v>
          </cell>
          <cell r="V17" t="str">
            <v>良好</v>
          </cell>
          <cell r="W17" t="str">
            <v>良好</v>
          </cell>
          <cell r="X17">
            <v>96</v>
          </cell>
          <cell r="Y17">
            <v>60</v>
          </cell>
          <cell r="Z17">
            <v>96</v>
          </cell>
          <cell r="AA17">
            <v>60</v>
          </cell>
          <cell r="AB17">
            <v>82</v>
          </cell>
          <cell r="AC17">
            <v>60</v>
          </cell>
          <cell r="AD17">
            <v>81</v>
          </cell>
          <cell r="AE17">
            <v>78</v>
          </cell>
          <cell r="AF17" t="str">
            <v>及格</v>
          </cell>
          <cell r="AG17">
            <v>79</v>
          </cell>
          <cell r="AH17">
            <v>87</v>
          </cell>
          <cell r="AI17">
            <v>70</v>
          </cell>
          <cell r="AJ17">
            <v>82</v>
          </cell>
          <cell r="AK17">
            <v>71</v>
          </cell>
          <cell r="AL17">
            <v>76</v>
          </cell>
          <cell r="AM17">
            <v>95</v>
          </cell>
          <cell r="AN17">
            <v>79</v>
          </cell>
          <cell r="AO17">
            <v>83</v>
          </cell>
          <cell r="AP17">
            <v>80</v>
          </cell>
          <cell r="AQ17" t="str">
            <v>良好</v>
          </cell>
          <cell r="AR17">
            <v>75</v>
          </cell>
          <cell r="AS17">
            <v>98</v>
          </cell>
          <cell r="AT17">
            <v>0</v>
          </cell>
          <cell r="AU17" t="str">
            <v/>
          </cell>
        </row>
        <row r="18">
          <cell r="A18">
            <v>20200316021</v>
          </cell>
          <cell r="B18" t="str">
            <v>宋玉莹</v>
          </cell>
          <cell r="C18" t="str">
            <v>全日制2020云计算技术与应用1班</v>
          </cell>
          <cell r="D18">
            <v>84</v>
          </cell>
          <cell r="E18">
            <v>76</v>
          </cell>
          <cell r="F18">
            <v>80</v>
          </cell>
          <cell r="G18">
            <v>78</v>
          </cell>
          <cell r="H18">
            <v>67</v>
          </cell>
          <cell r="I18">
            <v>80</v>
          </cell>
          <cell r="J18">
            <v>67</v>
          </cell>
          <cell r="K18">
            <v>83</v>
          </cell>
          <cell r="L18">
            <v>83</v>
          </cell>
          <cell r="M18">
            <v>94</v>
          </cell>
          <cell r="N18">
            <v>95</v>
          </cell>
          <cell r="O18">
            <v>92</v>
          </cell>
          <cell r="P18">
            <v>98</v>
          </cell>
          <cell r="Q18" t="str">
            <v>良好</v>
          </cell>
          <cell r="R18" t="str">
            <v>良好</v>
          </cell>
          <cell r="S18">
            <v>75</v>
          </cell>
          <cell r="T18">
            <v>84</v>
          </cell>
          <cell r="U18">
            <v>94</v>
          </cell>
          <cell r="V18" t="str">
            <v>良好</v>
          </cell>
          <cell r="W18" t="str">
            <v>良好</v>
          </cell>
          <cell r="X18">
            <v>96</v>
          </cell>
          <cell r="Y18">
            <v>84</v>
          </cell>
          <cell r="Z18">
            <v>92</v>
          </cell>
          <cell r="AA18">
            <v>60</v>
          </cell>
          <cell r="AB18">
            <v>82</v>
          </cell>
          <cell r="AC18">
            <v>83</v>
          </cell>
          <cell r="AD18">
            <v>77</v>
          </cell>
          <cell r="AE18">
            <v>79</v>
          </cell>
          <cell r="AF18">
            <v>60</v>
          </cell>
          <cell r="AG18">
            <v>70</v>
          </cell>
          <cell r="AH18">
            <v>85</v>
          </cell>
          <cell r="AI18">
            <v>62</v>
          </cell>
          <cell r="AJ18">
            <v>60</v>
          </cell>
          <cell r="AK18">
            <v>75</v>
          </cell>
          <cell r="AL18">
            <v>75</v>
          </cell>
          <cell r="AM18">
            <v>95</v>
          </cell>
          <cell r="AN18">
            <v>93</v>
          </cell>
          <cell r="AO18">
            <v>83</v>
          </cell>
          <cell r="AP18">
            <v>80</v>
          </cell>
          <cell r="AQ18" t="str">
            <v>良好</v>
          </cell>
          <cell r="AR18">
            <v>76</v>
          </cell>
          <cell r="AS18">
            <v>0</v>
          </cell>
          <cell r="AT18">
            <v>1</v>
          </cell>
          <cell r="AU18" t="str">
            <v>预就业实习</v>
          </cell>
        </row>
        <row r="19">
          <cell r="A19">
            <v>20200316023</v>
          </cell>
          <cell r="B19" t="str">
            <v>王立俊</v>
          </cell>
          <cell r="C19" t="str">
            <v>全日制2020云计算技术与应用1班</v>
          </cell>
          <cell r="D19">
            <v>76</v>
          </cell>
          <cell r="E19">
            <v>73</v>
          </cell>
          <cell r="F19">
            <v>69</v>
          </cell>
          <cell r="G19">
            <v>85</v>
          </cell>
          <cell r="H19">
            <v>70</v>
          </cell>
          <cell r="I19">
            <v>80</v>
          </cell>
          <cell r="J19">
            <v>90</v>
          </cell>
          <cell r="K19">
            <v>82</v>
          </cell>
          <cell r="L19">
            <v>73</v>
          </cell>
          <cell r="M19">
            <v>60</v>
          </cell>
          <cell r="N19">
            <v>94</v>
          </cell>
          <cell r="O19">
            <v>60</v>
          </cell>
          <cell r="P19">
            <v>100</v>
          </cell>
          <cell r="Q19" t="str">
            <v>良好</v>
          </cell>
          <cell r="R19" t="str">
            <v>良好</v>
          </cell>
          <cell r="S19">
            <v>75</v>
          </cell>
          <cell r="T19">
            <v>81</v>
          </cell>
          <cell r="U19">
            <v>94</v>
          </cell>
          <cell r="V19" t="str">
            <v>良好</v>
          </cell>
          <cell r="W19" t="str">
            <v>良好</v>
          </cell>
          <cell r="X19">
            <v>95</v>
          </cell>
          <cell r="Y19">
            <v>83</v>
          </cell>
          <cell r="Z19">
            <v>93</v>
          </cell>
          <cell r="AA19">
            <v>83</v>
          </cell>
          <cell r="AB19">
            <v>86</v>
          </cell>
          <cell r="AC19">
            <v>92</v>
          </cell>
          <cell r="AD19">
            <v>98</v>
          </cell>
          <cell r="AE19">
            <v>85</v>
          </cell>
          <cell r="AF19">
            <v>65</v>
          </cell>
          <cell r="AG19">
            <v>77</v>
          </cell>
          <cell r="AH19">
            <v>93</v>
          </cell>
          <cell r="AI19">
            <v>68</v>
          </cell>
          <cell r="AJ19">
            <v>80</v>
          </cell>
          <cell r="AK19">
            <v>77</v>
          </cell>
          <cell r="AL19">
            <v>79</v>
          </cell>
          <cell r="AM19">
            <v>89</v>
          </cell>
          <cell r="AN19">
            <v>97</v>
          </cell>
          <cell r="AO19">
            <v>95</v>
          </cell>
          <cell r="AP19">
            <v>80</v>
          </cell>
          <cell r="AQ19" t="str">
            <v>良好</v>
          </cell>
          <cell r="AR19">
            <v>75</v>
          </cell>
          <cell r="AS19">
            <v>95</v>
          </cell>
          <cell r="AT19">
            <v>0</v>
          </cell>
          <cell r="AU19" t="str">
            <v/>
          </cell>
        </row>
        <row r="20">
          <cell r="A20">
            <v>20200316025</v>
          </cell>
          <cell r="B20" t="str">
            <v>韦荣浩</v>
          </cell>
          <cell r="C20" t="str">
            <v>全日制2020云计算技术与应用1班</v>
          </cell>
          <cell r="D20">
            <v>66</v>
          </cell>
          <cell r="E20">
            <v>63</v>
          </cell>
          <cell r="F20">
            <v>89</v>
          </cell>
          <cell r="G20">
            <v>81</v>
          </cell>
          <cell r="H20">
            <v>67</v>
          </cell>
          <cell r="I20">
            <v>75</v>
          </cell>
          <cell r="J20">
            <v>74</v>
          </cell>
          <cell r="K20">
            <v>80</v>
          </cell>
          <cell r="L20">
            <v>84</v>
          </cell>
          <cell r="M20">
            <v>91</v>
          </cell>
          <cell r="N20">
            <v>73</v>
          </cell>
          <cell r="O20">
            <v>99</v>
          </cell>
          <cell r="P20">
            <v>98</v>
          </cell>
          <cell r="Q20" t="str">
            <v>良好</v>
          </cell>
          <cell r="R20" t="str">
            <v>良好</v>
          </cell>
          <cell r="S20">
            <v>75</v>
          </cell>
          <cell r="T20">
            <v>80</v>
          </cell>
          <cell r="U20">
            <v>97</v>
          </cell>
          <cell r="V20" t="str">
            <v>及格</v>
          </cell>
          <cell r="W20" t="str">
            <v>良好</v>
          </cell>
          <cell r="X20">
            <v>95</v>
          </cell>
          <cell r="Y20">
            <v>92</v>
          </cell>
          <cell r="Z20">
            <v>93</v>
          </cell>
          <cell r="AA20">
            <v>76</v>
          </cell>
          <cell r="AB20">
            <v>82</v>
          </cell>
          <cell r="AC20">
            <v>70</v>
          </cell>
          <cell r="AD20">
            <v>74</v>
          </cell>
          <cell r="AE20">
            <v>82</v>
          </cell>
          <cell r="AF20">
            <v>61</v>
          </cell>
          <cell r="AG20">
            <v>74</v>
          </cell>
          <cell r="AH20">
            <v>80</v>
          </cell>
          <cell r="AI20">
            <v>80</v>
          </cell>
          <cell r="AJ20">
            <v>69</v>
          </cell>
          <cell r="AK20">
            <v>77</v>
          </cell>
          <cell r="AL20">
            <v>77</v>
          </cell>
          <cell r="AM20">
            <v>95</v>
          </cell>
          <cell r="AN20">
            <v>53</v>
          </cell>
          <cell r="AO20">
            <v>86</v>
          </cell>
          <cell r="AP20">
            <v>80</v>
          </cell>
          <cell r="AQ20" t="str">
            <v>良好</v>
          </cell>
          <cell r="AR20">
            <v>75</v>
          </cell>
          <cell r="AS20">
            <v>88</v>
          </cell>
          <cell r="AT20">
            <v>1</v>
          </cell>
          <cell r="AU20" t="str">
            <v>通用核心能力测试</v>
          </cell>
        </row>
        <row r="21">
          <cell r="A21">
            <v>20200316027</v>
          </cell>
          <cell r="B21" t="str">
            <v>吴海彬</v>
          </cell>
          <cell r="C21" t="str">
            <v>全日制2020云计算技术与应用1班</v>
          </cell>
          <cell r="D21">
            <v>85</v>
          </cell>
          <cell r="E21">
            <v>74</v>
          </cell>
          <cell r="F21">
            <v>86</v>
          </cell>
          <cell r="G21">
            <v>85</v>
          </cell>
          <cell r="H21">
            <v>80</v>
          </cell>
          <cell r="I21">
            <v>85</v>
          </cell>
          <cell r="J21">
            <v>87</v>
          </cell>
          <cell r="K21">
            <v>88</v>
          </cell>
          <cell r="L21">
            <v>87</v>
          </cell>
          <cell r="M21">
            <v>89</v>
          </cell>
          <cell r="N21">
            <v>100</v>
          </cell>
          <cell r="O21">
            <v>100</v>
          </cell>
          <cell r="P21">
            <v>97</v>
          </cell>
          <cell r="Q21" t="str">
            <v>良好</v>
          </cell>
          <cell r="R21" t="str">
            <v>良好</v>
          </cell>
          <cell r="S21">
            <v>85</v>
          </cell>
          <cell r="T21">
            <v>79</v>
          </cell>
          <cell r="U21">
            <v>97</v>
          </cell>
          <cell r="V21" t="str">
            <v>及格</v>
          </cell>
          <cell r="W21" t="str">
            <v>良好</v>
          </cell>
          <cell r="X21">
            <v>97</v>
          </cell>
          <cell r="Y21">
            <v>77</v>
          </cell>
          <cell r="Z21">
            <v>97</v>
          </cell>
          <cell r="AA21">
            <v>89</v>
          </cell>
          <cell r="AB21">
            <v>90</v>
          </cell>
          <cell r="AC21">
            <v>90</v>
          </cell>
          <cell r="AD21">
            <v>99</v>
          </cell>
          <cell r="AE21">
            <v>80</v>
          </cell>
          <cell r="AF21">
            <v>90</v>
          </cell>
          <cell r="AG21">
            <v>86</v>
          </cell>
          <cell r="AH21">
            <v>97</v>
          </cell>
          <cell r="AI21">
            <v>80</v>
          </cell>
          <cell r="AJ21">
            <v>80</v>
          </cell>
          <cell r="AK21">
            <v>82</v>
          </cell>
          <cell r="AL21">
            <v>86</v>
          </cell>
          <cell r="AM21">
            <v>94</v>
          </cell>
          <cell r="AN21">
            <v>97</v>
          </cell>
          <cell r="AO21">
            <v>86</v>
          </cell>
          <cell r="AP21">
            <v>95</v>
          </cell>
          <cell r="AQ21" t="str">
            <v>优秀</v>
          </cell>
          <cell r="AR21">
            <v>85</v>
          </cell>
          <cell r="AS21">
            <v>0</v>
          </cell>
          <cell r="AT21">
            <v>1</v>
          </cell>
          <cell r="AU21" t="str">
            <v>预就业实习</v>
          </cell>
        </row>
        <row r="22">
          <cell r="A22">
            <v>20200316033</v>
          </cell>
          <cell r="B22" t="str">
            <v>黄天琛</v>
          </cell>
          <cell r="C22" t="str">
            <v>全日制2020云计算技术与应用1班</v>
          </cell>
          <cell r="D22">
            <v>71</v>
          </cell>
          <cell r="E22">
            <v>68</v>
          </cell>
          <cell r="F22">
            <v>77</v>
          </cell>
          <cell r="G22">
            <v>79</v>
          </cell>
          <cell r="H22">
            <v>70</v>
          </cell>
          <cell r="I22">
            <v>79</v>
          </cell>
          <cell r="J22">
            <v>86</v>
          </cell>
          <cell r="K22">
            <v>76</v>
          </cell>
          <cell r="L22">
            <v>73</v>
          </cell>
          <cell r="M22">
            <v>90</v>
          </cell>
          <cell r="N22">
            <v>96</v>
          </cell>
          <cell r="O22">
            <v>99</v>
          </cell>
          <cell r="P22">
            <v>75</v>
          </cell>
          <cell r="Q22" t="str">
            <v>良好</v>
          </cell>
          <cell r="R22" t="str">
            <v>良好</v>
          </cell>
          <cell r="S22">
            <v>75</v>
          </cell>
          <cell r="T22">
            <v>77</v>
          </cell>
          <cell r="U22">
            <v>96</v>
          </cell>
          <cell r="V22" t="str">
            <v>优秀</v>
          </cell>
          <cell r="W22" t="str">
            <v>良好</v>
          </cell>
          <cell r="X22">
            <v>95</v>
          </cell>
          <cell r="Y22">
            <v>67</v>
          </cell>
          <cell r="Z22">
            <v>95</v>
          </cell>
          <cell r="AA22">
            <v>76</v>
          </cell>
          <cell r="AB22">
            <v>80</v>
          </cell>
          <cell r="AC22">
            <v>70</v>
          </cell>
          <cell r="AD22">
            <v>71</v>
          </cell>
          <cell r="AE22">
            <v>80</v>
          </cell>
          <cell r="AF22">
            <v>66</v>
          </cell>
          <cell r="AG22">
            <v>66</v>
          </cell>
          <cell r="AH22">
            <v>80</v>
          </cell>
          <cell r="AI22">
            <v>73</v>
          </cell>
          <cell r="AJ22">
            <v>65</v>
          </cell>
          <cell r="AK22">
            <v>63</v>
          </cell>
          <cell r="AL22">
            <v>67</v>
          </cell>
          <cell r="AM22">
            <v>86</v>
          </cell>
          <cell r="AN22">
            <v>61</v>
          </cell>
          <cell r="AO22">
            <v>86</v>
          </cell>
          <cell r="AP22">
            <v>80</v>
          </cell>
          <cell r="AQ22" t="str">
            <v>良好</v>
          </cell>
          <cell r="AR22">
            <v>73</v>
          </cell>
          <cell r="AS22">
            <v>0</v>
          </cell>
          <cell r="AT22">
            <v>1</v>
          </cell>
          <cell r="AU22" t="str">
            <v>预就业实习</v>
          </cell>
        </row>
        <row r="23">
          <cell r="A23">
            <v>20200316036</v>
          </cell>
          <cell r="B23" t="str">
            <v>李华林</v>
          </cell>
          <cell r="C23" t="str">
            <v>全日制2020云计算技术与应用1班</v>
          </cell>
          <cell r="D23">
            <v>81</v>
          </cell>
          <cell r="E23">
            <v>75</v>
          </cell>
          <cell r="F23">
            <v>83</v>
          </cell>
          <cell r="G23">
            <v>90</v>
          </cell>
          <cell r="H23">
            <v>67</v>
          </cell>
          <cell r="I23">
            <v>75</v>
          </cell>
          <cell r="J23">
            <v>84</v>
          </cell>
          <cell r="K23">
            <v>85</v>
          </cell>
          <cell r="L23">
            <v>86</v>
          </cell>
          <cell r="M23">
            <v>97</v>
          </cell>
          <cell r="N23">
            <v>99</v>
          </cell>
          <cell r="O23">
            <v>99</v>
          </cell>
          <cell r="P23">
            <v>99</v>
          </cell>
          <cell r="Q23" t="str">
            <v>良好</v>
          </cell>
          <cell r="R23" t="str">
            <v>良好</v>
          </cell>
          <cell r="S23">
            <v>75</v>
          </cell>
          <cell r="T23">
            <v>86</v>
          </cell>
          <cell r="U23">
            <v>98</v>
          </cell>
          <cell r="V23" t="str">
            <v>优秀</v>
          </cell>
          <cell r="W23" t="str">
            <v>良好</v>
          </cell>
          <cell r="X23">
            <v>96</v>
          </cell>
          <cell r="Y23">
            <v>75</v>
          </cell>
          <cell r="Z23">
            <v>92</v>
          </cell>
          <cell r="AA23">
            <v>92</v>
          </cell>
          <cell r="AB23">
            <v>85</v>
          </cell>
          <cell r="AC23">
            <v>73</v>
          </cell>
          <cell r="AD23">
            <v>94</v>
          </cell>
          <cell r="AE23">
            <v>81</v>
          </cell>
          <cell r="AF23">
            <v>63</v>
          </cell>
          <cell r="AG23">
            <v>82</v>
          </cell>
          <cell r="AH23">
            <v>92</v>
          </cell>
          <cell r="AI23">
            <v>76</v>
          </cell>
          <cell r="AJ23">
            <v>81</v>
          </cell>
          <cell r="AK23">
            <v>72</v>
          </cell>
          <cell r="AL23">
            <v>81</v>
          </cell>
          <cell r="AM23">
            <v>96</v>
          </cell>
          <cell r="AN23">
            <v>95</v>
          </cell>
          <cell r="AO23">
            <v>85</v>
          </cell>
          <cell r="AP23">
            <v>80</v>
          </cell>
          <cell r="AQ23" t="str">
            <v>良好</v>
          </cell>
          <cell r="AR23">
            <v>76</v>
          </cell>
          <cell r="AS23">
            <v>93</v>
          </cell>
          <cell r="AT23">
            <v>0</v>
          </cell>
          <cell r="AU23" t="str">
            <v/>
          </cell>
        </row>
        <row r="24">
          <cell r="A24">
            <v>20200316039</v>
          </cell>
          <cell r="B24" t="str">
            <v>罗丹梅</v>
          </cell>
          <cell r="C24" t="str">
            <v>全日制2020云计算技术与应用1班</v>
          </cell>
          <cell r="D24">
            <v>85</v>
          </cell>
          <cell r="E24">
            <v>73</v>
          </cell>
          <cell r="F24">
            <v>74</v>
          </cell>
          <cell r="G24">
            <v>67</v>
          </cell>
          <cell r="H24">
            <v>78</v>
          </cell>
          <cell r="I24">
            <v>79</v>
          </cell>
          <cell r="J24">
            <v>70</v>
          </cell>
          <cell r="K24">
            <v>69</v>
          </cell>
          <cell r="L24">
            <v>91</v>
          </cell>
          <cell r="M24">
            <v>78</v>
          </cell>
          <cell r="N24">
            <v>72</v>
          </cell>
          <cell r="O24">
            <v>60</v>
          </cell>
          <cell r="P24">
            <v>99</v>
          </cell>
          <cell r="Q24" t="str">
            <v>良好</v>
          </cell>
          <cell r="R24" t="str">
            <v>良好</v>
          </cell>
          <cell r="S24">
            <v>75</v>
          </cell>
          <cell r="T24">
            <v>84</v>
          </cell>
          <cell r="U24">
            <v>98</v>
          </cell>
          <cell r="V24" t="str">
            <v>及格</v>
          </cell>
          <cell r="W24" t="str">
            <v>良好</v>
          </cell>
          <cell r="X24">
            <v>83</v>
          </cell>
          <cell r="Y24">
            <v>85</v>
          </cell>
          <cell r="Z24">
            <v>93</v>
          </cell>
          <cell r="AA24">
            <v>83</v>
          </cell>
          <cell r="AB24">
            <v>89</v>
          </cell>
          <cell r="AC24">
            <v>94</v>
          </cell>
          <cell r="AD24">
            <v>76</v>
          </cell>
          <cell r="AE24">
            <v>60</v>
          </cell>
          <cell r="AF24">
            <v>70</v>
          </cell>
          <cell r="AG24">
            <v>77</v>
          </cell>
          <cell r="AH24">
            <v>93</v>
          </cell>
          <cell r="AI24">
            <v>74</v>
          </cell>
          <cell r="AJ24">
            <v>62</v>
          </cell>
          <cell r="AK24">
            <v>76</v>
          </cell>
          <cell r="AL24">
            <v>88</v>
          </cell>
          <cell r="AM24">
            <v>88</v>
          </cell>
          <cell r="AN24">
            <v>80</v>
          </cell>
          <cell r="AO24">
            <v>89</v>
          </cell>
          <cell r="AP24">
            <v>80</v>
          </cell>
          <cell r="AQ24" t="str">
            <v>及格</v>
          </cell>
          <cell r="AR24">
            <v>60</v>
          </cell>
          <cell r="AS24">
            <v>0</v>
          </cell>
          <cell r="AT24">
            <v>1</v>
          </cell>
          <cell r="AU24" t="str">
            <v>预就业实习</v>
          </cell>
        </row>
        <row r="25">
          <cell r="A25">
            <v>20200316040</v>
          </cell>
          <cell r="B25" t="str">
            <v>罗江宇</v>
          </cell>
          <cell r="C25" t="str">
            <v>全日制2020云计算技术与应用1班</v>
          </cell>
          <cell r="D25">
            <v>66</v>
          </cell>
          <cell r="E25">
            <v>65</v>
          </cell>
          <cell r="F25">
            <v>81</v>
          </cell>
          <cell r="G25">
            <v>86</v>
          </cell>
          <cell r="H25">
            <v>60</v>
          </cell>
          <cell r="I25">
            <v>83</v>
          </cell>
          <cell r="J25">
            <v>86</v>
          </cell>
          <cell r="K25">
            <v>82</v>
          </cell>
          <cell r="L25">
            <v>85</v>
          </cell>
          <cell r="M25">
            <v>73</v>
          </cell>
          <cell r="N25">
            <v>99</v>
          </cell>
          <cell r="O25">
            <v>99</v>
          </cell>
          <cell r="P25">
            <v>99</v>
          </cell>
          <cell r="Q25" t="str">
            <v>良好</v>
          </cell>
          <cell r="R25" t="str">
            <v>良好</v>
          </cell>
          <cell r="S25">
            <v>75</v>
          </cell>
          <cell r="T25">
            <v>80</v>
          </cell>
          <cell r="U25">
            <v>97</v>
          </cell>
          <cell r="V25" t="str">
            <v>良好</v>
          </cell>
          <cell r="W25" t="str">
            <v>优秀</v>
          </cell>
          <cell r="X25">
            <v>96</v>
          </cell>
          <cell r="Y25">
            <v>87</v>
          </cell>
          <cell r="Z25">
            <v>96</v>
          </cell>
          <cell r="AA25">
            <v>82</v>
          </cell>
          <cell r="AB25">
            <v>89</v>
          </cell>
          <cell r="AC25">
            <v>94</v>
          </cell>
          <cell r="AD25">
            <v>96</v>
          </cell>
          <cell r="AE25">
            <v>78</v>
          </cell>
          <cell r="AF25">
            <v>83</v>
          </cell>
          <cell r="AG25">
            <v>74</v>
          </cell>
          <cell r="AH25">
            <v>92</v>
          </cell>
          <cell r="AI25">
            <v>68</v>
          </cell>
          <cell r="AJ25">
            <v>65</v>
          </cell>
          <cell r="AK25">
            <v>72</v>
          </cell>
          <cell r="AL25">
            <v>88</v>
          </cell>
          <cell r="AM25">
            <v>96</v>
          </cell>
          <cell r="AN25">
            <v>97</v>
          </cell>
          <cell r="AO25">
            <v>83</v>
          </cell>
          <cell r="AP25">
            <v>80</v>
          </cell>
          <cell r="AQ25" t="str">
            <v>良好</v>
          </cell>
          <cell r="AR25">
            <v>71</v>
          </cell>
          <cell r="AS25">
            <v>0</v>
          </cell>
          <cell r="AT25">
            <v>1</v>
          </cell>
          <cell r="AU25" t="str">
            <v>预就业实习</v>
          </cell>
        </row>
        <row r="26">
          <cell r="A26">
            <v>20200316043</v>
          </cell>
          <cell r="B26" t="str">
            <v>蒙全辉</v>
          </cell>
          <cell r="C26" t="str">
            <v>全日制2020云计算技术与应用1班</v>
          </cell>
          <cell r="D26">
            <v>74</v>
          </cell>
          <cell r="E26">
            <v>68</v>
          </cell>
          <cell r="F26">
            <v>86</v>
          </cell>
          <cell r="G26">
            <v>84</v>
          </cell>
          <cell r="H26">
            <v>65</v>
          </cell>
          <cell r="I26">
            <v>80</v>
          </cell>
          <cell r="J26">
            <v>80</v>
          </cell>
          <cell r="K26">
            <v>85</v>
          </cell>
          <cell r="L26">
            <v>79</v>
          </cell>
          <cell r="M26">
            <v>97</v>
          </cell>
          <cell r="N26">
            <v>99</v>
          </cell>
          <cell r="O26">
            <v>72</v>
          </cell>
          <cell r="P26">
            <v>99</v>
          </cell>
          <cell r="Q26" t="str">
            <v>良好</v>
          </cell>
          <cell r="R26" t="str">
            <v>良好</v>
          </cell>
          <cell r="S26">
            <v>75</v>
          </cell>
          <cell r="T26">
            <v>82</v>
          </cell>
          <cell r="U26">
            <v>95</v>
          </cell>
          <cell r="V26" t="str">
            <v>良好</v>
          </cell>
          <cell r="W26" t="str">
            <v>良好</v>
          </cell>
          <cell r="X26">
            <v>96</v>
          </cell>
          <cell r="Y26">
            <v>75</v>
          </cell>
          <cell r="Z26">
            <v>91</v>
          </cell>
          <cell r="AA26">
            <v>79</v>
          </cell>
          <cell r="AB26">
            <v>82</v>
          </cell>
          <cell r="AC26">
            <v>83</v>
          </cell>
          <cell r="AD26">
            <v>77</v>
          </cell>
          <cell r="AE26">
            <v>82</v>
          </cell>
          <cell r="AF26" t="str">
            <v>及格</v>
          </cell>
          <cell r="AG26">
            <v>78</v>
          </cell>
          <cell r="AH26">
            <v>86</v>
          </cell>
          <cell r="AI26">
            <v>66</v>
          </cell>
          <cell r="AJ26">
            <v>60</v>
          </cell>
          <cell r="AK26">
            <v>74</v>
          </cell>
          <cell r="AL26">
            <v>76</v>
          </cell>
          <cell r="AM26">
            <v>96</v>
          </cell>
          <cell r="AN26">
            <v>84</v>
          </cell>
          <cell r="AO26">
            <v>84</v>
          </cell>
          <cell r="AP26">
            <v>80</v>
          </cell>
          <cell r="AQ26" t="str">
            <v>良好</v>
          </cell>
          <cell r="AR26">
            <v>72</v>
          </cell>
          <cell r="AS26">
            <v>0</v>
          </cell>
          <cell r="AT26">
            <v>1</v>
          </cell>
          <cell r="AU26" t="str">
            <v>预就业实习</v>
          </cell>
        </row>
        <row r="27">
          <cell r="A27">
            <v>20200316044</v>
          </cell>
          <cell r="B27" t="str">
            <v>莫栋开</v>
          </cell>
          <cell r="C27" t="str">
            <v>全日制2020云计算技术与应用1班</v>
          </cell>
          <cell r="D27">
            <v>73</v>
          </cell>
          <cell r="E27">
            <v>71</v>
          </cell>
          <cell r="F27">
            <v>79</v>
          </cell>
          <cell r="G27">
            <v>76</v>
          </cell>
          <cell r="H27">
            <v>61</v>
          </cell>
          <cell r="I27">
            <v>86</v>
          </cell>
          <cell r="J27">
            <v>92</v>
          </cell>
          <cell r="K27">
            <v>77</v>
          </cell>
          <cell r="L27">
            <v>80</v>
          </cell>
          <cell r="M27">
            <v>96</v>
          </cell>
          <cell r="N27">
            <v>100</v>
          </cell>
          <cell r="O27">
            <v>99</v>
          </cell>
          <cell r="P27">
            <v>100</v>
          </cell>
          <cell r="Q27" t="str">
            <v>良好</v>
          </cell>
          <cell r="R27" t="str">
            <v>良好</v>
          </cell>
          <cell r="S27">
            <v>75</v>
          </cell>
          <cell r="T27">
            <v>80</v>
          </cell>
          <cell r="U27">
            <v>95</v>
          </cell>
          <cell r="V27" t="str">
            <v>优秀</v>
          </cell>
          <cell r="W27" t="str">
            <v>优秀</v>
          </cell>
          <cell r="X27">
            <v>92</v>
          </cell>
          <cell r="Y27">
            <v>70</v>
          </cell>
          <cell r="Z27">
            <v>93</v>
          </cell>
          <cell r="AA27">
            <v>80</v>
          </cell>
          <cell r="AB27">
            <v>83</v>
          </cell>
          <cell r="AC27">
            <v>77</v>
          </cell>
          <cell r="AD27">
            <v>97</v>
          </cell>
          <cell r="AE27">
            <v>73</v>
          </cell>
          <cell r="AF27" t="str">
            <v>及格</v>
          </cell>
          <cell r="AG27">
            <v>76</v>
          </cell>
          <cell r="AH27">
            <v>93</v>
          </cell>
          <cell r="AI27">
            <v>76</v>
          </cell>
          <cell r="AJ27">
            <v>79</v>
          </cell>
          <cell r="AK27">
            <v>78</v>
          </cell>
          <cell r="AL27">
            <v>76</v>
          </cell>
          <cell r="AM27">
            <v>96</v>
          </cell>
          <cell r="AN27">
            <v>97</v>
          </cell>
          <cell r="AO27">
            <v>81</v>
          </cell>
          <cell r="AP27">
            <v>80</v>
          </cell>
          <cell r="AQ27" t="str">
            <v>良好</v>
          </cell>
          <cell r="AR27">
            <v>78</v>
          </cell>
          <cell r="AS27">
            <v>94</v>
          </cell>
          <cell r="AT27">
            <v>0</v>
          </cell>
          <cell r="AU27" t="str">
            <v/>
          </cell>
        </row>
        <row r="28">
          <cell r="A28">
            <v>20200316051</v>
          </cell>
          <cell r="B28" t="str">
            <v>佟程</v>
          </cell>
          <cell r="C28" t="str">
            <v>全日制2020云计算技术与应用1班</v>
          </cell>
          <cell r="D28">
            <v>62</v>
          </cell>
          <cell r="E28">
            <v>65</v>
          </cell>
          <cell r="F28">
            <v>72</v>
          </cell>
          <cell r="G28">
            <v>81</v>
          </cell>
          <cell r="H28">
            <v>65</v>
          </cell>
          <cell r="I28">
            <v>83</v>
          </cell>
          <cell r="J28">
            <v>80</v>
          </cell>
          <cell r="K28">
            <v>90</v>
          </cell>
          <cell r="L28">
            <v>80</v>
          </cell>
          <cell r="M28">
            <v>73</v>
          </cell>
          <cell r="N28">
            <v>95</v>
          </cell>
          <cell r="O28">
            <v>97</v>
          </cell>
          <cell r="P28">
            <v>99</v>
          </cell>
          <cell r="Q28" t="str">
            <v>良好</v>
          </cell>
          <cell r="R28" t="str">
            <v>良好</v>
          </cell>
          <cell r="S28">
            <v>75</v>
          </cell>
          <cell r="T28">
            <v>80</v>
          </cell>
          <cell r="U28">
            <v>83</v>
          </cell>
          <cell r="V28" t="str">
            <v>及格</v>
          </cell>
          <cell r="W28" t="str">
            <v>良好</v>
          </cell>
          <cell r="X28">
            <v>94</v>
          </cell>
          <cell r="Y28">
            <v>74</v>
          </cell>
          <cell r="Z28">
            <v>94</v>
          </cell>
          <cell r="AA28">
            <v>81</v>
          </cell>
          <cell r="AB28">
            <v>83</v>
          </cell>
          <cell r="AC28">
            <v>78</v>
          </cell>
          <cell r="AD28">
            <v>82</v>
          </cell>
          <cell r="AE28">
            <v>75</v>
          </cell>
          <cell r="AF28">
            <v>69</v>
          </cell>
          <cell r="AG28">
            <v>76</v>
          </cell>
          <cell r="AH28">
            <v>84</v>
          </cell>
          <cell r="AI28">
            <v>65</v>
          </cell>
          <cell r="AJ28">
            <v>60</v>
          </cell>
          <cell r="AK28">
            <v>77</v>
          </cell>
          <cell r="AL28">
            <v>69</v>
          </cell>
          <cell r="AM28">
            <v>94</v>
          </cell>
          <cell r="AN28">
            <v>94</v>
          </cell>
          <cell r="AO28">
            <v>82</v>
          </cell>
          <cell r="AP28">
            <v>80</v>
          </cell>
          <cell r="AQ28" t="str">
            <v>良好</v>
          </cell>
          <cell r="AR28">
            <v>77</v>
          </cell>
          <cell r="AS28">
            <v>0</v>
          </cell>
          <cell r="AT28">
            <v>1</v>
          </cell>
          <cell r="AU28" t="str">
            <v>预就业实习</v>
          </cell>
        </row>
        <row r="29">
          <cell r="A29">
            <v>20200316058</v>
          </cell>
          <cell r="B29" t="str">
            <v>张晨</v>
          </cell>
          <cell r="C29" t="str">
            <v>全日制2020云计算技术与应用1班</v>
          </cell>
          <cell r="D29">
            <v>72</v>
          </cell>
          <cell r="E29">
            <v>67</v>
          </cell>
          <cell r="F29">
            <v>81</v>
          </cell>
          <cell r="G29">
            <v>90</v>
          </cell>
          <cell r="H29">
            <v>62</v>
          </cell>
          <cell r="I29">
            <v>86</v>
          </cell>
          <cell r="J29">
            <v>89</v>
          </cell>
          <cell r="K29">
            <v>182</v>
          </cell>
          <cell r="L29">
            <v>87</v>
          </cell>
          <cell r="M29">
            <v>95</v>
          </cell>
          <cell r="N29">
            <v>100</v>
          </cell>
          <cell r="O29">
            <v>100</v>
          </cell>
          <cell r="P29">
            <v>100</v>
          </cell>
          <cell r="Q29" t="str">
            <v>良好</v>
          </cell>
          <cell r="R29" t="str">
            <v>良好</v>
          </cell>
          <cell r="S29">
            <v>75</v>
          </cell>
          <cell r="T29">
            <v>89</v>
          </cell>
          <cell r="U29">
            <v>85</v>
          </cell>
          <cell r="V29" t="str">
            <v>良好</v>
          </cell>
          <cell r="W29" t="str">
            <v>优秀</v>
          </cell>
          <cell r="X29">
            <v>95</v>
          </cell>
          <cell r="Y29">
            <v>72</v>
          </cell>
          <cell r="Z29">
            <v>96</v>
          </cell>
          <cell r="AA29">
            <v>80</v>
          </cell>
          <cell r="AB29">
            <v>85</v>
          </cell>
          <cell r="AC29">
            <v>90</v>
          </cell>
          <cell r="AD29">
            <v>98</v>
          </cell>
          <cell r="AE29">
            <v>83</v>
          </cell>
          <cell r="AF29">
            <v>68</v>
          </cell>
          <cell r="AG29">
            <v>80</v>
          </cell>
          <cell r="AH29">
            <v>93</v>
          </cell>
          <cell r="AI29">
            <v>85</v>
          </cell>
          <cell r="AJ29">
            <v>82</v>
          </cell>
          <cell r="AK29">
            <v>80</v>
          </cell>
          <cell r="AL29">
            <v>85</v>
          </cell>
          <cell r="AM29">
            <v>96</v>
          </cell>
          <cell r="AN29">
            <v>97</v>
          </cell>
          <cell r="AO29">
            <v>91</v>
          </cell>
          <cell r="AP29">
            <v>80</v>
          </cell>
          <cell r="AQ29" t="str">
            <v>良好</v>
          </cell>
          <cell r="AR29">
            <v>78</v>
          </cell>
          <cell r="AS29">
            <v>94</v>
          </cell>
          <cell r="AT29">
            <v>0</v>
          </cell>
          <cell r="AU29" t="str">
            <v/>
          </cell>
        </row>
        <row r="30">
          <cell r="A30">
            <v>20200316061</v>
          </cell>
          <cell r="B30" t="str">
            <v>胡珊珊</v>
          </cell>
          <cell r="C30" t="str">
            <v>全日制2020云计算技术与应用1班</v>
          </cell>
          <cell r="D30">
            <v>81</v>
          </cell>
          <cell r="E30">
            <v>80</v>
          </cell>
          <cell r="F30">
            <v>90</v>
          </cell>
          <cell r="G30">
            <v>77</v>
          </cell>
          <cell r="H30">
            <v>67</v>
          </cell>
          <cell r="I30">
            <v>82</v>
          </cell>
          <cell r="J30">
            <v>74</v>
          </cell>
          <cell r="K30">
            <v>89</v>
          </cell>
          <cell r="L30">
            <v>82</v>
          </cell>
          <cell r="M30">
            <v>95</v>
          </cell>
          <cell r="N30">
            <v>73</v>
          </cell>
          <cell r="O30">
            <v>98</v>
          </cell>
          <cell r="P30">
            <v>98</v>
          </cell>
          <cell r="Q30" t="str">
            <v>良好</v>
          </cell>
          <cell r="R30" t="str">
            <v>良好</v>
          </cell>
          <cell r="S30">
            <v>75</v>
          </cell>
          <cell r="T30">
            <v>81</v>
          </cell>
          <cell r="U30">
            <v>90</v>
          </cell>
          <cell r="V30" t="str">
            <v>良好</v>
          </cell>
          <cell r="W30" t="str">
            <v>良好</v>
          </cell>
          <cell r="X30">
            <v>96</v>
          </cell>
          <cell r="Y30">
            <v>80</v>
          </cell>
          <cell r="Z30">
            <v>95</v>
          </cell>
          <cell r="AA30">
            <v>85</v>
          </cell>
          <cell r="AB30">
            <v>83</v>
          </cell>
          <cell r="AC30">
            <v>91</v>
          </cell>
          <cell r="AD30">
            <v>79</v>
          </cell>
          <cell r="AE30">
            <v>88</v>
          </cell>
          <cell r="AF30">
            <v>67</v>
          </cell>
          <cell r="AG30">
            <v>77</v>
          </cell>
          <cell r="AH30">
            <v>86</v>
          </cell>
          <cell r="AI30">
            <v>63</v>
          </cell>
          <cell r="AJ30">
            <v>60</v>
          </cell>
          <cell r="AK30">
            <v>72</v>
          </cell>
          <cell r="AL30">
            <v>83</v>
          </cell>
          <cell r="AM30">
            <v>95</v>
          </cell>
          <cell r="AN30">
            <v>96</v>
          </cell>
          <cell r="AO30">
            <v>82</v>
          </cell>
          <cell r="AP30">
            <v>80</v>
          </cell>
          <cell r="AQ30" t="str">
            <v>良好</v>
          </cell>
          <cell r="AR30">
            <v>69</v>
          </cell>
          <cell r="AS30">
            <v>0</v>
          </cell>
          <cell r="AT30">
            <v>1</v>
          </cell>
          <cell r="AU30" t="str">
            <v>预就业实习</v>
          </cell>
        </row>
        <row r="31">
          <cell r="A31">
            <v>20200316062</v>
          </cell>
          <cell r="B31" t="str">
            <v>李浩宇</v>
          </cell>
          <cell r="C31" t="str">
            <v>全日制2020云计算技术与应用1班</v>
          </cell>
          <cell r="D31">
            <v>83</v>
          </cell>
          <cell r="E31">
            <v>76</v>
          </cell>
          <cell r="F31">
            <v>88</v>
          </cell>
          <cell r="G31">
            <v>81</v>
          </cell>
          <cell r="H31">
            <v>64</v>
          </cell>
          <cell r="I31">
            <v>77</v>
          </cell>
          <cell r="J31">
            <v>79</v>
          </cell>
          <cell r="K31">
            <v>88</v>
          </cell>
          <cell r="L31">
            <v>73</v>
          </cell>
          <cell r="M31">
            <v>92</v>
          </cell>
          <cell r="N31">
            <v>100</v>
          </cell>
          <cell r="O31">
            <v>100</v>
          </cell>
          <cell r="P31">
            <v>98</v>
          </cell>
          <cell r="Q31" t="str">
            <v>良好</v>
          </cell>
          <cell r="R31" t="str">
            <v>良好</v>
          </cell>
          <cell r="S31">
            <v>75</v>
          </cell>
          <cell r="T31">
            <v>83</v>
          </cell>
          <cell r="U31">
            <v>96</v>
          </cell>
          <cell r="V31" t="str">
            <v>良好</v>
          </cell>
          <cell r="W31" t="str">
            <v>良好</v>
          </cell>
          <cell r="X31">
            <v>95</v>
          </cell>
          <cell r="Y31">
            <v>85</v>
          </cell>
          <cell r="Z31">
            <v>94</v>
          </cell>
          <cell r="AA31">
            <v>78</v>
          </cell>
          <cell r="AB31">
            <v>84</v>
          </cell>
          <cell r="AC31">
            <v>92</v>
          </cell>
          <cell r="AD31">
            <v>98</v>
          </cell>
          <cell r="AE31">
            <v>84</v>
          </cell>
          <cell r="AF31">
            <v>75</v>
          </cell>
          <cell r="AG31">
            <v>84</v>
          </cell>
          <cell r="AH31">
            <v>93</v>
          </cell>
          <cell r="AI31">
            <v>79</v>
          </cell>
          <cell r="AJ31">
            <v>65</v>
          </cell>
          <cell r="AK31">
            <v>79</v>
          </cell>
          <cell r="AL31">
            <v>84</v>
          </cell>
          <cell r="AM31">
            <v>89</v>
          </cell>
          <cell r="AN31">
            <v>89</v>
          </cell>
          <cell r="AO31">
            <v>91</v>
          </cell>
          <cell r="AP31">
            <v>80</v>
          </cell>
          <cell r="AQ31" t="str">
            <v>良好</v>
          </cell>
          <cell r="AR31">
            <v>70</v>
          </cell>
          <cell r="AS31">
            <v>92</v>
          </cell>
          <cell r="AT31">
            <v>0</v>
          </cell>
          <cell r="AU31" t="str">
            <v/>
          </cell>
        </row>
        <row r="32">
          <cell r="A32">
            <v>20200316063</v>
          </cell>
          <cell r="B32" t="str">
            <v>卢海鸿</v>
          </cell>
          <cell r="C32" t="str">
            <v>全日制2020云计算技术与应用1班</v>
          </cell>
          <cell r="D32">
            <v>77</v>
          </cell>
          <cell r="E32">
            <v>72</v>
          </cell>
          <cell r="F32">
            <v>85</v>
          </cell>
          <cell r="G32">
            <v>88</v>
          </cell>
          <cell r="H32">
            <v>67</v>
          </cell>
          <cell r="I32">
            <v>92</v>
          </cell>
          <cell r="J32">
            <v>81</v>
          </cell>
          <cell r="K32">
            <v>65</v>
          </cell>
          <cell r="L32">
            <v>73</v>
          </cell>
          <cell r="M32">
            <v>84</v>
          </cell>
          <cell r="N32">
            <v>98</v>
          </cell>
          <cell r="O32">
            <v>97</v>
          </cell>
          <cell r="P32">
            <v>99</v>
          </cell>
          <cell r="Q32" t="str">
            <v>良好</v>
          </cell>
          <cell r="R32" t="str">
            <v>良好</v>
          </cell>
          <cell r="S32">
            <v>75</v>
          </cell>
          <cell r="T32">
            <v>84</v>
          </cell>
          <cell r="U32">
            <v>95</v>
          </cell>
          <cell r="V32" t="str">
            <v>良好</v>
          </cell>
          <cell r="W32">
            <v>90</v>
          </cell>
          <cell r="X32">
            <v>95</v>
          </cell>
          <cell r="Y32">
            <v>89</v>
          </cell>
          <cell r="Z32">
            <v>94</v>
          </cell>
          <cell r="AA32">
            <v>78</v>
          </cell>
          <cell r="AB32">
            <v>83</v>
          </cell>
          <cell r="AC32">
            <v>73</v>
          </cell>
          <cell r="AD32">
            <v>92</v>
          </cell>
          <cell r="AE32">
            <v>92</v>
          </cell>
          <cell r="AF32" t="str">
            <v>及格</v>
          </cell>
          <cell r="AG32">
            <v>73</v>
          </cell>
          <cell r="AH32">
            <v>86</v>
          </cell>
          <cell r="AI32">
            <v>70</v>
          </cell>
          <cell r="AJ32">
            <v>65</v>
          </cell>
          <cell r="AK32">
            <v>72</v>
          </cell>
          <cell r="AL32">
            <v>70</v>
          </cell>
          <cell r="AM32">
            <v>90</v>
          </cell>
          <cell r="AN32">
            <v>98</v>
          </cell>
          <cell r="AO32">
            <v>86</v>
          </cell>
          <cell r="AP32">
            <v>80</v>
          </cell>
          <cell r="AQ32" t="str">
            <v>良好</v>
          </cell>
          <cell r="AR32">
            <v>79</v>
          </cell>
          <cell r="AS32">
            <v>0</v>
          </cell>
          <cell r="AT32">
            <v>1</v>
          </cell>
          <cell r="AU32" t="str">
            <v>预就业实习</v>
          </cell>
        </row>
        <row r="33">
          <cell r="A33">
            <v>20200316066</v>
          </cell>
          <cell r="B33" t="str">
            <v>覃家更</v>
          </cell>
          <cell r="C33" t="str">
            <v>全日制2020云计算技术与应用1班</v>
          </cell>
          <cell r="D33">
            <v>69</v>
          </cell>
          <cell r="E33">
            <v>60</v>
          </cell>
          <cell r="F33">
            <v>78</v>
          </cell>
          <cell r="G33">
            <v>80</v>
          </cell>
          <cell r="H33">
            <v>60</v>
          </cell>
          <cell r="I33">
            <v>82</v>
          </cell>
          <cell r="J33">
            <v>88</v>
          </cell>
          <cell r="K33">
            <v>70</v>
          </cell>
          <cell r="L33">
            <v>73</v>
          </cell>
          <cell r="M33">
            <v>92</v>
          </cell>
          <cell r="N33">
            <v>98</v>
          </cell>
          <cell r="O33">
            <v>97</v>
          </cell>
          <cell r="P33">
            <v>95</v>
          </cell>
          <cell r="Q33" t="str">
            <v>良好</v>
          </cell>
          <cell r="R33" t="str">
            <v>良好</v>
          </cell>
          <cell r="S33">
            <v>75</v>
          </cell>
          <cell r="T33">
            <v>63</v>
          </cell>
          <cell r="U33">
            <v>95</v>
          </cell>
          <cell r="V33" t="str">
            <v>优秀</v>
          </cell>
          <cell r="W33" t="str">
            <v>良好</v>
          </cell>
          <cell r="X33">
            <v>91</v>
          </cell>
          <cell r="Y33">
            <v>76</v>
          </cell>
          <cell r="Z33">
            <v>93</v>
          </cell>
          <cell r="AA33">
            <v>78</v>
          </cell>
          <cell r="AB33">
            <v>80</v>
          </cell>
          <cell r="AC33">
            <v>70</v>
          </cell>
          <cell r="AD33">
            <v>60</v>
          </cell>
          <cell r="AE33">
            <v>76</v>
          </cell>
          <cell r="AF33" t="str">
            <v>及格</v>
          </cell>
          <cell r="AG33">
            <v>81</v>
          </cell>
          <cell r="AH33">
            <v>83</v>
          </cell>
          <cell r="AI33">
            <v>67</v>
          </cell>
          <cell r="AJ33">
            <v>53</v>
          </cell>
          <cell r="AK33">
            <v>61</v>
          </cell>
          <cell r="AL33">
            <v>70</v>
          </cell>
          <cell r="AM33">
            <v>87</v>
          </cell>
          <cell r="AN33">
            <v>77</v>
          </cell>
          <cell r="AO33">
            <v>85</v>
          </cell>
          <cell r="AP33">
            <v>80</v>
          </cell>
          <cell r="AQ33" t="str">
            <v>中等</v>
          </cell>
          <cell r="AR33">
            <v>70</v>
          </cell>
          <cell r="AS33">
            <v>80</v>
          </cell>
          <cell r="AT33">
            <v>1</v>
          </cell>
          <cell r="AU33" t="str">
            <v>数据通信技术</v>
          </cell>
        </row>
        <row r="34">
          <cell r="A34">
            <v>20200316068</v>
          </cell>
          <cell r="B34" t="str">
            <v>周柏任</v>
          </cell>
          <cell r="C34" t="str">
            <v>全日制2020云计算技术与应用1班</v>
          </cell>
          <cell r="D34">
            <v>82</v>
          </cell>
          <cell r="E34">
            <v>71</v>
          </cell>
          <cell r="F34">
            <v>76</v>
          </cell>
          <cell r="G34">
            <v>86</v>
          </cell>
          <cell r="H34">
            <v>60</v>
          </cell>
          <cell r="I34">
            <v>79</v>
          </cell>
          <cell r="J34">
            <v>75</v>
          </cell>
          <cell r="K34">
            <v>72</v>
          </cell>
          <cell r="L34">
            <v>80</v>
          </cell>
          <cell r="M34">
            <v>99</v>
          </cell>
          <cell r="N34">
            <v>100</v>
          </cell>
          <cell r="O34">
            <v>100</v>
          </cell>
          <cell r="P34">
            <v>97</v>
          </cell>
          <cell r="Q34" t="str">
            <v>良好</v>
          </cell>
          <cell r="R34" t="str">
            <v>良好</v>
          </cell>
          <cell r="S34">
            <v>75</v>
          </cell>
          <cell r="T34">
            <v>78</v>
          </cell>
          <cell r="U34">
            <v>98</v>
          </cell>
          <cell r="V34" t="str">
            <v>优秀</v>
          </cell>
          <cell r="W34" t="str">
            <v>良好</v>
          </cell>
          <cell r="X34">
            <v>95</v>
          </cell>
          <cell r="Y34">
            <v>85</v>
          </cell>
          <cell r="Z34">
            <v>93</v>
          </cell>
          <cell r="AA34">
            <v>86</v>
          </cell>
          <cell r="AB34">
            <v>84</v>
          </cell>
          <cell r="AC34">
            <v>83</v>
          </cell>
          <cell r="AD34">
            <v>74</v>
          </cell>
          <cell r="AE34">
            <v>78</v>
          </cell>
          <cell r="AF34">
            <v>72</v>
          </cell>
          <cell r="AG34">
            <v>78</v>
          </cell>
          <cell r="AH34">
            <v>92</v>
          </cell>
          <cell r="AI34">
            <v>75</v>
          </cell>
          <cell r="AJ34">
            <v>60</v>
          </cell>
          <cell r="AK34">
            <v>81</v>
          </cell>
          <cell r="AL34">
            <v>81</v>
          </cell>
          <cell r="AM34">
            <v>96</v>
          </cell>
          <cell r="AN34">
            <v>93</v>
          </cell>
          <cell r="AO34">
            <v>80</v>
          </cell>
          <cell r="AP34">
            <v>80</v>
          </cell>
          <cell r="AQ34" t="str">
            <v>良好</v>
          </cell>
          <cell r="AR34">
            <v>82</v>
          </cell>
          <cell r="AS34">
            <v>0</v>
          </cell>
          <cell r="AT34">
            <v>1</v>
          </cell>
          <cell r="AU34" t="str">
            <v>预就业实习</v>
          </cell>
        </row>
        <row r="35">
          <cell r="A35">
            <v>20200401036</v>
          </cell>
          <cell r="B35" t="str">
            <v>秦炳权</v>
          </cell>
          <cell r="C35" t="str">
            <v>全日制2020云计算技术与应用1班</v>
          </cell>
          <cell r="D35">
            <v>69</v>
          </cell>
          <cell r="E35">
            <v>70</v>
          </cell>
          <cell r="F35">
            <v>82</v>
          </cell>
          <cell r="G35">
            <v>83</v>
          </cell>
          <cell r="H35">
            <v>77</v>
          </cell>
          <cell r="I35">
            <v>72</v>
          </cell>
          <cell r="J35">
            <v>86</v>
          </cell>
          <cell r="K35">
            <v>80</v>
          </cell>
          <cell r="L35">
            <v>84</v>
          </cell>
          <cell r="M35">
            <v>90</v>
          </cell>
          <cell r="N35">
            <v>100</v>
          </cell>
          <cell r="O35">
            <v>100</v>
          </cell>
          <cell r="P35">
            <v>100</v>
          </cell>
          <cell r="Q35" t="str">
            <v>良好</v>
          </cell>
          <cell r="R35" t="str">
            <v>良好</v>
          </cell>
          <cell r="S35">
            <v>75</v>
          </cell>
          <cell r="T35">
            <v>88</v>
          </cell>
          <cell r="U35">
            <v>85</v>
          </cell>
          <cell r="V35">
            <v>85</v>
          </cell>
          <cell r="W35">
            <v>85</v>
          </cell>
          <cell r="X35">
            <v>93</v>
          </cell>
          <cell r="Y35">
            <v>85</v>
          </cell>
          <cell r="Z35">
            <v>96</v>
          </cell>
          <cell r="AA35">
            <v>76</v>
          </cell>
          <cell r="AB35">
            <v>85</v>
          </cell>
          <cell r="AC35">
            <v>90</v>
          </cell>
          <cell r="AD35">
            <v>98</v>
          </cell>
          <cell r="AE35">
            <v>76</v>
          </cell>
          <cell r="AF35">
            <v>69</v>
          </cell>
          <cell r="AG35">
            <v>76</v>
          </cell>
          <cell r="AH35">
            <v>93</v>
          </cell>
          <cell r="AI35">
            <v>78</v>
          </cell>
          <cell r="AJ35">
            <v>62</v>
          </cell>
          <cell r="AK35">
            <v>79</v>
          </cell>
          <cell r="AL35">
            <v>89</v>
          </cell>
          <cell r="AM35">
            <v>96</v>
          </cell>
          <cell r="AN35">
            <v>96</v>
          </cell>
          <cell r="AO35">
            <v>80</v>
          </cell>
          <cell r="AP35">
            <v>80</v>
          </cell>
          <cell r="AQ35" t="str">
            <v>良好</v>
          </cell>
          <cell r="AR35">
            <v>72</v>
          </cell>
          <cell r="AS35">
            <v>0</v>
          </cell>
          <cell r="AT35">
            <v>1</v>
          </cell>
          <cell r="AU35" t="str">
            <v>预就业实习</v>
          </cell>
        </row>
        <row r="36">
          <cell r="A36">
            <v>20200405042</v>
          </cell>
          <cell r="B36" t="str">
            <v>张若鹏</v>
          </cell>
          <cell r="C36" t="str">
            <v>全日制2020云计算技术与应用1班</v>
          </cell>
          <cell r="D36">
            <v>60</v>
          </cell>
          <cell r="E36">
            <v>65</v>
          </cell>
          <cell r="F36">
            <v>78</v>
          </cell>
          <cell r="G36">
            <v>73</v>
          </cell>
          <cell r="H36">
            <v>83</v>
          </cell>
          <cell r="I36">
            <v>78</v>
          </cell>
          <cell r="J36">
            <v>75</v>
          </cell>
          <cell r="K36">
            <v>86</v>
          </cell>
          <cell r="L36">
            <v>83</v>
          </cell>
          <cell r="M36">
            <v>89</v>
          </cell>
          <cell r="N36">
            <v>100</v>
          </cell>
          <cell r="O36">
            <v>98</v>
          </cell>
          <cell r="P36">
            <v>100</v>
          </cell>
          <cell r="Q36" t="str">
            <v>良好</v>
          </cell>
          <cell r="R36" t="str">
            <v>良好</v>
          </cell>
          <cell r="S36">
            <v>75</v>
          </cell>
          <cell r="T36">
            <v>84</v>
          </cell>
          <cell r="U36">
            <v>81</v>
          </cell>
          <cell r="V36">
            <v>81</v>
          </cell>
          <cell r="W36">
            <v>85</v>
          </cell>
          <cell r="X36">
            <v>95</v>
          </cell>
          <cell r="Y36">
            <v>65</v>
          </cell>
          <cell r="Z36">
            <v>94</v>
          </cell>
          <cell r="AA36">
            <v>75</v>
          </cell>
          <cell r="AB36">
            <v>85</v>
          </cell>
          <cell r="AC36">
            <v>89</v>
          </cell>
          <cell r="AD36">
            <v>90</v>
          </cell>
          <cell r="AE36">
            <v>60</v>
          </cell>
          <cell r="AF36">
            <v>63</v>
          </cell>
          <cell r="AG36">
            <v>81</v>
          </cell>
          <cell r="AH36">
            <v>92</v>
          </cell>
          <cell r="AI36">
            <v>81</v>
          </cell>
          <cell r="AJ36">
            <v>60</v>
          </cell>
          <cell r="AK36">
            <v>75</v>
          </cell>
          <cell r="AL36">
            <v>90</v>
          </cell>
          <cell r="AM36">
            <v>87</v>
          </cell>
          <cell r="AN36">
            <v>94</v>
          </cell>
          <cell r="AO36">
            <v>84</v>
          </cell>
          <cell r="AP36">
            <v>80</v>
          </cell>
          <cell r="AQ36" t="str">
            <v>良好</v>
          </cell>
          <cell r="AR36">
            <v>62</v>
          </cell>
          <cell r="AS36">
            <v>0</v>
          </cell>
          <cell r="AT36">
            <v>1</v>
          </cell>
          <cell r="AU36" t="str">
            <v>预就业实习</v>
          </cell>
        </row>
        <row r="37">
          <cell r="A37">
            <v>20200701041</v>
          </cell>
          <cell r="B37" t="str">
            <v>赖秋婷</v>
          </cell>
          <cell r="C37" t="str">
            <v>全日制2020云计算技术与应用1班</v>
          </cell>
          <cell r="D37">
            <v>68</v>
          </cell>
          <cell r="E37">
            <v>60</v>
          </cell>
          <cell r="F37">
            <v>81</v>
          </cell>
          <cell r="G37">
            <v>67</v>
          </cell>
          <cell r="H37">
            <v>61</v>
          </cell>
          <cell r="I37">
            <v>72</v>
          </cell>
          <cell r="J37">
            <v>92</v>
          </cell>
          <cell r="K37">
            <v>169</v>
          </cell>
          <cell r="L37">
            <v>83</v>
          </cell>
          <cell r="M37">
            <v>93</v>
          </cell>
          <cell r="N37">
            <v>97</v>
          </cell>
          <cell r="O37">
            <v>99</v>
          </cell>
          <cell r="P37">
            <v>100</v>
          </cell>
          <cell r="Q37" t="str">
            <v>良好</v>
          </cell>
          <cell r="R37" t="str">
            <v>良好</v>
          </cell>
          <cell r="S37">
            <v>75</v>
          </cell>
          <cell r="T37">
            <v>77</v>
          </cell>
          <cell r="U37">
            <v>75</v>
          </cell>
          <cell r="V37" t="str">
            <v>良好</v>
          </cell>
          <cell r="W37" t="str">
            <v>良好</v>
          </cell>
          <cell r="X37">
            <v>96</v>
          </cell>
          <cell r="Y37">
            <v>66</v>
          </cell>
          <cell r="Z37">
            <v>95</v>
          </cell>
          <cell r="AA37">
            <v>77</v>
          </cell>
          <cell r="AB37">
            <v>84</v>
          </cell>
          <cell r="AC37">
            <v>81</v>
          </cell>
          <cell r="AD37">
            <v>73</v>
          </cell>
          <cell r="AE37">
            <v>66</v>
          </cell>
          <cell r="AF37" t="str">
            <v>及格</v>
          </cell>
          <cell r="AG37">
            <v>66</v>
          </cell>
          <cell r="AH37">
            <v>85</v>
          </cell>
          <cell r="AI37">
            <v>74</v>
          </cell>
          <cell r="AJ37">
            <v>69</v>
          </cell>
          <cell r="AK37">
            <v>75</v>
          </cell>
          <cell r="AL37">
            <v>82</v>
          </cell>
          <cell r="AM37">
            <v>94</v>
          </cell>
          <cell r="AN37">
            <v>94</v>
          </cell>
          <cell r="AO37">
            <v>82</v>
          </cell>
          <cell r="AP37">
            <v>80</v>
          </cell>
          <cell r="AQ37" t="str">
            <v>良好</v>
          </cell>
          <cell r="AR37">
            <v>76</v>
          </cell>
          <cell r="AS37">
            <v>94</v>
          </cell>
          <cell r="AT37">
            <v>0</v>
          </cell>
          <cell r="AU37" t="str">
            <v/>
          </cell>
        </row>
        <row r="38">
          <cell r="A38">
            <v>20180316046</v>
          </cell>
          <cell r="B38" t="str">
            <v>梁培飚</v>
          </cell>
          <cell r="C38" t="str">
            <v>全日制2020云计算技术与应用2班</v>
          </cell>
          <cell r="D38">
            <v>72</v>
          </cell>
          <cell r="E38">
            <v>69</v>
          </cell>
          <cell r="F38">
            <v>71</v>
          </cell>
          <cell r="G38">
            <v>77</v>
          </cell>
          <cell r="H38">
            <v>61</v>
          </cell>
          <cell r="I38">
            <v>74</v>
          </cell>
          <cell r="J38">
            <v>90</v>
          </cell>
          <cell r="K38">
            <v>86</v>
          </cell>
          <cell r="L38">
            <v>82</v>
          </cell>
          <cell r="M38">
            <v>60</v>
          </cell>
          <cell r="N38">
            <v>73</v>
          </cell>
          <cell r="O38">
            <v>95</v>
          </cell>
          <cell r="P38">
            <v>97</v>
          </cell>
          <cell r="Q38" t="str">
            <v>良好</v>
          </cell>
          <cell r="R38" t="str">
            <v>良好</v>
          </cell>
          <cell r="S38">
            <v>75</v>
          </cell>
          <cell r="T38">
            <v>82</v>
          </cell>
          <cell r="U38">
            <v>92</v>
          </cell>
          <cell r="V38" t="str">
            <v>良好</v>
          </cell>
          <cell r="W38" t="str">
            <v>良好</v>
          </cell>
          <cell r="X38">
            <v>85</v>
          </cell>
          <cell r="Y38">
            <v>74</v>
          </cell>
          <cell r="Z38">
            <v>87</v>
          </cell>
          <cell r="AA38">
            <v>72</v>
          </cell>
          <cell r="AB38">
            <v>83</v>
          </cell>
          <cell r="AC38">
            <v>75</v>
          </cell>
          <cell r="AD38">
            <v>65</v>
          </cell>
          <cell r="AE38">
            <v>72</v>
          </cell>
          <cell r="AF38">
            <v>63</v>
          </cell>
          <cell r="AG38">
            <v>69</v>
          </cell>
          <cell r="AH38">
            <v>83</v>
          </cell>
          <cell r="AI38">
            <v>76</v>
          </cell>
          <cell r="AJ38">
            <v>60</v>
          </cell>
          <cell r="AK38">
            <v>80</v>
          </cell>
          <cell r="AL38">
            <v>71</v>
          </cell>
          <cell r="AM38">
            <v>94</v>
          </cell>
          <cell r="AN38">
            <v>69</v>
          </cell>
          <cell r="AO38">
            <v>80</v>
          </cell>
          <cell r="AP38">
            <v>80</v>
          </cell>
          <cell r="AQ38" t="str">
            <v>良好</v>
          </cell>
          <cell r="AR38">
            <v>64</v>
          </cell>
          <cell r="AS38">
            <v>0</v>
          </cell>
          <cell r="AT38">
            <v>1</v>
          </cell>
          <cell r="AU38" t="str">
            <v>预就业实习</v>
          </cell>
        </row>
        <row r="39">
          <cell r="A39">
            <v>20180401025</v>
          </cell>
          <cell r="B39" t="str">
            <v>杨盛安</v>
          </cell>
          <cell r="C39" t="str">
            <v>全日制2020云计算技术与应用2班</v>
          </cell>
          <cell r="D39">
            <v>89</v>
          </cell>
          <cell r="E39">
            <v>73</v>
          </cell>
          <cell r="F39">
            <v>82</v>
          </cell>
          <cell r="G39">
            <v>85</v>
          </cell>
          <cell r="H39">
            <v>76</v>
          </cell>
          <cell r="I39">
            <v>86</v>
          </cell>
          <cell r="J39">
            <v>85</v>
          </cell>
          <cell r="K39">
            <v>93</v>
          </cell>
          <cell r="L39">
            <v>86</v>
          </cell>
          <cell r="M39">
            <v>95</v>
          </cell>
          <cell r="N39">
            <v>98</v>
          </cell>
          <cell r="O39">
            <v>99</v>
          </cell>
          <cell r="P39">
            <v>100</v>
          </cell>
          <cell r="Q39" t="str">
            <v>良好</v>
          </cell>
          <cell r="R39" t="str">
            <v>良好</v>
          </cell>
          <cell r="S39">
            <v>75</v>
          </cell>
          <cell r="T39">
            <v>83</v>
          </cell>
          <cell r="U39">
            <v>89</v>
          </cell>
          <cell r="V39">
            <v>89</v>
          </cell>
          <cell r="W39">
            <v>85</v>
          </cell>
          <cell r="X39">
            <v>85</v>
          </cell>
          <cell r="Y39">
            <v>94</v>
          </cell>
          <cell r="Z39">
            <v>93</v>
          </cell>
          <cell r="AA39">
            <v>79</v>
          </cell>
          <cell r="AB39">
            <v>83</v>
          </cell>
          <cell r="AC39">
            <v>83</v>
          </cell>
          <cell r="AD39">
            <v>99</v>
          </cell>
          <cell r="AE39">
            <v>95</v>
          </cell>
          <cell r="AF39">
            <v>78</v>
          </cell>
          <cell r="AG39">
            <v>75</v>
          </cell>
          <cell r="AH39">
            <v>90</v>
          </cell>
          <cell r="AI39">
            <v>84</v>
          </cell>
          <cell r="AJ39">
            <v>60</v>
          </cell>
          <cell r="AK39">
            <v>86</v>
          </cell>
          <cell r="AL39">
            <v>82</v>
          </cell>
          <cell r="AM39">
            <v>95</v>
          </cell>
          <cell r="AN39">
            <v>98</v>
          </cell>
          <cell r="AO39">
            <v>88</v>
          </cell>
          <cell r="AP39">
            <v>80</v>
          </cell>
          <cell r="AQ39" t="str">
            <v>良好</v>
          </cell>
          <cell r="AR39">
            <v>74</v>
          </cell>
          <cell r="AS39">
            <v>0</v>
          </cell>
          <cell r="AT39">
            <v>1</v>
          </cell>
          <cell r="AU39" t="str">
            <v>预就业实习</v>
          </cell>
        </row>
        <row r="40">
          <cell r="A40">
            <v>20200202001</v>
          </cell>
          <cell r="B40" t="str">
            <v>蔡博文</v>
          </cell>
          <cell r="C40" t="str">
            <v>全日制2020云计算技术与应用2班</v>
          </cell>
          <cell r="D40">
            <v>83</v>
          </cell>
          <cell r="E40">
            <v>72</v>
          </cell>
          <cell r="F40">
            <v>87</v>
          </cell>
          <cell r="G40">
            <v>86</v>
          </cell>
          <cell r="H40">
            <v>69</v>
          </cell>
          <cell r="I40">
            <v>85</v>
          </cell>
          <cell r="J40">
            <v>75</v>
          </cell>
          <cell r="K40">
            <v>81</v>
          </cell>
          <cell r="L40">
            <v>83</v>
          </cell>
          <cell r="M40">
            <v>94</v>
          </cell>
          <cell r="N40">
            <v>93</v>
          </cell>
          <cell r="O40">
            <v>90</v>
          </cell>
          <cell r="P40">
            <v>92</v>
          </cell>
          <cell r="Q40" t="str">
            <v>良好</v>
          </cell>
          <cell r="R40" t="str">
            <v>良好</v>
          </cell>
          <cell r="S40">
            <v>75</v>
          </cell>
          <cell r="T40">
            <v>84</v>
          </cell>
          <cell r="U40">
            <v>73</v>
          </cell>
          <cell r="V40">
            <v>73</v>
          </cell>
          <cell r="W40">
            <v>70</v>
          </cell>
          <cell r="X40">
            <v>72</v>
          </cell>
          <cell r="Y40">
            <v>74</v>
          </cell>
          <cell r="Z40">
            <v>96</v>
          </cell>
          <cell r="AA40">
            <v>78</v>
          </cell>
          <cell r="AB40">
            <v>89</v>
          </cell>
          <cell r="AC40">
            <v>76</v>
          </cell>
          <cell r="AD40">
            <v>76</v>
          </cell>
          <cell r="AE40">
            <v>70</v>
          </cell>
          <cell r="AF40">
            <v>60</v>
          </cell>
          <cell r="AG40">
            <v>67</v>
          </cell>
          <cell r="AH40">
            <v>84</v>
          </cell>
          <cell r="AI40">
            <v>64</v>
          </cell>
          <cell r="AJ40">
            <v>60</v>
          </cell>
          <cell r="AK40">
            <v>75</v>
          </cell>
          <cell r="AL40">
            <v>88</v>
          </cell>
          <cell r="AM40">
            <v>78</v>
          </cell>
          <cell r="AN40">
            <v>92</v>
          </cell>
          <cell r="AO40">
            <v>86</v>
          </cell>
          <cell r="AP40">
            <v>80</v>
          </cell>
          <cell r="AQ40" t="str">
            <v>良好</v>
          </cell>
          <cell r="AR40">
            <v>68</v>
          </cell>
          <cell r="AS40">
            <v>100</v>
          </cell>
          <cell r="AT40">
            <v>0</v>
          </cell>
          <cell r="AU40" t="str">
            <v/>
          </cell>
        </row>
        <row r="41">
          <cell r="A41">
            <v>20200202044</v>
          </cell>
          <cell r="B41" t="str">
            <v>蓝一胜</v>
          </cell>
          <cell r="C41" t="str">
            <v>全日制2020云计算技术与应用2班</v>
          </cell>
          <cell r="D41">
            <v>61</v>
          </cell>
          <cell r="E41">
            <v>80</v>
          </cell>
          <cell r="F41">
            <v>87</v>
          </cell>
          <cell r="G41">
            <v>83</v>
          </cell>
          <cell r="H41">
            <v>69</v>
          </cell>
          <cell r="I41">
            <v>87</v>
          </cell>
          <cell r="J41">
            <v>77</v>
          </cell>
          <cell r="K41">
            <v>4</v>
          </cell>
          <cell r="L41">
            <v>83</v>
          </cell>
          <cell r="M41">
            <v>99</v>
          </cell>
          <cell r="N41">
            <v>100</v>
          </cell>
          <cell r="O41">
            <v>100</v>
          </cell>
          <cell r="P41">
            <v>100</v>
          </cell>
          <cell r="Q41" t="str">
            <v>良好</v>
          </cell>
          <cell r="R41" t="str">
            <v>良好</v>
          </cell>
          <cell r="S41">
            <v>75</v>
          </cell>
          <cell r="T41">
            <v>83</v>
          </cell>
          <cell r="U41">
            <v>82</v>
          </cell>
          <cell r="V41">
            <v>82</v>
          </cell>
          <cell r="W41">
            <v>70</v>
          </cell>
          <cell r="X41">
            <v>95</v>
          </cell>
          <cell r="Y41">
            <v>81</v>
          </cell>
          <cell r="Z41">
            <v>93</v>
          </cell>
          <cell r="AA41">
            <v>79</v>
          </cell>
          <cell r="AB41">
            <v>90</v>
          </cell>
          <cell r="AC41">
            <v>83</v>
          </cell>
          <cell r="AD41">
            <v>97</v>
          </cell>
          <cell r="AE41">
            <v>61</v>
          </cell>
          <cell r="AF41">
            <v>69</v>
          </cell>
          <cell r="AG41">
            <v>64</v>
          </cell>
          <cell r="AH41">
            <v>93</v>
          </cell>
          <cell r="AI41">
            <v>71</v>
          </cell>
          <cell r="AJ41">
            <v>60</v>
          </cell>
          <cell r="AK41">
            <v>75</v>
          </cell>
          <cell r="AL41">
            <v>87</v>
          </cell>
          <cell r="AM41">
            <v>96</v>
          </cell>
          <cell r="AN41">
            <v>91</v>
          </cell>
          <cell r="AO41">
            <v>90</v>
          </cell>
          <cell r="AP41">
            <v>80</v>
          </cell>
          <cell r="AQ41" t="str">
            <v>良好</v>
          </cell>
          <cell r="AR41">
            <v>81</v>
          </cell>
          <cell r="AS41">
            <v>83</v>
          </cell>
          <cell r="AT41">
            <v>1</v>
          </cell>
          <cell r="AU41" t="str">
            <v>体育与健康(二)——篮球</v>
          </cell>
        </row>
        <row r="42">
          <cell r="A42">
            <v>20200205230</v>
          </cell>
          <cell r="B42" t="str">
            <v>谢宗诚</v>
          </cell>
          <cell r="C42" t="str">
            <v>全日制2020云计算技术与应用2班</v>
          </cell>
          <cell r="D42">
            <v>76</v>
          </cell>
          <cell r="E42">
            <v>75</v>
          </cell>
          <cell r="F42">
            <v>92</v>
          </cell>
          <cell r="G42">
            <v>87</v>
          </cell>
          <cell r="H42">
            <v>72</v>
          </cell>
          <cell r="I42">
            <v>84</v>
          </cell>
          <cell r="J42">
            <v>89</v>
          </cell>
          <cell r="K42">
            <v>86</v>
          </cell>
          <cell r="L42">
            <v>88</v>
          </cell>
          <cell r="M42">
            <v>75</v>
          </cell>
          <cell r="N42">
            <v>99</v>
          </cell>
          <cell r="O42">
            <v>100</v>
          </cell>
          <cell r="P42">
            <v>100</v>
          </cell>
          <cell r="Q42" t="str">
            <v>良好</v>
          </cell>
          <cell r="R42" t="str">
            <v>良好</v>
          </cell>
          <cell r="S42">
            <v>75</v>
          </cell>
          <cell r="T42">
            <v>82</v>
          </cell>
          <cell r="U42">
            <v>85</v>
          </cell>
          <cell r="V42">
            <v>85</v>
          </cell>
          <cell r="W42">
            <v>70</v>
          </cell>
          <cell r="X42">
            <v>87</v>
          </cell>
          <cell r="Y42">
            <v>82</v>
          </cell>
          <cell r="Z42">
            <v>96</v>
          </cell>
          <cell r="AA42">
            <v>81</v>
          </cell>
          <cell r="AB42">
            <v>89</v>
          </cell>
          <cell r="AC42">
            <v>84</v>
          </cell>
          <cell r="AD42">
            <v>83</v>
          </cell>
          <cell r="AE42">
            <v>71</v>
          </cell>
          <cell r="AF42">
            <v>78</v>
          </cell>
          <cell r="AG42">
            <v>70</v>
          </cell>
          <cell r="AH42">
            <v>93</v>
          </cell>
          <cell r="AI42">
            <v>85</v>
          </cell>
          <cell r="AJ42">
            <v>60</v>
          </cell>
          <cell r="AK42">
            <v>90</v>
          </cell>
          <cell r="AL42">
            <v>93</v>
          </cell>
          <cell r="AM42">
            <v>96</v>
          </cell>
          <cell r="AN42">
            <v>87</v>
          </cell>
          <cell r="AO42">
            <v>92</v>
          </cell>
          <cell r="AP42">
            <v>80</v>
          </cell>
          <cell r="AQ42" t="str">
            <v>良好</v>
          </cell>
          <cell r="AR42">
            <v>67</v>
          </cell>
          <cell r="AS42">
            <v>96</v>
          </cell>
          <cell r="AT42">
            <v>0</v>
          </cell>
          <cell r="AU42" t="str">
            <v/>
          </cell>
        </row>
        <row r="43">
          <cell r="A43">
            <v>20200302012</v>
          </cell>
          <cell r="B43" t="str">
            <v>潘能臣</v>
          </cell>
          <cell r="C43" t="str">
            <v>全日制2020云计算技术与应用2班</v>
          </cell>
          <cell r="D43">
            <v>87</v>
          </cell>
          <cell r="E43">
            <v>61</v>
          </cell>
          <cell r="F43">
            <v>90</v>
          </cell>
          <cell r="G43">
            <v>87</v>
          </cell>
          <cell r="H43">
            <v>85</v>
          </cell>
          <cell r="I43">
            <v>82</v>
          </cell>
          <cell r="J43">
            <v>82</v>
          </cell>
          <cell r="K43">
            <v>90</v>
          </cell>
          <cell r="L43">
            <v>93</v>
          </cell>
          <cell r="M43">
            <v>97</v>
          </cell>
          <cell r="N43">
            <v>100</v>
          </cell>
          <cell r="O43">
            <v>100</v>
          </cell>
          <cell r="P43">
            <v>100</v>
          </cell>
          <cell r="Q43" t="str">
            <v>良好</v>
          </cell>
          <cell r="R43" t="str">
            <v>良好</v>
          </cell>
          <cell r="S43">
            <v>85</v>
          </cell>
          <cell r="T43">
            <v>85</v>
          </cell>
          <cell r="U43">
            <v>89</v>
          </cell>
          <cell r="V43">
            <v>89</v>
          </cell>
          <cell r="W43">
            <v>95</v>
          </cell>
          <cell r="X43">
            <v>96</v>
          </cell>
          <cell r="Y43">
            <v>95</v>
          </cell>
          <cell r="Z43">
            <v>96</v>
          </cell>
          <cell r="AA43">
            <v>92</v>
          </cell>
          <cell r="AB43">
            <v>95</v>
          </cell>
          <cell r="AC43">
            <v>96</v>
          </cell>
          <cell r="AD43">
            <v>100</v>
          </cell>
          <cell r="AE43">
            <v>96</v>
          </cell>
          <cell r="AF43">
            <v>93</v>
          </cell>
          <cell r="AG43">
            <v>85</v>
          </cell>
          <cell r="AH43">
            <v>97</v>
          </cell>
          <cell r="AI43">
            <v>95</v>
          </cell>
          <cell r="AJ43">
            <v>91</v>
          </cell>
          <cell r="AK43">
            <v>95</v>
          </cell>
          <cell r="AL43">
            <v>97</v>
          </cell>
          <cell r="AM43">
            <v>97</v>
          </cell>
          <cell r="AN43">
            <v>96</v>
          </cell>
          <cell r="AO43">
            <v>93</v>
          </cell>
          <cell r="AP43">
            <v>80</v>
          </cell>
          <cell r="AQ43" t="str">
            <v>优秀</v>
          </cell>
          <cell r="AR43">
            <v>85</v>
          </cell>
          <cell r="AS43">
            <v>0</v>
          </cell>
          <cell r="AT43">
            <v>1</v>
          </cell>
          <cell r="AU43" t="str">
            <v>预就业实习</v>
          </cell>
        </row>
        <row r="44">
          <cell r="A44">
            <v>20200302052</v>
          </cell>
          <cell r="B44" t="str">
            <v>刘兴镇</v>
          </cell>
          <cell r="C44" t="str">
            <v>全日制2020云计算技术与应用2班</v>
          </cell>
          <cell r="D44">
            <v>81</v>
          </cell>
          <cell r="E44">
            <v>75</v>
          </cell>
          <cell r="F44">
            <v>84</v>
          </cell>
          <cell r="G44">
            <v>85</v>
          </cell>
          <cell r="H44">
            <v>75</v>
          </cell>
          <cell r="I44">
            <v>79</v>
          </cell>
          <cell r="J44">
            <v>81</v>
          </cell>
          <cell r="K44">
            <v>79</v>
          </cell>
          <cell r="L44">
            <v>84</v>
          </cell>
          <cell r="M44">
            <v>98</v>
          </cell>
          <cell r="N44">
            <v>99</v>
          </cell>
          <cell r="O44">
            <v>100</v>
          </cell>
          <cell r="P44">
            <v>99</v>
          </cell>
          <cell r="Q44" t="str">
            <v>良好</v>
          </cell>
          <cell r="R44" t="str">
            <v>良好</v>
          </cell>
          <cell r="S44">
            <v>75</v>
          </cell>
          <cell r="T44">
            <v>82</v>
          </cell>
          <cell r="U44">
            <v>87</v>
          </cell>
          <cell r="V44">
            <v>87</v>
          </cell>
          <cell r="W44">
            <v>95</v>
          </cell>
          <cell r="X44">
            <v>96</v>
          </cell>
          <cell r="Y44">
            <v>93</v>
          </cell>
          <cell r="Z44">
            <v>94</v>
          </cell>
          <cell r="AA44">
            <v>78</v>
          </cell>
          <cell r="AB44">
            <v>88</v>
          </cell>
          <cell r="AC44">
            <v>86</v>
          </cell>
          <cell r="AD44">
            <v>89</v>
          </cell>
          <cell r="AE44">
            <v>77</v>
          </cell>
          <cell r="AF44">
            <v>83</v>
          </cell>
          <cell r="AG44">
            <v>76</v>
          </cell>
          <cell r="AH44">
            <v>93</v>
          </cell>
          <cell r="AI44">
            <v>81</v>
          </cell>
          <cell r="AJ44">
            <v>60</v>
          </cell>
          <cell r="AK44">
            <v>90</v>
          </cell>
          <cell r="AL44">
            <v>68</v>
          </cell>
          <cell r="AM44">
            <v>95</v>
          </cell>
          <cell r="AN44">
            <v>98</v>
          </cell>
          <cell r="AO44">
            <v>88</v>
          </cell>
          <cell r="AP44">
            <v>80</v>
          </cell>
          <cell r="AQ44" t="str">
            <v>良好</v>
          </cell>
          <cell r="AR44">
            <v>78</v>
          </cell>
          <cell r="AS44">
            <v>100</v>
          </cell>
          <cell r="AT44">
            <v>0</v>
          </cell>
          <cell r="AU44" t="str">
            <v/>
          </cell>
        </row>
        <row r="45">
          <cell r="A45">
            <v>20200316001</v>
          </cell>
          <cell r="B45" t="str">
            <v>董玉英</v>
          </cell>
          <cell r="C45" t="str">
            <v>全日制2020云计算技术与应用2班</v>
          </cell>
          <cell r="D45">
            <v>80</v>
          </cell>
          <cell r="E45">
            <v>68</v>
          </cell>
          <cell r="F45">
            <v>74</v>
          </cell>
          <cell r="G45">
            <v>68</v>
          </cell>
          <cell r="H45">
            <v>62</v>
          </cell>
          <cell r="I45">
            <v>78</v>
          </cell>
          <cell r="J45">
            <v>72</v>
          </cell>
          <cell r="K45">
            <v>88</v>
          </cell>
          <cell r="L45">
            <v>79</v>
          </cell>
          <cell r="M45">
            <v>97</v>
          </cell>
          <cell r="N45">
            <v>98</v>
          </cell>
          <cell r="O45">
            <v>93</v>
          </cell>
          <cell r="P45">
            <v>99</v>
          </cell>
          <cell r="Q45" t="str">
            <v>良好</v>
          </cell>
          <cell r="R45" t="str">
            <v>良好</v>
          </cell>
          <cell r="S45">
            <v>75</v>
          </cell>
          <cell r="T45">
            <v>81</v>
          </cell>
          <cell r="U45">
            <v>95</v>
          </cell>
          <cell r="V45" t="str">
            <v>及格</v>
          </cell>
          <cell r="W45" t="str">
            <v>良好</v>
          </cell>
          <cell r="X45">
            <v>96</v>
          </cell>
          <cell r="Y45">
            <v>97</v>
          </cell>
          <cell r="Z45">
            <v>89</v>
          </cell>
          <cell r="AA45">
            <v>70</v>
          </cell>
          <cell r="AB45">
            <v>84</v>
          </cell>
          <cell r="AC45">
            <v>71</v>
          </cell>
          <cell r="AD45">
            <v>76</v>
          </cell>
          <cell r="AE45">
            <v>88</v>
          </cell>
          <cell r="AF45" t="str">
            <v>及格</v>
          </cell>
          <cell r="AG45">
            <v>76</v>
          </cell>
          <cell r="AH45">
            <v>86</v>
          </cell>
          <cell r="AI45">
            <v>73</v>
          </cell>
          <cell r="AJ45">
            <v>60</v>
          </cell>
          <cell r="AK45">
            <v>70</v>
          </cell>
          <cell r="AL45">
            <v>82</v>
          </cell>
          <cell r="AM45">
            <v>94</v>
          </cell>
          <cell r="AN45">
            <v>93</v>
          </cell>
          <cell r="AO45">
            <v>80</v>
          </cell>
          <cell r="AP45">
            <v>80</v>
          </cell>
          <cell r="AQ45" t="str">
            <v>中等</v>
          </cell>
          <cell r="AR45">
            <v>70</v>
          </cell>
          <cell r="AS45">
            <v>78</v>
          </cell>
          <cell r="AT45">
            <v>0</v>
          </cell>
          <cell r="AU45" t="str">
            <v/>
          </cell>
        </row>
        <row r="46">
          <cell r="A46">
            <v>20200316003</v>
          </cell>
          <cell r="B46" t="str">
            <v>何伟成</v>
          </cell>
          <cell r="C46" t="str">
            <v>全日制2020云计算技术与应用2班</v>
          </cell>
          <cell r="D46">
            <v>81</v>
          </cell>
          <cell r="E46">
            <v>69</v>
          </cell>
          <cell r="F46">
            <v>67</v>
          </cell>
          <cell r="G46">
            <v>81</v>
          </cell>
          <cell r="H46">
            <v>61</v>
          </cell>
          <cell r="I46">
            <v>75</v>
          </cell>
          <cell r="J46">
            <v>84</v>
          </cell>
          <cell r="K46">
            <v>71</v>
          </cell>
          <cell r="L46">
            <v>81</v>
          </cell>
          <cell r="M46">
            <v>93</v>
          </cell>
          <cell r="N46">
            <v>73</v>
          </cell>
          <cell r="O46">
            <v>96</v>
          </cell>
          <cell r="P46">
            <v>90</v>
          </cell>
          <cell r="Q46" t="str">
            <v>良好</v>
          </cell>
          <cell r="R46" t="str">
            <v>良好</v>
          </cell>
          <cell r="S46">
            <v>75</v>
          </cell>
          <cell r="T46">
            <v>81</v>
          </cell>
          <cell r="U46">
            <v>95</v>
          </cell>
          <cell r="V46" t="str">
            <v>良好</v>
          </cell>
          <cell r="W46" t="str">
            <v>良好</v>
          </cell>
          <cell r="X46">
            <v>77</v>
          </cell>
          <cell r="Y46">
            <v>76</v>
          </cell>
          <cell r="Z46">
            <v>89</v>
          </cell>
          <cell r="AA46">
            <v>76</v>
          </cell>
          <cell r="AB46">
            <v>84</v>
          </cell>
          <cell r="AC46">
            <v>78</v>
          </cell>
          <cell r="AD46">
            <v>85</v>
          </cell>
          <cell r="AE46">
            <v>83</v>
          </cell>
          <cell r="AF46">
            <v>60</v>
          </cell>
          <cell r="AG46">
            <v>69</v>
          </cell>
          <cell r="AH46">
            <v>83</v>
          </cell>
          <cell r="AI46">
            <v>80</v>
          </cell>
          <cell r="AJ46">
            <v>60</v>
          </cell>
          <cell r="AK46">
            <v>65</v>
          </cell>
          <cell r="AL46">
            <v>89</v>
          </cell>
          <cell r="AM46">
            <v>94</v>
          </cell>
          <cell r="AN46">
            <v>82</v>
          </cell>
          <cell r="AO46">
            <v>80</v>
          </cell>
          <cell r="AP46">
            <v>80</v>
          </cell>
          <cell r="AQ46" t="str">
            <v>良好</v>
          </cell>
          <cell r="AR46">
            <v>60</v>
          </cell>
          <cell r="AS46">
            <v>89</v>
          </cell>
          <cell r="AT46">
            <v>0</v>
          </cell>
          <cell r="AU46" t="str">
            <v/>
          </cell>
        </row>
        <row r="47">
          <cell r="A47">
            <v>20200316005</v>
          </cell>
          <cell r="B47" t="str">
            <v>贺家龙</v>
          </cell>
          <cell r="C47" t="str">
            <v>全日制2020云计算技术与应用2班</v>
          </cell>
          <cell r="D47">
            <v>74</v>
          </cell>
          <cell r="E47">
            <v>76</v>
          </cell>
          <cell r="F47">
            <v>80</v>
          </cell>
          <cell r="G47">
            <v>81</v>
          </cell>
          <cell r="H47">
            <v>60</v>
          </cell>
          <cell r="I47">
            <v>74</v>
          </cell>
          <cell r="J47">
            <v>88</v>
          </cell>
          <cell r="K47">
            <v>84</v>
          </cell>
          <cell r="L47">
            <v>85</v>
          </cell>
          <cell r="M47">
            <v>99</v>
          </cell>
          <cell r="N47">
            <v>100</v>
          </cell>
          <cell r="O47">
            <v>100</v>
          </cell>
          <cell r="P47">
            <v>100</v>
          </cell>
          <cell r="Q47" t="str">
            <v>良好</v>
          </cell>
          <cell r="R47" t="str">
            <v>良好</v>
          </cell>
          <cell r="S47">
            <v>75</v>
          </cell>
          <cell r="T47">
            <v>79</v>
          </cell>
          <cell r="U47">
            <v>97</v>
          </cell>
          <cell r="V47" t="str">
            <v>良好</v>
          </cell>
          <cell r="W47" t="str">
            <v>良好</v>
          </cell>
          <cell r="X47">
            <v>94</v>
          </cell>
          <cell r="Y47">
            <v>80</v>
          </cell>
          <cell r="Z47">
            <v>93</v>
          </cell>
          <cell r="AA47">
            <v>74</v>
          </cell>
          <cell r="AB47">
            <v>84</v>
          </cell>
          <cell r="AC47">
            <v>73</v>
          </cell>
          <cell r="AD47">
            <v>84</v>
          </cell>
          <cell r="AE47">
            <v>89</v>
          </cell>
          <cell r="AF47" t="str">
            <v>及格</v>
          </cell>
          <cell r="AG47">
            <v>73</v>
          </cell>
          <cell r="AH47">
            <v>83</v>
          </cell>
          <cell r="AI47">
            <v>74</v>
          </cell>
          <cell r="AJ47">
            <v>60</v>
          </cell>
          <cell r="AK47">
            <v>73</v>
          </cell>
          <cell r="AL47">
            <v>85</v>
          </cell>
          <cell r="AM47">
            <v>86</v>
          </cell>
          <cell r="AN47">
            <v>70</v>
          </cell>
          <cell r="AO47">
            <v>77</v>
          </cell>
          <cell r="AP47">
            <v>80</v>
          </cell>
          <cell r="AQ47" t="str">
            <v>良好</v>
          </cell>
          <cell r="AR47">
            <v>60</v>
          </cell>
          <cell r="AS47">
            <v>100</v>
          </cell>
          <cell r="AT47">
            <v>0</v>
          </cell>
          <cell r="AU47" t="str">
            <v/>
          </cell>
        </row>
        <row r="48">
          <cell r="A48">
            <v>20200316008</v>
          </cell>
          <cell r="B48" t="str">
            <v>黄宗彩</v>
          </cell>
          <cell r="C48" t="str">
            <v>全日制2020云计算技术与应用2班</v>
          </cell>
          <cell r="D48">
            <v>72</v>
          </cell>
          <cell r="E48">
            <v>67</v>
          </cell>
          <cell r="F48">
            <v>70</v>
          </cell>
          <cell r="G48">
            <v>68</v>
          </cell>
          <cell r="H48">
            <v>61</v>
          </cell>
          <cell r="I48">
            <v>80</v>
          </cell>
          <cell r="J48">
            <v>88</v>
          </cell>
          <cell r="K48">
            <v>86</v>
          </cell>
          <cell r="L48">
            <v>86</v>
          </cell>
          <cell r="M48">
            <v>92</v>
          </cell>
          <cell r="N48">
            <v>94</v>
          </cell>
          <cell r="O48">
            <v>95</v>
          </cell>
          <cell r="P48">
            <v>97</v>
          </cell>
          <cell r="Q48" t="str">
            <v>良好</v>
          </cell>
          <cell r="R48" t="str">
            <v>良好</v>
          </cell>
          <cell r="S48">
            <v>75</v>
          </cell>
          <cell r="T48">
            <v>78</v>
          </cell>
          <cell r="U48">
            <v>92</v>
          </cell>
          <cell r="V48" t="str">
            <v>良好</v>
          </cell>
          <cell r="W48" t="str">
            <v>良好</v>
          </cell>
          <cell r="X48">
            <v>80</v>
          </cell>
          <cell r="Y48">
            <v>84</v>
          </cell>
          <cell r="Z48">
            <v>97</v>
          </cell>
          <cell r="AA48">
            <v>80</v>
          </cell>
          <cell r="AB48">
            <v>83</v>
          </cell>
          <cell r="AC48">
            <v>75</v>
          </cell>
          <cell r="AD48">
            <v>74</v>
          </cell>
          <cell r="AE48">
            <v>60</v>
          </cell>
          <cell r="AF48">
            <v>60</v>
          </cell>
          <cell r="AG48">
            <v>70</v>
          </cell>
          <cell r="AH48">
            <v>83</v>
          </cell>
          <cell r="AI48">
            <v>78</v>
          </cell>
          <cell r="AJ48">
            <v>71</v>
          </cell>
          <cell r="AK48">
            <v>67</v>
          </cell>
          <cell r="AL48">
            <v>79</v>
          </cell>
          <cell r="AM48">
            <v>94</v>
          </cell>
          <cell r="AN48">
            <v>70</v>
          </cell>
          <cell r="AO48">
            <v>75</v>
          </cell>
          <cell r="AP48">
            <v>80</v>
          </cell>
          <cell r="AQ48" t="str">
            <v>良好</v>
          </cell>
          <cell r="AR48">
            <v>60</v>
          </cell>
          <cell r="AS48">
            <v>0</v>
          </cell>
          <cell r="AT48">
            <v>1</v>
          </cell>
          <cell r="AU48" t="str">
            <v>预就业实习</v>
          </cell>
        </row>
        <row r="49">
          <cell r="A49">
            <v>20200316011</v>
          </cell>
          <cell r="B49" t="str">
            <v>廖平安</v>
          </cell>
          <cell r="C49" t="str">
            <v>全日制2020云计算技术与应用2班</v>
          </cell>
          <cell r="D49">
            <v>70</v>
          </cell>
          <cell r="E49">
            <v>66</v>
          </cell>
          <cell r="F49">
            <v>76</v>
          </cell>
          <cell r="G49">
            <v>75</v>
          </cell>
          <cell r="H49">
            <v>61</v>
          </cell>
          <cell r="I49">
            <v>68</v>
          </cell>
          <cell r="J49">
            <v>87</v>
          </cell>
          <cell r="K49">
            <v>83</v>
          </cell>
          <cell r="L49">
            <v>85</v>
          </cell>
          <cell r="M49">
            <v>94</v>
          </cell>
          <cell r="N49">
            <v>71</v>
          </cell>
          <cell r="O49">
            <v>96</v>
          </cell>
          <cell r="P49">
            <v>60</v>
          </cell>
          <cell r="Q49" t="str">
            <v>良好</v>
          </cell>
          <cell r="R49" t="str">
            <v>良好</v>
          </cell>
          <cell r="S49">
            <v>75</v>
          </cell>
          <cell r="T49">
            <v>79</v>
          </cell>
          <cell r="U49">
            <v>94</v>
          </cell>
          <cell r="V49" t="str">
            <v>及格</v>
          </cell>
          <cell r="W49" t="str">
            <v>良好</v>
          </cell>
          <cell r="X49">
            <v>93</v>
          </cell>
          <cell r="Y49">
            <v>69</v>
          </cell>
          <cell r="Z49">
            <v>91</v>
          </cell>
          <cell r="AA49">
            <v>71</v>
          </cell>
          <cell r="AB49">
            <v>84</v>
          </cell>
          <cell r="AC49">
            <v>67</v>
          </cell>
          <cell r="AD49">
            <v>69</v>
          </cell>
          <cell r="AE49">
            <v>69</v>
          </cell>
          <cell r="AF49" t="str">
            <v>及格</v>
          </cell>
          <cell r="AG49">
            <v>68</v>
          </cell>
          <cell r="AH49">
            <v>86</v>
          </cell>
          <cell r="AI49">
            <v>71</v>
          </cell>
          <cell r="AJ49">
            <v>60</v>
          </cell>
          <cell r="AK49">
            <v>68</v>
          </cell>
          <cell r="AL49">
            <v>83</v>
          </cell>
          <cell r="AM49">
            <v>87</v>
          </cell>
          <cell r="AN49">
            <v>81</v>
          </cell>
          <cell r="AO49">
            <v>75</v>
          </cell>
          <cell r="AP49">
            <v>80</v>
          </cell>
          <cell r="AQ49" t="str">
            <v>良好</v>
          </cell>
          <cell r="AR49">
            <v>64</v>
          </cell>
          <cell r="AS49">
            <v>0</v>
          </cell>
          <cell r="AT49">
            <v>1</v>
          </cell>
          <cell r="AU49" t="str">
            <v>预就业实习</v>
          </cell>
        </row>
        <row r="50">
          <cell r="A50">
            <v>20200316012</v>
          </cell>
          <cell r="B50" t="str">
            <v>陆继珊</v>
          </cell>
          <cell r="C50" t="str">
            <v>全日制2020云计算技术与应用2班</v>
          </cell>
          <cell r="D50">
            <v>70</v>
          </cell>
          <cell r="E50">
            <v>76</v>
          </cell>
          <cell r="F50">
            <v>75</v>
          </cell>
          <cell r="G50">
            <v>82</v>
          </cell>
          <cell r="H50">
            <v>61</v>
          </cell>
          <cell r="I50">
            <v>75</v>
          </cell>
          <cell r="J50">
            <v>82</v>
          </cell>
          <cell r="K50">
            <v>89</v>
          </cell>
          <cell r="L50">
            <v>87</v>
          </cell>
          <cell r="M50">
            <v>97</v>
          </cell>
          <cell r="N50">
            <v>99</v>
          </cell>
          <cell r="O50">
            <v>100</v>
          </cell>
          <cell r="P50">
            <v>92</v>
          </cell>
          <cell r="Q50" t="str">
            <v>良好</v>
          </cell>
          <cell r="R50" t="str">
            <v>良好</v>
          </cell>
          <cell r="S50">
            <v>75</v>
          </cell>
          <cell r="T50">
            <v>72</v>
          </cell>
          <cell r="U50">
            <v>99</v>
          </cell>
          <cell r="V50" t="str">
            <v>及格</v>
          </cell>
          <cell r="W50" t="str">
            <v>良好</v>
          </cell>
          <cell r="X50">
            <v>92</v>
          </cell>
          <cell r="Y50">
            <v>82</v>
          </cell>
          <cell r="Z50">
            <v>88</v>
          </cell>
          <cell r="AA50">
            <v>71</v>
          </cell>
          <cell r="AB50">
            <v>82</v>
          </cell>
          <cell r="AC50">
            <v>72</v>
          </cell>
          <cell r="AD50">
            <v>78</v>
          </cell>
          <cell r="AE50">
            <v>84</v>
          </cell>
          <cell r="AF50">
            <v>67</v>
          </cell>
          <cell r="AG50">
            <v>71</v>
          </cell>
          <cell r="AH50">
            <v>83</v>
          </cell>
          <cell r="AI50">
            <v>60</v>
          </cell>
          <cell r="AJ50">
            <v>64</v>
          </cell>
          <cell r="AK50">
            <v>74</v>
          </cell>
          <cell r="AL50">
            <v>86</v>
          </cell>
          <cell r="AM50">
            <v>86</v>
          </cell>
          <cell r="AN50">
            <v>74</v>
          </cell>
          <cell r="AO50">
            <v>75</v>
          </cell>
          <cell r="AP50">
            <v>80</v>
          </cell>
          <cell r="AQ50" t="str">
            <v>良好</v>
          </cell>
          <cell r="AR50">
            <v>60</v>
          </cell>
          <cell r="AS50">
            <v>0</v>
          </cell>
          <cell r="AT50">
            <v>1</v>
          </cell>
          <cell r="AU50" t="str">
            <v>预就业实习</v>
          </cell>
        </row>
        <row r="51">
          <cell r="A51">
            <v>20200316015</v>
          </cell>
          <cell r="B51" t="str">
            <v>农国凯</v>
          </cell>
          <cell r="C51" t="str">
            <v>全日制2020云计算技术与应用2班</v>
          </cell>
          <cell r="D51">
            <v>72</v>
          </cell>
          <cell r="E51">
            <v>67</v>
          </cell>
          <cell r="F51">
            <v>69</v>
          </cell>
          <cell r="G51">
            <v>77</v>
          </cell>
          <cell r="H51">
            <v>60</v>
          </cell>
          <cell r="I51">
            <v>73</v>
          </cell>
          <cell r="J51">
            <v>88</v>
          </cell>
          <cell r="K51">
            <v>87</v>
          </cell>
          <cell r="L51">
            <v>85</v>
          </cell>
          <cell r="M51">
            <v>93</v>
          </cell>
          <cell r="N51">
            <v>95</v>
          </cell>
          <cell r="O51">
            <v>99</v>
          </cell>
          <cell r="P51">
            <v>91</v>
          </cell>
          <cell r="Q51" t="str">
            <v>良好</v>
          </cell>
          <cell r="R51" t="str">
            <v>良好</v>
          </cell>
          <cell r="S51">
            <v>75</v>
          </cell>
          <cell r="T51">
            <v>79</v>
          </cell>
          <cell r="U51">
            <v>87</v>
          </cell>
          <cell r="V51" t="str">
            <v>良好</v>
          </cell>
          <cell r="W51" t="str">
            <v>良好</v>
          </cell>
          <cell r="X51">
            <v>90</v>
          </cell>
          <cell r="Y51">
            <v>73</v>
          </cell>
          <cell r="Z51">
            <v>89</v>
          </cell>
          <cell r="AA51">
            <v>73</v>
          </cell>
          <cell r="AB51">
            <v>84</v>
          </cell>
          <cell r="AC51">
            <v>76</v>
          </cell>
          <cell r="AD51">
            <v>72</v>
          </cell>
          <cell r="AE51">
            <v>83</v>
          </cell>
          <cell r="AF51">
            <v>60</v>
          </cell>
          <cell r="AG51">
            <v>72</v>
          </cell>
          <cell r="AH51">
            <v>83</v>
          </cell>
          <cell r="AI51">
            <v>76</v>
          </cell>
          <cell r="AJ51">
            <v>65</v>
          </cell>
          <cell r="AK51">
            <v>77</v>
          </cell>
          <cell r="AL51">
            <v>81</v>
          </cell>
          <cell r="AM51">
            <v>84</v>
          </cell>
          <cell r="AN51">
            <v>73</v>
          </cell>
          <cell r="AO51">
            <v>75</v>
          </cell>
          <cell r="AP51">
            <v>80</v>
          </cell>
          <cell r="AQ51" t="str">
            <v>良好</v>
          </cell>
          <cell r="AR51">
            <v>60</v>
          </cell>
          <cell r="AS51">
            <v>93</v>
          </cell>
          <cell r="AT51">
            <v>0</v>
          </cell>
          <cell r="AU51" t="str">
            <v/>
          </cell>
        </row>
        <row r="52">
          <cell r="A52">
            <v>20200316022</v>
          </cell>
          <cell r="B52" t="str">
            <v>田水真</v>
          </cell>
          <cell r="C52" t="str">
            <v>全日制2020云计算技术与应用2班</v>
          </cell>
          <cell r="D52">
            <v>75</v>
          </cell>
          <cell r="E52">
            <v>72</v>
          </cell>
          <cell r="F52">
            <v>71</v>
          </cell>
          <cell r="G52">
            <v>88</v>
          </cell>
          <cell r="H52">
            <v>64</v>
          </cell>
          <cell r="I52">
            <v>83</v>
          </cell>
          <cell r="J52">
            <v>84</v>
          </cell>
          <cell r="K52">
            <v>87</v>
          </cell>
          <cell r="L52">
            <v>86</v>
          </cell>
          <cell r="M52">
            <v>97</v>
          </cell>
          <cell r="N52">
            <v>99</v>
          </cell>
          <cell r="O52">
            <v>98</v>
          </cell>
          <cell r="P52">
            <v>100</v>
          </cell>
          <cell r="Q52" t="str">
            <v>良好</v>
          </cell>
          <cell r="R52" t="str">
            <v>良好</v>
          </cell>
          <cell r="S52">
            <v>75</v>
          </cell>
          <cell r="T52">
            <v>82</v>
          </cell>
          <cell r="U52">
            <v>96</v>
          </cell>
          <cell r="V52" t="str">
            <v>良好</v>
          </cell>
          <cell r="W52" t="str">
            <v>良好</v>
          </cell>
          <cell r="X52">
            <v>97</v>
          </cell>
          <cell r="Y52">
            <v>87</v>
          </cell>
          <cell r="Z52">
            <v>97</v>
          </cell>
          <cell r="AA52">
            <v>87</v>
          </cell>
          <cell r="AB52">
            <v>89</v>
          </cell>
          <cell r="AC52">
            <v>89</v>
          </cell>
          <cell r="AD52">
            <v>97</v>
          </cell>
          <cell r="AE52">
            <v>92</v>
          </cell>
          <cell r="AF52">
            <v>76</v>
          </cell>
          <cell r="AG52">
            <v>79</v>
          </cell>
          <cell r="AH52">
            <v>83</v>
          </cell>
          <cell r="AI52">
            <v>87</v>
          </cell>
          <cell r="AJ52">
            <v>60</v>
          </cell>
          <cell r="AK52">
            <v>77</v>
          </cell>
          <cell r="AL52">
            <v>87</v>
          </cell>
          <cell r="AM52">
            <v>95</v>
          </cell>
          <cell r="AN52">
            <v>94</v>
          </cell>
          <cell r="AO52">
            <v>81</v>
          </cell>
          <cell r="AP52">
            <v>80</v>
          </cell>
          <cell r="AQ52" t="str">
            <v>良好</v>
          </cell>
          <cell r="AR52">
            <v>73</v>
          </cell>
          <cell r="AS52">
            <v>100</v>
          </cell>
          <cell r="AT52">
            <v>0</v>
          </cell>
          <cell r="AU52" t="str">
            <v/>
          </cell>
        </row>
        <row r="53">
          <cell r="A53">
            <v>20200316024</v>
          </cell>
          <cell r="B53" t="str">
            <v>韦庆帅</v>
          </cell>
          <cell r="C53" t="str">
            <v>全日制2020云计算技术与应用2班</v>
          </cell>
          <cell r="D53">
            <v>61</v>
          </cell>
          <cell r="E53">
            <v>70</v>
          </cell>
          <cell r="F53">
            <v>86</v>
          </cell>
          <cell r="G53">
            <v>85</v>
          </cell>
          <cell r="H53">
            <v>67</v>
          </cell>
          <cell r="I53">
            <v>76</v>
          </cell>
          <cell r="J53">
            <v>89</v>
          </cell>
          <cell r="K53">
            <v>78</v>
          </cell>
          <cell r="L53">
            <v>86</v>
          </cell>
          <cell r="M53">
            <v>94</v>
          </cell>
          <cell r="N53">
            <v>99</v>
          </cell>
          <cell r="O53">
            <v>96</v>
          </cell>
          <cell r="P53">
            <v>99</v>
          </cell>
          <cell r="Q53" t="str">
            <v>良好</v>
          </cell>
          <cell r="R53" t="str">
            <v>良好</v>
          </cell>
          <cell r="S53">
            <v>75</v>
          </cell>
          <cell r="T53">
            <v>81</v>
          </cell>
          <cell r="U53" t="str">
            <v>及格</v>
          </cell>
          <cell r="V53" t="str">
            <v>优秀</v>
          </cell>
          <cell r="W53" t="str">
            <v>良好</v>
          </cell>
          <cell r="X53">
            <v>95</v>
          </cell>
          <cell r="Y53">
            <v>60</v>
          </cell>
          <cell r="Z53">
            <v>91</v>
          </cell>
          <cell r="AA53">
            <v>76</v>
          </cell>
          <cell r="AB53">
            <v>85</v>
          </cell>
          <cell r="AC53">
            <v>77</v>
          </cell>
          <cell r="AD53">
            <v>78</v>
          </cell>
          <cell r="AE53">
            <v>92</v>
          </cell>
          <cell r="AF53" t="str">
            <v>及格</v>
          </cell>
          <cell r="AG53">
            <v>80</v>
          </cell>
          <cell r="AH53">
            <v>85</v>
          </cell>
          <cell r="AI53">
            <v>72</v>
          </cell>
          <cell r="AJ53">
            <v>60</v>
          </cell>
          <cell r="AK53">
            <v>72</v>
          </cell>
          <cell r="AL53">
            <v>77</v>
          </cell>
          <cell r="AM53">
            <v>94</v>
          </cell>
          <cell r="AN53">
            <v>95</v>
          </cell>
          <cell r="AO53">
            <v>81</v>
          </cell>
          <cell r="AP53">
            <v>80</v>
          </cell>
          <cell r="AQ53" t="str">
            <v>良好</v>
          </cell>
          <cell r="AR53">
            <v>67</v>
          </cell>
          <cell r="AS53">
            <v>97</v>
          </cell>
          <cell r="AT53">
            <v>0</v>
          </cell>
          <cell r="AU53" t="str">
            <v/>
          </cell>
        </row>
        <row r="54">
          <cell r="A54">
            <v>20200316026</v>
          </cell>
          <cell r="B54" t="str">
            <v>韦源毅</v>
          </cell>
          <cell r="C54" t="str">
            <v>全日制2020云计算技术与应用2班</v>
          </cell>
          <cell r="D54">
            <v>83</v>
          </cell>
          <cell r="E54">
            <v>72</v>
          </cell>
          <cell r="F54">
            <v>72</v>
          </cell>
          <cell r="G54">
            <v>86</v>
          </cell>
          <cell r="H54">
            <v>61</v>
          </cell>
          <cell r="I54">
            <v>75</v>
          </cell>
          <cell r="J54">
            <v>83</v>
          </cell>
          <cell r="K54">
            <v>90</v>
          </cell>
          <cell r="L54">
            <v>89</v>
          </cell>
          <cell r="M54">
            <v>97</v>
          </cell>
          <cell r="N54">
            <v>96</v>
          </cell>
          <cell r="O54">
            <v>99</v>
          </cell>
          <cell r="P54">
            <v>100</v>
          </cell>
          <cell r="Q54" t="str">
            <v>良好</v>
          </cell>
          <cell r="R54" t="str">
            <v>良好</v>
          </cell>
          <cell r="S54">
            <v>75</v>
          </cell>
          <cell r="T54">
            <v>84</v>
          </cell>
          <cell r="U54">
            <v>94</v>
          </cell>
          <cell r="V54" t="str">
            <v>良好</v>
          </cell>
          <cell r="W54" t="str">
            <v>良好</v>
          </cell>
          <cell r="X54">
            <v>93</v>
          </cell>
          <cell r="Y54">
            <v>88</v>
          </cell>
          <cell r="Z54">
            <v>98</v>
          </cell>
          <cell r="AA54">
            <v>75</v>
          </cell>
          <cell r="AB54">
            <v>84</v>
          </cell>
          <cell r="AC54">
            <v>80</v>
          </cell>
          <cell r="AD54">
            <v>90</v>
          </cell>
          <cell r="AE54">
            <v>93</v>
          </cell>
          <cell r="AF54">
            <v>65</v>
          </cell>
          <cell r="AG54">
            <v>75</v>
          </cell>
          <cell r="AH54">
            <v>85</v>
          </cell>
          <cell r="AI54">
            <v>68</v>
          </cell>
          <cell r="AJ54">
            <v>80</v>
          </cell>
          <cell r="AK54">
            <v>73</v>
          </cell>
          <cell r="AL54">
            <v>83</v>
          </cell>
          <cell r="AM54">
            <v>92</v>
          </cell>
          <cell r="AN54">
            <v>76</v>
          </cell>
          <cell r="AO54">
            <v>85</v>
          </cell>
          <cell r="AP54">
            <v>80</v>
          </cell>
          <cell r="AQ54" t="str">
            <v>良好</v>
          </cell>
          <cell r="AR54">
            <v>61</v>
          </cell>
          <cell r="AS54">
            <v>96</v>
          </cell>
          <cell r="AT54">
            <v>0</v>
          </cell>
          <cell r="AU54" t="str">
            <v/>
          </cell>
        </row>
        <row r="55">
          <cell r="A55">
            <v>20200316028</v>
          </cell>
          <cell r="B55" t="str">
            <v>杨雄伟</v>
          </cell>
          <cell r="C55" t="str">
            <v>全日制2020云计算技术与应用2班</v>
          </cell>
          <cell r="D55">
            <v>65</v>
          </cell>
          <cell r="E55">
            <v>70</v>
          </cell>
          <cell r="F55">
            <v>67</v>
          </cell>
          <cell r="G55">
            <v>71</v>
          </cell>
          <cell r="H55">
            <v>61</v>
          </cell>
          <cell r="I55">
            <v>70</v>
          </cell>
          <cell r="J55">
            <v>85</v>
          </cell>
          <cell r="K55">
            <v>81</v>
          </cell>
          <cell r="L55">
            <v>86</v>
          </cell>
          <cell r="M55">
            <v>92</v>
          </cell>
          <cell r="N55">
            <v>94</v>
          </cell>
          <cell r="O55">
            <v>96</v>
          </cell>
          <cell r="P55">
            <v>98</v>
          </cell>
          <cell r="Q55" t="str">
            <v>良好</v>
          </cell>
          <cell r="R55" t="str">
            <v>良好</v>
          </cell>
          <cell r="S55">
            <v>75</v>
          </cell>
          <cell r="T55">
            <v>82</v>
          </cell>
          <cell r="U55">
            <v>99</v>
          </cell>
          <cell r="V55" t="str">
            <v>良好</v>
          </cell>
          <cell r="W55" t="str">
            <v>良好</v>
          </cell>
          <cell r="X55">
            <v>91</v>
          </cell>
          <cell r="Y55">
            <v>88</v>
          </cell>
          <cell r="Z55">
            <v>91</v>
          </cell>
          <cell r="AA55">
            <v>68</v>
          </cell>
          <cell r="AB55">
            <v>83</v>
          </cell>
          <cell r="AC55">
            <v>71</v>
          </cell>
          <cell r="AD55">
            <v>68</v>
          </cell>
          <cell r="AE55">
            <v>85</v>
          </cell>
          <cell r="AF55" t="str">
            <v>及格</v>
          </cell>
          <cell r="AG55">
            <v>66</v>
          </cell>
          <cell r="AH55">
            <v>86</v>
          </cell>
          <cell r="AI55">
            <v>69</v>
          </cell>
          <cell r="AJ55">
            <v>60</v>
          </cell>
          <cell r="AK55">
            <v>62</v>
          </cell>
          <cell r="AL55">
            <v>60</v>
          </cell>
          <cell r="AM55">
            <v>86</v>
          </cell>
          <cell r="AN55">
            <v>78</v>
          </cell>
          <cell r="AO55">
            <v>85</v>
          </cell>
          <cell r="AP55">
            <v>80</v>
          </cell>
          <cell r="AQ55" t="str">
            <v>良好</v>
          </cell>
          <cell r="AR55">
            <v>60</v>
          </cell>
          <cell r="AS55">
            <v>99</v>
          </cell>
          <cell r="AT55">
            <v>0</v>
          </cell>
          <cell r="AU55" t="str">
            <v/>
          </cell>
        </row>
        <row r="56">
          <cell r="A56">
            <v>20200316029</v>
          </cell>
          <cell r="B56" t="str">
            <v>钟小燕</v>
          </cell>
          <cell r="C56" t="str">
            <v>全日制2020云计算技术与应用2班</v>
          </cell>
          <cell r="D56">
            <v>82</v>
          </cell>
          <cell r="E56">
            <v>71</v>
          </cell>
          <cell r="F56">
            <v>75</v>
          </cell>
          <cell r="G56">
            <v>79</v>
          </cell>
          <cell r="H56">
            <v>61</v>
          </cell>
          <cell r="I56">
            <v>85</v>
          </cell>
          <cell r="J56">
            <v>90</v>
          </cell>
          <cell r="K56">
            <v>86</v>
          </cell>
          <cell r="L56">
            <v>79</v>
          </cell>
          <cell r="M56">
            <v>95</v>
          </cell>
          <cell r="N56">
            <v>92</v>
          </cell>
          <cell r="O56">
            <v>99</v>
          </cell>
          <cell r="P56">
            <v>99</v>
          </cell>
          <cell r="Q56" t="str">
            <v>良好</v>
          </cell>
          <cell r="R56" t="str">
            <v>良好</v>
          </cell>
          <cell r="S56">
            <v>75</v>
          </cell>
          <cell r="T56">
            <v>81</v>
          </cell>
          <cell r="U56">
            <v>92</v>
          </cell>
          <cell r="V56" t="str">
            <v>良好</v>
          </cell>
          <cell r="W56" t="str">
            <v>良好</v>
          </cell>
          <cell r="X56">
            <v>96</v>
          </cell>
          <cell r="Y56">
            <v>95</v>
          </cell>
          <cell r="Z56">
            <v>91</v>
          </cell>
          <cell r="AA56">
            <v>79</v>
          </cell>
          <cell r="AB56">
            <v>85</v>
          </cell>
          <cell r="AC56">
            <v>77</v>
          </cell>
          <cell r="AD56">
            <v>81</v>
          </cell>
          <cell r="AE56">
            <v>79</v>
          </cell>
          <cell r="AF56" t="str">
            <v>及格</v>
          </cell>
          <cell r="AG56">
            <v>79</v>
          </cell>
          <cell r="AH56">
            <v>90</v>
          </cell>
          <cell r="AI56">
            <v>72</v>
          </cell>
          <cell r="AJ56">
            <v>60</v>
          </cell>
          <cell r="AK56">
            <v>77</v>
          </cell>
          <cell r="AL56">
            <v>83</v>
          </cell>
          <cell r="AM56">
            <v>94</v>
          </cell>
          <cell r="AN56">
            <v>96</v>
          </cell>
          <cell r="AO56">
            <v>86</v>
          </cell>
          <cell r="AP56">
            <v>80</v>
          </cell>
          <cell r="AQ56" t="str">
            <v>良好</v>
          </cell>
          <cell r="AR56">
            <v>68</v>
          </cell>
          <cell r="AS56">
            <v>99</v>
          </cell>
          <cell r="AT56">
            <v>0</v>
          </cell>
          <cell r="AU56" t="str">
            <v/>
          </cell>
        </row>
        <row r="57">
          <cell r="A57">
            <v>20200316030</v>
          </cell>
          <cell r="B57" t="str">
            <v>庄朝阳</v>
          </cell>
          <cell r="C57" t="str">
            <v>全日制2020云计算技术与应用2班</v>
          </cell>
          <cell r="D57">
            <v>81</v>
          </cell>
          <cell r="E57">
            <v>76</v>
          </cell>
          <cell r="F57">
            <v>79</v>
          </cell>
          <cell r="G57">
            <v>90</v>
          </cell>
          <cell r="H57">
            <v>82</v>
          </cell>
          <cell r="I57">
            <v>76</v>
          </cell>
          <cell r="J57">
            <v>90</v>
          </cell>
          <cell r="K57">
            <v>91</v>
          </cell>
          <cell r="L57">
            <v>83</v>
          </cell>
          <cell r="M57">
            <v>85</v>
          </cell>
          <cell r="N57">
            <v>73</v>
          </cell>
          <cell r="O57">
            <v>95</v>
          </cell>
          <cell r="P57">
            <v>98</v>
          </cell>
          <cell r="Q57" t="str">
            <v>良好</v>
          </cell>
          <cell r="R57" t="str">
            <v>良好</v>
          </cell>
          <cell r="S57">
            <v>75</v>
          </cell>
          <cell r="T57">
            <v>82</v>
          </cell>
          <cell r="U57">
            <v>99</v>
          </cell>
          <cell r="V57" t="str">
            <v>优秀</v>
          </cell>
          <cell r="W57" t="str">
            <v>良好</v>
          </cell>
          <cell r="X57">
            <v>86</v>
          </cell>
          <cell r="Y57">
            <v>81</v>
          </cell>
          <cell r="Z57">
            <v>92</v>
          </cell>
          <cell r="AA57">
            <v>77</v>
          </cell>
          <cell r="AB57">
            <v>88</v>
          </cell>
          <cell r="AC57">
            <v>77</v>
          </cell>
          <cell r="AD57">
            <v>89</v>
          </cell>
          <cell r="AE57">
            <v>85</v>
          </cell>
          <cell r="AF57">
            <v>66</v>
          </cell>
          <cell r="AG57">
            <v>74</v>
          </cell>
          <cell r="AH57">
            <v>92</v>
          </cell>
          <cell r="AI57">
            <v>83</v>
          </cell>
          <cell r="AJ57">
            <v>60</v>
          </cell>
          <cell r="AK57">
            <v>79</v>
          </cell>
          <cell r="AL57">
            <v>86</v>
          </cell>
          <cell r="AM57">
            <v>94</v>
          </cell>
          <cell r="AN57">
            <v>86</v>
          </cell>
          <cell r="AO57">
            <v>80</v>
          </cell>
          <cell r="AP57">
            <v>80</v>
          </cell>
          <cell r="AQ57" t="str">
            <v>良好</v>
          </cell>
          <cell r="AR57">
            <v>61</v>
          </cell>
          <cell r="AS57">
            <v>92</v>
          </cell>
          <cell r="AT57">
            <v>0</v>
          </cell>
          <cell r="AU57" t="str">
            <v/>
          </cell>
        </row>
        <row r="58">
          <cell r="A58">
            <v>20200316031</v>
          </cell>
          <cell r="B58" t="str">
            <v>陈志远</v>
          </cell>
          <cell r="C58" t="str">
            <v>全日制2020云计算技术与应用2班</v>
          </cell>
          <cell r="D58">
            <v>73</v>
          </cell>
          <cell r="E58">
            <v>71</v>
          </cell>
          <cell r="F58">
            <v>66</v>
          </cell>
          <cell r="G58">
            <v>77</v>
          </cell>
          <cell r="H58">
            <v>61</v>
          </cell>
          <cell r="I58">
            <v>73</v>
          </cell>
          <cell r="J58">
            <v>84</v>
          </cell>
          <cell r="K58">
            <v>80</v>
          </cell>
          <cell r="L58">
            <v>89</v>
          </cell>
          <cell r="M58">
            <v>89</v>
          </cell>
          <cell r="N58">
            <v>95</v>
          </cell>
          <cell r="O58">
            <v>98</v>
          </cell>
          <cell r="P58">
            <v>100</v>
          </cell>
          <cell r="Q58" t="str">
            <v>良好</v>
          </cell>
          <cell r="R58" t="str">
            <v>良好</v>
          </cell>
          <cell r="S58">
            <v>75</v>
          </cell>
          <cell r="T58">
            <v>75</v>
          </cell>
          <cell r="U58">
            <v>93</v>
          </cell>
          <cell r="V58" t="str">
            <v>良好</v>
          </cell>
          <cell r="W58" t="str">
            <v>良好</v>
          </cell>
          <cell r="X58">
            <v>96</v>
          </cell>
          <cell r="Y58">
            <v>93</v>
          </cell>
          <cell r="Z58">
            <v>94</v>
          </cell>
          <cell r="AA58">
            <v>73</v>
          </cell>
          <cell r="AB58">
            <v>85</v>
          </cell>
          <cell r="AC58">
            <v>72</v>
          </cell>
          <cell r="AD58">
            <v>89</v>
          </cell>
          <cell r="AE58">
            <v>90</v>
          </cell>
          <cell r="AF58">
            <v>60</v>
          </cell>
          <cell r="AG58">
            <v>74</v>
          </cell>
          <cell r="AH58">
            <v>83</v>
          </cell>
          <cell r="AI58">
            <v>74</v>
          </cell>
          <cell r="AJ58">
            <v>60</v>
          </cell>
          <cell r="AK58">
            <v>64</v>
          </cell>
          <cell r="AL58">
            <v>79</v>
          </cell>
          <cell r="AM58">
            <v>92</v>
          </cell>
          <cell r="AN58">
            <v>78</v>
          </cell>
          <cell r="AO58">
            <v>85</v>
          </cell>
          <cell r="AP58">
            <v>80</v>
          </cell>
          <cell r="AQ58" t="str">
            <v>良好</v>
          </cell>
          <cell r="AR58">
            <v>75</v>
          </cell>
          <cell r="AS58">
            <v>96</v>
          </cell>
          <cell r="AT58">
            <v>0</v>
          </cell>
          <cell r="AU58" t="str">
            <v/>
          </cell>
        </row>
        <row r="59">
          <cell r="A59">
            <v>20200316035</v>
          </cell>
          <cell r="B59" t="str">
            <v>赖世雄</v>
          </cell>
          <cell r="C59" t="str">
            <v>全日制2020云计算技术与应用2班</v>
          </cell>
          <cell r="D59">
            <v>75</v>
          </cell>
          <cell r="E59">
            <v>74</v>
          </cell>
          <cell r="F59">
            <v>82</v>
          </cell>
          <cell r="G59">
            <v>86</v>
          </cell>
          <cell r="H59">
            <v>61</v>
          </cell>
          <cell r="I59">
            <v>74</v>
          </cell>
          <cell r="J59">
            <v>80</v>
          </cell>
          <cell r="K59">
            <v>89</v>
          </cell>
          <cell r="L59">
            <v>82</v>
          </cell>
          <cell r="M59">
            <v>99</v>
          </cell>
          <cell r="N59">
            <v>74</v>
          </cell>
          <cell r="O59">
            <v>98</v>
          </cell>
          <cell r="P59">
            <v>100</v>
          </cell>
          <cell r="Q59" t="str">
            <v>良好</v>
          </cell>
          <cell r="R59" t="str">
            <v>良好</v>
          </cell>
          <cell r="S59">
            <v>75</v>
          </cell>
          <cell r="T59">
            <v>82</v>
          </cell>
          <cell r="U59">
            <v>97</v>
          </cell>
          <cell r="V59" t="str">
            <v>良好</v>
          </cell>
          <cell r="W59" t="str">
            <v>良好</v>
          </cell>
          <cell r="X59">
            <v>95</v>
          </cell>
          <cell r="Y59">
            <v>89</v>
          </cell>
          <cell r="Z59">
            <v>89</v>
          </cell>
          <cell r="AA59">
            <v>76</v>
          </cell>
          <cell r="AB59">
            <v>85</v>
          </cell>
          <cell r="AC59">
            <v>84</v>
          </cell>
          <cell r="AD59">
            <v>95</v>
          </cell>
          <cell r="AE59">
            <v>86</v>
          </cell>
          <cell r="AF59">
            <v>67</v>
          </cell>
          <cell r="AG59">
            <v>75</v>
          </cell>
          <cell r="AH59">
            <v>92</v>
          </cell>
          <cell r="AI59">
            <v>78</v>
          </cell>
          <cell r="AJ59">
            <v>60</v>
          </cell>
          <cell r="AK59">
            <v>74</v>
          </cell>
          <cell r="AL59">
            <v>83</v>
          </cell>
          <cell r="AM59">
            <v>94</v>
          </cell>
          <cell r="AN59">
            <v>84</v>
          </cell>
          <cell r="AO59">
            <v>81</v>
          </cell>
          <cell r="AP59">
            <v>80</v>
          </cell>
          <cell r="AQ59" t="str">
            <v>良好</v>
          </cell>
          <cell r="AR59">
            <v>61</v>
          </cell>
          <cell r="AS59">
            <v>95</v>
          </cell>
          <cell r="AT59">
            <v>0</v>
          </cell>
          <cell r="AU59" t="str">
            <v/>
          </cell>
        </row>
        <row r="60">
          <cell r="A60">
            <v>20200316038</v>
          </cell>
          <cell r="B60" t="str">
            <v>卢利凤</v>
          </cell>
          <cell r="C60" t="str">
            <v>全日制2020云计算技术与应用2班</v>
          </cell>
          <cell r="D60">
            <v>73</v>
          </cell>
          <cell r="E60">
            <v>69</v>
          </cell>
          <cell r="F60">
            <v>74</v>
          </cell>
          <cell r="G60">
            <v>67</v>
          </cell>
          <cell r="H60">
            <v>69</v>
          </cell>
          <cell r="I60">
            <v>69</v>
          </cell>
          <cell r="J60">
            <v>89</v>
          </cell>
          <cell r="K60">
            <v>169</v>
          </cell>
          <cell r="L60">
            <v>79</v>
          </cell>
          <cell r="M60">
            <v>95</v>
          </cell>
          <cell r="N60">
            <v>97</v>
          </cell>
          <cell r="O60">
            <v>96</v>
          </cell>
          <cell r="P60">
            <v>97</v>
          </cell>
          <cell r="Q60" t="str">
            <v>良好</v>
          </cell>
          <cell r="R60" t="str">
            <v>良好</v>
          </cell>
          <cell r="S60">
            <v>75</v>
          </cell>
          <cell r="T60">
            <v>70</v>
          </cell>
          <cell r="U60">
            <v>97</v>
          </cell>
          <cell r="V60" t="str">
            <v>良好</v>
          </cell>
          <cell r="W60" t="str">
            <v>良好</v>
          </cell>
          <cell r="X60">
            <v>93</v>
          </cell>
          <cell r="Y60">
            <v>79</v>
          </cell>
          <cell r="Z60">
            <v>94</v>
          </cell>
          <cell r="AA60">
            <v>72</v>
          </cell>
          <cell r="AB60">
            <v>83</v>
          </cell>
          <cell r="AC60">
            <v>73</v>
          </cell>
          <cell r="AD60">
            <v>68</v>
          </cell>
          <cell r="AE60">
            <v>79</v>
          </cell>
          <cell r="AF60" t="str">
            <v>及格</v>
          </cell>
          <cell r="AG60">
            <v>70</v>
          </cell>
          <cell r="AH60">
            <v>83</v>
          </cell>
          <cell r="AI60">
            <v>61</v>
          </cell>
          <cell r="AJ60">
            <v>60</v>
          </cell>
          <cell r="AK60">
            <v>75</v>
          </cell>
          <cell r="AL60">
            <v>74</v>
          </cell>
          <cell r="AM60">
            <v>94</v>
          </cell>
          <cell r="AN60">
            <v>88</v>
          </cell>
          <cell r="AO60">
            <v>85</v>
          </cell>
          <cell r="AP60">
            <v>80</v>
          </cell>
          <cell r="AQ60" t="str">
            <v>良好</v>
          </cell>
          <cell r="AR60">
            <v>71</v>
          </cell>
          <cell r="AS60">
            <v>0</v>
          </cell>
          <cell r="AT60">
            <v>1</v>
          </cell>
          <cell r="AU60" t="str">
            <v>预就业实习</v>
          </cell>
        </row>
        <row r="61">
          <cell r="A61">
            <v>20200316045</v>
          </cell>
          <cell r="B61" t="str">
            <v>莫雪萍</v>
          </cell>
          <cell r="C61" t="str">
            <v>全日制2020云计算技术与应用2班</v>
          </cell>
          <cell r="D61">
            <v>66</v>
          </cell>
          <cell r="E61">
            <v>64</v>
          </cell>
          <cell r="F61">
            <v>70</v>
          </cell>
          <cell r="G61">
            <v>66</v>
          </cell>
          <cell r="H61">
            <v>61</v>
          </cell>
          <cell r="I61">
            <v>75</v>
          </cell>
          <cell r="J61">
            <v>89</v>
          </cell>
          <cell r="K61">
            <v>83</v>
          </cell>
          <cell r="L61">
            <v>83</v>
          </cell>
          <cell r="M61">
            <v>94</v>
          </cell>
          <cell r="N61">
            <v>92</v>
          </cell>
          <cell r="O61">
            <v>89</v>
          </cell>
          <cell r="P61">
            <v>90</v>
          </cell>
          <cell r="Q61" t="str">
            <v>良好</v>
          </cell>
          <cell r="R61" t="str">
            <v>良好</v>
          </cell>
          <cell r="S61">
            <v>75</v>
          </cell>
          <cell r="T61">
            <v>82</v>
          </cell>
          <cell r="U61">
            <v>92</v>
          </cell>
          <cell r="V61" t="str">
            <v>良好</v>
          </cell>
          <cell r="W61" t="str">
            <v>良好</v>
          </cell>
          <cell r="X61">
            <v>91</v>
          </cell>
          <cell r="Y61">
            <v>70</v>
          </cell>
          <cell r="Z61">
            <v>88</v>
          </cell>
          <cell r="AA61">
            <v>61</v>
          </cell>
          <cell r="AB61">
            <v>84</v>
          </cell>
          <cell r="AC61">
            <v>67</v>
          </cell>
          <cell r="AD61">
            <v>63</v>
          </cell>
          <cell r="AE61">
            <v>65</v>
          </cell>
          <cell r="AF61">
            <v>61</v>
          </cell>
          <cell r="AG61">
            <v>70</v>
          </cell>
          <cell r="AH61">
            <v>83</v>
          </cell>
          <cell r="AI61">
            <v>71</v>
          </cell>
          <cell r="AJ61">
            <v>60</v>
          </cell>
          <cell r="AK61">
            <v>66</v>
          </cell>
          <cell r="AL61">
            <v>79</v>
          </cell>
          <cell r="AM61">
            <v>94</v>
          </cell>
          <cell r="AN61">
            <v>60</v>
          </cell>
          <cell r="AO61">
            <v>82</v>
          </cell>
          <cell r="AP61">
            <v>80</v>
          </cell>
          <cell r="AQ61" t="str">
            <v>及格</v>
          </cell>
          <cell r="AR61">
            <v>66</v>
          </cell>
          <cell r="AS61">
            <v>92</v>
          </cell>
          <cell r="AT61">
            <v>0</v>
          </cell>
          <cell r="AU61" t="str">
            <v/>
          </cell>
        </row>
        <row r="62">
          <cell r="A62">
            <v>20200316048</v>
          </cell>
          <cell r="B62" t="str">
            <v>彭俞霖</v>
          </cell>
          <cell r="C62" t="str">
            <v>全日制2020云计算技术与应用2班</v>
          </cell>
          <cell r="D62">
            <v>85</v>
          </cell>
          <cell r="E62">
            <v>77</v>
          </cell>
          <cell r="F62">
            <v>88</v>
          </cell>
          <cell r="G62">
            <v>91</v>
          </cell>
          <cell r="H62">
            <v>61</v>
          </cell>
          <cell r="I62">
            <v>80</v>
          </cell>
          <cell r="J62">
            <v>80</v>
          </cell>
          <cell r="K62">
            <v>77</v>
          </cell>
          <cell r="L62">
            <v>73</v>
          </cell>
          <cell r="M62">
            <v>94</v>
          </cell>
          <cell r="N62">
            <v>99</v>
          </cell>
          <cell r="O62">
            <v>99</v>
          </cell>
          <cell r="P62">
            <v>100</v>
          </cell>
          <cell r="Q62" t="str">
            <v>良好</v>
          </cell>
          <cell r="R62" t="str">
            <v>良好</v>
          </cell>
          <cell r="S62">
            <v>75</v>
          </cell>
          <cell r="T62">
            <v>82</v>
          </cell>
          <cell r="U62">
            <v>94</v>
          </cell>
          <cell r="V62" t="str">
            <v>良好</v>
          </cell>
          <cell r="W62" t="str">
            <v>优秀</v>
          </cell>
          <cell r="X62">
            <v>96</v>
          </cell>
          <cell r="Y62">
            <v>92</v>
          </cell>
          <cell r="Z62">
            <v>93</v>
          </cell>
          <cell r="AA62">
            <v>80</v>
          </cell>
          <cell r="AB62">
            <v>87</v>
          </cell>
          <cell r="AC62">
            <v>83</v>
          </cell>
          <cell r="AD62">
            <v>99</v>
          </cell>
          <cell r="AE62">
            <v>91</v>
          </cell>
          <cell r="AF62">
            <v>72</v>
          </cell>
          <cell r="AG62">
            <v>86</v>
          </cell>
          <cell r="AH62">
            <v>93</v>
          </cell>
          <cell r="AI62">
            <v>75</v>
          </cell>
          <cell r="AJ62">
            <v>60</v>
          </cell>
          <cell r="AK62">
            <v>71</v>
          </cell>
          <cell r="AL62">
            <v>85</v>
          </cell>
          <cell r="AM62">
            <v>94</v>
          </cell>
          <cell r="AN62">
            <v>90</v>
          </cell>
          <cell r="AO62">
            <v>88</v>
          </cell>
          <cell r="AP62">
            <v>80</v>
          </cell>
          <cell r="AQ62" t="str">
            <v>良好</v>
          </cell>
          <cell r="AR62">
            <v>68</v>
          </cell>
          <cell r="AS62">
            <v>100</v>
          </cell>
          <cell r="AT62">
            <v>0</v>
          </cell>
          <cell r="AU62" t="str">
            <v/>
          </cell>
        </row>
        <row r="63">
          <cell r="A63">
            <v>20200316050</v>
          </cell>
          <cell r="B63" t="str">
            <v>谭磊</v>
          </cell>
          <cell r="C63" t="str">
            <v>全日制2020云计算技术与应用2班</v>
          </cell>
          <cell r="D63">
            <v>79</v>
          </cell>
          <cell r="E63">
            <v>78</v>
          </cell>
          <cell r="F63">
            <v>71</v>
          </cell>
          <cell r="G63">
            <v>81</v>
          </cell>
          <cell r="H63">
            <v>61</v>
          </cell>
          <cell r="I63">
            <v>74</v>
          </cell>
          <cell r="J63">
            <v>86</v>
          </cell>
          <cell r="K63">
            <v>81</v>
          </cell>
          <cell r="L63">
            <v>85</v>
          </cell>
          <cell r="M63">
            <v>98</v>
          </cell>
          <cell r="N63">
            <v>100</v>
          </cell>
          <cell r="O63">
            <v>93</v>
          </cell>
          <cell r="P63">
            <v>79</v>
          </cell>
          <cell r="Q63" t="str">
            <v>良好</v>
          </cell>
          <cell r="R63" t="str">
            <v>良好</v>
          </cell>
          <cell r="S63">
            <v>75</v>
          </cell>
          <cell r="T63">
            <v>75</v>
          </cell>
          <cell r="U63">
            <v>99</v>
          </cell>
          <cell r="V63" t="str">
            <v>良好</v>
          </cell>
          <cell r="W63" t="str">
            <v>良好</v>
          </cell>
          <cell r="X63">
            <v>96</v>
          </cell>
          <cell r="Y63">
            <v>83</v>
          </cell>
          <cell r="Z63">
            <v>96</v>
          </cell>
          <cell r="AA63">
            <v>75</v>
          </cell>
          <cell r="AB63">
            <v>85</v>
          </cell>
          <cell r="AC63">
            <v>77</v>
          </cell>
          <cell r="AD63">
            <v>80</v>
          </cell>
          <cell r="AE63">
            <v>78</v>
          </cell>
          <cell r="AF63">
            <v>60</v>
          </cell>
          <cell r="AG63">
            <v>72</v>
          </cell>
          <cell r="AH63">
            <v>90</v>
          </cell>
          <cell r="AI63">
            <v>74</v>
          </cell>
          <cell r="AJ63">
            <v>60</v>
          </cell>
          <cell r="AK63">
            <v>79</v>
          </cell>
          <cell r="AL63">
            <v>86</v>
          </cell>
          <cell r="AM63">
            <v>85</v>
          </cell>
          <cell r="AN63">
            <v>92</v>
          </cell>
          <cell r="AO63">
            <v>75</v>
          </cell>
          <cell r="AP63">
            <v>80</v>
          </cell>
          <cell r="AQ63" t="str">
            <v>良好</v>
          </cell>
          <cell r="AR63">
            <v>64</v>
          </cell>
          <cell r="AS63">
            <v>91</v>
          </cell>
          <cell r="AT63">
            <v>0</v>
          </cell>
          <cell r="AU63" t="str">
            <v/>
          </cell>
        </row>
        <row r="64">
          <cell r="A64">
            <v>20200316052</v>
          </cell>
          <cell r="B64" t="str">
            <v>王晶</v>
          </cell>
          <cell r="C64" t="str">
            <v>全日制2020云计算技术与应用2班</v>
          </cell>
          <cell r="D64">
            <v>88</v>
          </cell>
          <cell r="E64">
            <v>82</v>
          </cell>
          <cell r="F64">
            <v>78</v>
          </cell>
          <cell r="G64">
            <v>91</v>
          </cell>
          <cell r="H64">
            <v>67</v>
          </cell>
          <cell r="I64">
            <v>79</v>
          </cell>
          <cell r="J64">
            <v>90</v>
          </cell>
          <cell r="K64">
            <v>88</v>
          </cell>
          <cell r="L64">
            <v>89</v>
          </cell>
          <cell r="M64">
            <v>92</v>
          </cell>
          <cell r="N64">
            <v>94</v>
          </cell>
          <cell r="O64">
            <v>97</v>
          </cell>
          <cell r="P64">
            <v>74</v>
          </cell>
          <cell r="Q64" t="str">
            <v>良好</v>
          </cell>
          <cell r="R64" t="str">
            <v>良好</v>
          </cell>
          <cell r="S64">
            <v>75</v>
          </cell>
          <cell r="T64">
            <v>82</v>
          </cell>
          <cell r="U64">
            <v>97</v>
          </cell>
          <cell r="V64" t="str">
            <v>及格</v>
          </cell>
          <cell r="W64" t="str">
            <v>良好</v>
          </cell>
          <cell r="X64">
            <v>93</v>
          </cell>
          <cell r="Y64">
            <v>91</v>
          </cell>
          <cell r="Z64">
            <v>92</v>
          </cell>
          <cell r="AA64">
            <v>74</v>
          </cell>
          <cell r="AB64">
            <v>85</v>
          </cell>
          <cell r="AC64">
            <v>91</v>
          </cell>
          <cell r="AD64">
            <v>96</v>
          </cell>
          <cell r="AE64">
            <v>83</v>
          </cell>
          <cell r="AF64">
            <v>79</v>
          </cell>
          <cell r="AG64">
            <v>82</v>
          </cell>
          <cell r="AH64">
            <v>93</v>
          </cell>
          <cell r="AI64">
            <v>87</v>
          </cell>
          <cell r="AJ64">
            <v>60</v>
          </cell>
          <cell r="AK64">
            <v>70</v>
          </cell>
          <cell r="AL64">
            <v>92</v>
          </cell>
          <cell r="AM64">
            <v>94</v>
          </cell>
          <cell r="AN64">
            <v>76</v>
          </cell>
          <cell r="AO64">
            <v>88</v>
          </cell>
          <cell r="AP64">
            <v>80</v>
          </cell>
          <cell r="AQ64" t="str">
            <v>中等</v>
          </cell>
          <cell r="AR64">
            <v>63</v>
          </cell>
          <cell r="AS64">
            <v>88</v>
          </cell>
          <cell r="AT64">
            <v>0</v>
          </cell>
          <cell r="AU64" t="str">
            <v/>
          </cell>
        </row>
        <row r="65">
          <cell r="A65">
            <v>20200316053</v>
          </cell>
          <cell r="B65" t="str">
            <v>王明加</v>
          </cell>
          <cell r="C65" t="str">
            <v>全日制2020云计算技术与应用2班</v>
          </cell>
          <cell r="D65">
            <v>80</v>
          </cell>
          <cell r="E65">
            <v>68</v>
          </cell>
          <cell r="F65">
            <v>68</v>
          </cell>
          <cell r="G65">
            <v>78</v>
          </cell>
          <cell r="H65">
            <v>60</v>
          </cell>
          <cell r="I65">
            <v>71</v>
          </cell>
          <cell r="J65">
            <v>81</v>
          </cell>
          <cell r="K65">
            <v>78</v>
          </cell>
          <cell r="L65">
            <v>86</v>
          </cell>
          <cell r="M65">
            <v>95</v>
          </cell>
          <cell r="N65">
            <v>93</v>
          </cell>
          <cell r="O65">
            <v>93</v>
          </cell>
          <cell r="P65">
            <v>97</v>
          </cell>
          <cell r="Q65" t="str">
            <v>良好</v>
          </cell>
          <cell r="R65" t="str">
            <v>良好</v>
          </cell>
          <cell r="S65">
            <v>75</v>
          </cell>
          <cell r="T65">
            <v>81</v>
          </cell>
          <cell r="U65">
            <v>97</v>
          </cell>
          <cell r="V65" t="str">
            <v>良好</v>
          </cell>
          <cell r="W65" t="str">
            <v>良好</v>
          </cell>
          <cell r="X65">
            <v>95</v>
          </cell>
          <cell r="Y65">
            <v>75</v>
          </cell>
          <cell r="Z65">
            <v>91</v>
          </cell>
          <cell r="AA65">
            <v>76</v>
          </cell>
          <cell r="AB65">
            <v>84</v>
          </cell>
          <cell r="AC65">
            <v>73</v>
          </cell>
          <cell r="AD65">
            <v>78</v>
          </cell>
          <cell r="AE65">
            <v>79</v>
          </cell>
          <cell r="AF65" t="str">
            <v>及格</v>
          </cell>
          <cell r="AG65">
            <v>74</v>
          </cell>
          <cell r="AH65">
            <v>81</v>
          </cell>
          <cell r="AI65">
            <v>71</v>
          </cell>
          <cell r="AJ65">
            <v>60</v>
          </cell>
          <cell r="AK65">
            <v>77</v>
          </cell>
          <cell r="AL65">
            <v>74</v>
          </cell>
          <cell r="AM65">
            <v>86</v>
          </cell>
          <cell r="AN65">
            <v>96</v>
          </cell>
          <cell r="AO65">
            <v>87</v>
          </cell>
          <cell r="AP65">
            <v>80</v>
          </cell>
          <cell r="AQ65" t="str">
            <v>良好</v>
          </cell>
          <cell r="AR65">
            <v>60</v>
          </cell>
          <cell r="AS65">
            <v>81</v>
          </cell>
          <cell r="AT65">
            <v>0</v>
          </cell>
          <cell r="AU65" t="str">
            <v/>
          </cell>
        </row>
        <row r="66">
          <cell r="A66">
            <v>20200316054</v>
          </cell>
          <cell r="B66" t="str">
            <v>吴社娇</v>
          </cell>
          <cell r="C66" t="str">
            <v>全日制2020云计算技术与应用2班</v>
          </cell>
          <cell r="D66">
            <v>71</v>
          </cell>
          <cell r="E66">
            <v>72</v>
          </cell>
          <cell r="F66">
            <v>84</v>
          </cell>
          <cell r="G66">
            <v>76</v>
          </cell>
          <cell r="H66">
            <v>61</v>
          </cell>
          <cell r="I66">
            <v>80</v>
          </cell>
          <cell r="J66">
            <v>93</v>
          </cell>
          <cell r="K66">
            <v>179</v>
          </cell>
          <cell r="L66">
            <v>87</v>
          </cell>
          <cell r="M66">
            <v>91</v>
          </cell>
          <cell r="N66">
            <v>95</v>
          </cell>
          <cell r="O66">
            <v>92</v>
          </cell>
          <cell r="P66">
            <v>65</v>
          </cell>
          <cell r="Q66" t="str">
            <v>良好</v>
          </cell>
          <cell r="R66" t="str">
            <v>良好</v>
          </cell>
          <cell r="S66">
            <v>75</v>
          </cell>
          <cell r="T66">
            <v>90</v>
          </cell>
          <cell r="U66">
            <v>92</v>
          </cell>
          <cell r="V66" t="str">
            <v>良好</v>
          </cell>
          <cell r="W66" t="str">
            <v>良好</v>
          </cell>
          <cell r="X66">
            <v>95</v>
          </cell>
          <cell r="Y66">
            <v>88</v>
          </cell>
          <cell r="Z66">
            <v>94</v>
          </cell>
          <cell r="AA66">
            <v>68</v>
          </cell>
          <cell r="AB66">
            <v>84</v>
          </cell>
          <cell r="AC66">
            <v>68</v>
          </cell>
          <cell r="AD66">
            <v>74</v>
          </cell>
          <cell r="AE66">
            <v>82</v>
          </cell>
          <cell r="AF66">
            <v>60</v>
          </cell>
          <cell r="AG66">
            <v>76</v>
          </cell>
          <cell r="AH66">
            <v>83</v>
          </cell>
          <cell r="AI66">
            <v>73</v>
          </cell>
          <cell r="AJ66">
            <v>60</v>
          </cell>
          <cell r="AK66">
            <v>78</v>
          </cell>
          <cell r="AL66">
            <v>81</v>
          </cell>
          <cell r="AM66">
            <v>95</v>
          </cell>
          <cell r="AN66">
            <v>95</v>
          </cell>
          <cell r="AO66">
            <v>79</v>
          </cell>
          <cell r="AP66">
            <v>80</v>
          </cell>
          <cell r="AQ66" t="str">
            <v>及格</v>
          </cell>
          <cell r="AR66">
            <v>72</v>
          </cell>
          <cell r="AS66">
            <v>95</v>
          </cell>
          <cell r="AT66">
            <v>0</v>
          </cell>
          <cell r="AU66" t="str">
            <v/>
          </cell>
        </row>
        <row r="67">
          <cell r="A67">
            <v>20200316056</v>
          </cell>
          <cell r="B67" t="str">
            <v>杨晋航</v>
          </cell>
          <cell r="C67" t="str">
            <v>全日制2020云计算技术与应用2班</v>
          </cell>
          <cell r="D67">
            <v>69</v>
          </cell>
          <cell r="E67">
            <v>74</v>
          </cell>
          <cell r="F67">
            <v>82</v>
          </cell>
          <cell r="G67">
            <v>80</v>
          </cell>
          <cell r="H67">
            <v>67</v>
          </cell>
          <cell r="I67">
            <v>71</v>
          </cell>
          <cell r="J67">
            <v>94</v>
          </cell>
          <cell r="K67">
            <v>87</v>
          </cell>
          <cell r="L67">
            <v>85</v>
          </cell>
          <cell r="M67">
            <v>99</v>
          </cell>
          <cell r="N67">
            <v>100</v>
          </cell>
          <cell r="O67">
            <v>100</v>
          </cell>
          <cell r="P67">
            <v>95</v>
          </cell>
          <cell r="Q67" t="str">
            <v>良好</v>
          </cell>
          <cell r="R67" t="str">
            <v>良好</v>
          </cell>
          <cell r="S67">
            <v>75</v>
          </cell>
          <cell r="T67">
            <v>78</v>
          </cell>
          <cell r="U67">
            <v>97</v>
          </cell>
          <cell r="V67" t="str">
            <v>良好</v>
          </cell>
          <cell r="W67" t="str">
            <v>良好</v>
          </cell>
          <cell r="X67">
            <v>93</v>
          </cell>
          <cell r="Y67">
            <v>73</v>
          </cell>
          <cell r="Z67">
            <v>94</v>
          </cell>
          <cell r="AA67">
            <v>76</v>
          </cell>
          <cell r="AB67">
            <v>84</v>
          </cell>
          <cell r="AC67">
            <v>79</v>
          </cell>
          <cell r="AD67">
            <v>88</v>
          </cell>
          <cell r="AE67">
            <v>78</v>
          </cell>
          <cell r="AF67">
            <v>90</v>
          </cell>
          <cell r="AG67">
            <v>75</v>
          </cell>
          <cell r="AH67">
            <v>82</v>
          </cell>
          <cell r="AI67">
            <v>60</v>
          </cell>
          <cell r="AJ67">
            <v>60</v>
          </cell>
          <cell r="AK67">
            <v>77</v>
          </cell>
          <cell r="AL67">
            <v>88</v>
          </cell>
          <cell r="AM67">
            <v>85</v>
          </cell>
          <cell r="AN67">
            <v>87</v>
          </cell>
          <cell r="AO67">
            <v>76</v>
          </cell>
          <cell r="AP67">
            <v>80</v>
          </cell>
          <cell r="AQ67" t="str">
            <v>良好</v>
          </cell>
          <cell r="AR67">
            <v>69</v>
          </cell>
          <cell r="AS67">
            <v>98</v>
          </cell>
          <cell r="AT67">
            <v>0</v>
          </cell>
          <cell r="AU67" t="str">
            <v/>
          </cell>
        </row>
        <row r="68">
          <cell r="A68">
            <v>20200316060</v>
          </cell>
          <cell r="B68" t="str">
            <v>钟怡云</v>
          </cell>
          <cell r="C68" t="str">
            <v>全日制2020云计算技术与应用2班</v>
          </cell>
          <cell r="D68">
            <v>72</v>
          </cell>
          <cell r="E68">
            <v>71</v>
          </cell>
          <cell r="F68">
            <v>75</v>
          </cell>
          <cell r="G68">
            <v>70</v>
          </cell>
          <cell r="H68">
            <v>61</v>
          </cell>
          <cell r="I68">
            <v>74</v>
          </cell>
          <cell r="J68">
            <v>77</v>
          </cell>
          <cell r="K68">
            <v>84</v>
          </cell>
          <cell r="L68">
            <v>86</v>
          </cell>
          <cell r="M68">
            <v>95</v>
          </cell>
          <cell r="N68">
            <v>94</v>
          </cell>
          <cell r="O68">
            <v>96</v>
          </cell>
          <cell r="P68">
            <v>93</v>
          </cell>
          <cell r="Q68" t="str">
            <v>良好</v>
          </cell>
          <cell r="R68" t="str">
            <v>良好</v>
          </cell>
          <cell r="S68">
            <v>75</v>
          </cell>
          <cell r="T68">
            <v>81</v>
          </cell>
          <cell r="U68">
            <v>95</v>
          </cell>
          <cell r="V68" t="str">
            <v>及格</v>
          </cell>
          <cell r="W68" t="str">
            <v>良好</v>
          </cell>
          <cell r="X68">
            <v>89</v>
          </cell>
          <cell r="Y68">
            <v>77</v>
          </cell>
          <cell r="Z68">
            <v>84</v>
          </cell>
          <cell r="AA68">
            <v>69</v>
          </cell>
          <cell r="AB68">
            <v>84</v>
          </cell>
          <cell r="AC68">
            <v>87</v>
          </cell>
          <cell r="AD68">
            <v>65</v>
          </cell>
          <cell r="AE68">
            <v>75</v>
          </cell>
          <cell r="AF68" t="str">
            <v>及格</v>
          </cell>
          <cell r="AG68">
            <v>68</v>
          </cell>
          <cell r="AH68">
            <v>82</v>
          </cell>
          <cell r="AI68">
            <v>60</v>
          </cell>
          <cell r="AJ68">
            <v>60</v>
          </cell>
          <cell r="AK68">
            <v>73</v>
          </cell>
          <cell r="AL68">
            <v>76</v>
          </cell>
          <cell r="AM68">
            <v>94</v>
          </cell>
          <cell r="AN68">
            <v>83</v>
          </cell>
          <cell r="AO68">
            <v>80</v>
          </cell>
          <cell r="AP68">
            <v>80</v>
          </cell>
          <cell r="AQ68" t="str">
            <v>良好</v>
          </cell>
          <cell r="AR68">
            <v>67</v>
          </cell>
          <cell r="AS68">
            <v>96</v>
          </cell>
          <cell r="AT68">
            <v>0</v>
          </cell>
          <cell r="AU68" t="str">
            <v/>
          </cell>
        </row>
        <row r="69">
          <cell r="A69">
            <v>20200316064</v>
          </cell>
          <cell r="B69" t="str">
            <v>蒙洁静</v>
          </cell>
          <cell r="C69" t="str">
            <v>全日制2020云计算技术与应用2班</v>
          </cell>
          <cell r="D69">
            <v>88</v>
          </cell>
          <cell r="E69">
            <v>82</v>
          </cell>
          <cell r="F69">
            <v>73</v>
          </cell>
          <cell r="G69">
            <v>81</v>
          </cell>
          <cell r="H69">
            <v>67</v>
          </cell>
          <cell r="I69">
            <v>80</v>
          </cell>
          <cell r="J69">
            <v>78</v>
          </cell>
          <cell r="K69">
            <v>83</v>
          </cell>
          <cell r="L69">
            <v>79</v>
          </cell>
          <cell r="M69">
            <v>96</v>
          </cell>
          <cell r="N69">
            <v>98</v>
          </cell>
          <cell r="O69">
            <v>98</v>
          </cell>
          <cell r="P69">
            <v>99</v>
          </cell>
          <cell r="Q69" t="str">
            <v>良好</v>
          </cell>
          <cell r="R69" t="str">
            <v>良好</v>
          </cell>
          <cell r="S69">
            <v>75</v>
          </cell>
          <cell r="T69">
            <v>80</v>
          </cell>
          <cell r="U69">
            <v>95</v>
          </cell>
          <cell r="V69" t="str">
            <v>良好</v>
          </cell>
          <cell r="W69" t="str">
            <v>良好</v>
          </cell>
          <cell r="X69">
            <v>93</v>
          </cell>
          <cell r="Y69">
            <v>89</v>
          </cell>
          <cell r="Z69">
            <v>93</v>
          </cell>
          <cell r="AA69">
            <v>79</v>
          </cell>
          <cell r="AB69">
            <v>85</v>
          </cell>
          <cell r="AC69">
            <v>80</v>
          </cell>
          <cell r="AD69">
            <v>80</v>
          </cell>
          <cell r="AE69">
            <v>88</v>
          </cell>
          <cell r="AF69">
            <v>65</v>
          </cell>
          <cell r="AG69">
            <v>70</v>
          </cell>
          <cell r="AH69">
            <v>90</v>
          </cell>
          <cell r="AI69">
            <v>75</v>
          </cell>
          <cell r="AJ69">
            <v>60</v>
          </cell>
          <cell r="AK69">
            <v>81</v>
          </cell>
          <cell r="AL69">
            <v>82</v>
          </cell>
          <cell r="AM69">
            <v>94</v>
          </cell>
          <cell r="AN69">
            <v>94</v>
          </cell>
          <cell r="AO69">
            <v>88</v>
          </cell>
          <cell r="AP69">
            <v>80</v>
          </cell>
          <cell r="AQ69" t="str">
            <v>良好</v>
          </cell>
          <cell r="AR69">
            <v>74</v>
          </cell>
          <cell r="AS69">
            <v>99</v>
          </cell>
          <cell r="AT69">
            <v>0</v>
          </cell>
          <cell r="AU69" t="str">
            <v/>
          </cell>
        </row>
        <row r="70">
          <cell r="A70">
            <v>20200316065</v>
          </cell>
          <cell r="B70" t="str">
            <v>秦吉林</v>
          </cell>
          <cell r="C70" t="str">
            <v>全日制2020云计算技术与应用2班</v>
          </cell>
          <cell r="D70">
            <v>86</v>
          </cell>
          <cell r="E70">
            <v>76</v>
          </cell>
          <cell r="F70">
            <v>81</v>
          </cell>
          <cell r="G70">
            <v>88</v>
          </cell>
          <cell r="H70">
            <v>61</v>
          </cell>
          <cell r="I70">
            <v>83</v>
          </cell>
          <cell r="J70">
            <v>77</v>
          </cell>
          <cell r="K70">
            <v>88</v>
          </cell>
          <cell r="L70">
            <v>87</v>
          </cell>
          <cell r="M70">
            <v>95</v>
          </cell>
          <cell r="N70">
            <v>73</v>
          </cell>
          <cell r="O70">
            <v>96</v>
          </cell>
          <cell r="P70">
            <v>98</v>
          </cell>
          <cell r="Q70" t="str">
            <v>良好</v>
          </cell>
          <cell r="R70" t="str">
            <v>良好</v>
          </cell>
          <cell r="S70">
            <v>75</v>
          </cell>
          <cell r="T70">
            <v>78</v>
          </cell>
          <cell r="U70">
            <v>97</v>
          </cell>
          <cell r="V70" t="str">
            <v>优秀</v>
          </cell>
          <cell r="W70" t="str">
            <v>良好</v>
          </cell>
          <cell r="X70">
            <v>89</v>
          </cell>
          <cell r="Y70">
            <v>89</v>
          </cell>
          <cell r="Z70">
            <v>96</v>
          </cell>
          <cell r="AA70">
            <v>85</v>
          </cell>
          <cell r="AB70">
            <v>89</v>
          </cell>
          <cell r="AC70">
            <v>85</v>
          </cell>
          <cell r="AD70">
            <v>99</v>
          </cell>
          <cell r="AE70">
            <v>79</v>
          </cell>
          <cell r="AF70">
            <v>68</v>
          </cell>
          <cell r="AG70">
            <v>81</v>
          </cell>
          <cell r="AH70">
            <v>85</v>
          </cell>
          <cell r="AI70">
            <v>83</v>
          </cell>
          <cell r="AJ70">
            <v>60</v>
          </cell>
          <cell r="AK70">
            <v>82</v>
          </cell>
          <cell r="AL70">
            <v>91</v>
          </cell>
          <cell r="AM70">
            <v>94</v>
          </cell>
          <cell r="AN70">
            <v>94</v>
          </cell>
          <cell r="AO70">
            <v>82</v>
          </cell>
          <cell r="AP70">
            <v>80</v>
          </cell>
          <cell r="AQ70" t="str">
            <v>及格</v>
          </cell>
          <cell r="AR70">
            <v>68</v>
          </cell>
          <cell r="AS70">
            <v>96</v>
          </cell>
          <cell r="AT70">
            <v>0</v>
          </cell>
          <cell r="AU70" t="str">
            <v/>
          </cell>
        </row>
        <row r="71">
          <cell r="A71">
            <v>20200316067</v>
          </cell>
          <cell r="B71" t="str">
            <v>肖旭才</v>
          </cell>
          <cell r="C71" t="str">
            <v>全日制2020云计算技术与应用2班</v>
          </cell>
          <cell r="D71">
            <v>70</v>
          </cell>
          <cell r="E71">
            <v>74</v>
          </cell>
          <cell r="F71">
            <v>77</v>
          </cell>
          <cell r="G71">
            <v>89</v>
          </cell>
          <cell r="H71">
            <v>61</v>
          </cell>
          <cell r="I71">
            <v>80</v>
          </cell>
          <cell r="J71">
            <v>90</v>
          </cell>
          <cell r="K71">
            <v>90</v>
          </cell>
          <cell r="L71">
            <v>87</v>
          </cell>
          <cell r="M71">
            <v>93</v>
          </cell>
          <cell r="N71">
            <v>99</v>
          </cell>
          <cell r="O71">
            <v>98</v>
          </cell>
          <cell r="P71">
            <v>96</v>
          </cell>
          <cell r="Q71" t="str">
            <v>良好</v>
          </cell>
          <cell r="R71" t="str">
            <v>良好</v>
          </cell>
          <cell r="S71">
            <v>75</v>
          </cell>
          <cell r="T71">
            <v>81</v>
          </cell>
          <cell r="U71">
            <v>99</v>
          </cell>
          <cell r="V71" t="str">
            <v>良好</v>
          </cell>
          <cell r="W71" t="str">
            <v>良好</v>
          </cell>
          <cell r="X71">
            <v>93</v>
          </cell>
          <cell r="Y71">
            <v>86</v>
          </cell>
          <cell r="Z71">
            <v>95</v>
          </cell>
          <cell r="AA71">
            <v>76</v>
          </cell>
          <cell r="AB71">
            <v>86</v>
          </cell>
          <cell r="AC71">
            <v>77</v>
          </cell>
          <cell r="AD71">
            <v>91</v>
          </cell>
          <cell r="AE71">
            <v>85</v>
          </cell>
          <cell r="AF71">
            <v>60</v>
          </cell>
          <cell r="AG71">
            <v>77</v>
          </cell>
          <cell r="AH71">
            <v>81</v>
          </cell>
          <cell r="AI71">
            <v>71</v>
          </cell>
          <cell r="AJ71">
            <v>60</v>
          </cell>
          <cell r="AK71">
            <v>81</v>
          </cell>
          <cell r="AL71">
            <v>87</v>
          </cell>
          <cell r="AM71">
            <v>87</v>
          </cell>
          <cell r="AN71">
            <v>86</v>
          </cell>
          <cell r="AO71">
            <v>75</v>
          </cell>
          <cell r="AP71">
            <v>80</v>
          </cell>
          <cell r="AQ71" t="str">
            <v>良好</v>
          </cell>
          <cell r="AR71">
            <v>60</v>
          </cell>
          <cell r="AS71">
            <v>98</v>
          </cell>
          <cell r="AT71">
            <v>0</v>
          </cell>
          <cell r="AU71" t="str">
            <v/>
          </cell>
        </row>
        <row r="72">
          <cell r="A72">
            <v>20200316069</v>
          </cell>
          <cell r="B72" t="str">
            <v>舒波</v>
          </cell>
          <cell r="C72" t="str">
            <v>全日制2020云计算技术与应用2班</v>
          </cell>
          <cell r="D72">
            <v>72</v>
          </cell>
          <cell r="E72">
            <v>68</v>
          </cell>
          <cell r="F72">
            <v>75</v>
          </cell>
          <cell r="G72">
            <v>71</v>
          </cell>
          <cell r="H72">
            <v>61</v>
          </cell>
          <cell r="I72">
            <v>92</v>
          </cell>
          <cell r="J72">
            <v>86</v>
          </cell>
          <cell r="K72">
            <v>80</v>
          </cell>
          <cell r="L72">
            <v>87</v>
          </cell>
          <cell r="M72">
            <v>72</v>
          </cell>
          <cell r="N72">
            <v>93</v>
          </cell>
          <cell r="O72">
            <v>98</v>
          </cell>
          <cell r="P72">
            <v>100</v>
          </cell>
          <cell r="Q72" t="str">
            <v>良好</v>
          </cell>
          <cell r="R72" t="str">
            <v>良好</v>
          </cell>
          <cell r="S72">
            <v>75</v>
          </cell>
          <cell r="T72">
            <v>85</v>
          </cell>
          <cell r="U72">
            <v>97</v>
          </cell>
          <cell r="V72" t="str">
            <v>良好</v>
          </cell>
          <cell r="W72" t="str">
            <v>良好</v>
          </cell>
          <cell r="X72">
            <v>81</v>
          </cell>
          <cell r="Y72">
            <v>73</v>
          </cell>
          <cell r="Z72">
            <v>93</v>
          </cell>
          <cell r="AA72">
            <v>69</v>
          </cell>
          <cell r="AB72">
            <v>84</v>
          </cell>
          <cell r="AC72">
            <v>84</v>
          </cell>
          <cell r="AD72">
            <v>70</v>
          </cell>
          <cell r="AE72">
            <v>83</v>
          </cell>
          <cell r="AF72" t="str">
            <v>及格</v>
          </cell>
          <cell r="AG72">
            <v>60</v>
          </cell>
          <cell r="AH72">
            <v>88</v>
          </cell>
          <cell r="AI72">
            <v>66</v>
          </cell>
          <cell r="AJ72">
            <v>60</v>
          </cell>
          <cell r="AK72">
            <v>74</v>
          </cell>
          <cell r="AL72">
            <v>60</v>
          </cell>
          <cell r="AM72">
            <v>87</v>
          </cell>
          <cell r="AN72">
            <v>97</v>
          </cell>
          <cell r="AO72">
            <v>87</v>
          </cell>
          <cell r="AP72">
            <v>80</v>
          </cell>
          <cell r="AQ72" t="str">
            <v>良好</v>
          </cell>
          <cell r="AR72">
            <v>77</v>
          </cell>
          <cell r="AS72">
            <v>0</v>
          </cell>
          <cell r="AT72">
            <v>1</v>
          </cell>
          <cell r="AU72" t="str">
            <v>预就业实习</v>
          </cell>
        </row>
        <row r="73">
          <cell r="A73">
            <v>20200405029</v>
          </cell>
          <cell r="B73" t="str">
            <v>管昌平</v>
          </cell>
          <cell r="C73" t="str">
            <v>全日制2020云计算技术与应用2班</v>
          </cell>
          <cell r="D73">
            <v>67</v>
          </cell>
          <cell r="E73">
            <v>70</v>
          </cell>
          <cell r="F73">
            <v>88</v>
          </cell>
          <cell r="G73">
            <v>83</v>
          </cell>
          <cell r="H73">
            <v>84</v>
          </cell>
          <cell r="I73">
            <v>82</v>
          </cell>
          <cell r="J73">
            <v>84</v>
          </cell>
          <cell r="K73">
            <v>81</v>
          </cell>
          <cell r="L73">
            <v>81</v>
          </cell>
          <cell r="M73">
            <v>94</v>
          </cell>
          <cell r="N73">
            <v>95</v>
          </cell>
          <cell r="O73">
            <v>97</v>
          </cell>
          <cell r="P73">
            <v>96</v>
          </cell>
          <cell r="Q73" t="str">
            <v>良好</v>
          </cell>
          <cell r="R73" t="str">
            <v>良好</v>
          </cell>
          <cell r="S73">
            <v>75</v>
          </cell>
          <cell r="T73">
            <v>75</v>
          </cell>
          <cell r="U73">
            <v>79</v>
          </cell>
          <cell r="V73">
            <v>79</v>
          </cell>
          <cell r="W73">
            <v>85</v>
          </cell>
          <cell r="X73">
            <v>94</v>
          </cell>
          <cell r="Y73">
            <v>85</v>
          </cell>
          <cell r="Z73">
            <v>92</v>
          </cell>
          <cell r="AA73">
            <v>74</v>
          </cell>
          <cell r="AB73">
            <v>83</v>
          </cell>
          <cell r="AC73">
            <v>75</v>
          </cell>
          <cell r="AD73">
            <v>85</v>
          </cell>
          <cell r="AE73">
            <v>66</v>
          </cell>
          <cell r="AF73" t="str">
            <v>及格</v>
          </cell>
          <cell r="AG73">
            <v>68</v>
          </cell>
          <cell r="AH73">
            <v>85</v>
          </cell>
          <cell r="AI73">
            <v>60</v>
          </cell>
          <cell r="AJ73">
            <v>60</v>
          </cell>
          <cell r="AK73">
            <v>66</v>
          </cell>
          <cell r="AL73">
            <v>86</v>
          </cell>
          <cell r="AM73">
            <v>96</v>
          </cell>
          <cell r="AN73">
            <v>93</v>
          </cell>
          <cell r="AO73">
            <v>87</v>
          </cell>
          <cell r="AP73">
            <v>80</v>
          </cell>
          <cell r="AQ73" t="str">
            <v>良好</v>
          </cell>
          <cell r="AR73">
            <v>67</v>
          </cell>
          <cell r="AS73">
            <v>100</v>
          </cell>
          <cell r="AT73">
            <v>0</v>
          </cell>
          <cell r="AU73" t="str">
            <v/>
          </cell>
        </row>
      </sheetData>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sheet1"/>
    </sheetNames>
    <sheetDataSet>
      <sheetData sheetId="0">
        <row r="1">
          <cell r="A1" t="str">
            <v>学号</v>
          </cell>
          <cell r="B1" t="str">
            <v>姓名</v>
          </cell>
          <cell r="C1" t="str">
            <v>班级</v>
          </cell>
          <cell r="D1" t="str">
            <v>电工基础</v>
          </cell>
          <cell r="E1" t="str">
            <v>专业入门教育</v>
          </cell>
          <cell r="F1" t="str">
            <v>高职英语(二)</v>
          </cell>
          <cell r="G1" t="str">
            <v>高职英语(一)</v>
          </cell>
          <cell r="H1" t="str">
            <v>高职语文</v>
          </cell>
          <cell r="I1" t="str">
            <v>高职生心理健康教育</v>
          </cell>
          <cell r="J1" t="str">
            <v>思想道德修养与法律基础</v>
          </cell>
          <cell r="K1" t="str">
            <v>模拟电子技术</v>
          </cell>
          <cell r="L1" t="str">
            <v>体育与健康(一)</v>
          </cell>
          <cell r="M1" t="str">
            <v>体育与健康(二)</v>
          </cell>
          <cell r="N1" t="str">
            <v>创新思维训练</v>
          </cell>
          <cell r="O1" t="str">
            <v>大学生安全教育(一)</v>
          </cell>
          <cell r="P1" t="str">
            <v>大学生安全教育(二)</v>
          </cell>
          <cell r="Q1" t="str">
            <v>大学生安全教育(三)</v>
          </cell>
          <cell r="R1" t="str">
            <v>大学生安全教育(四)</v>
          </cell>
          <cell r="S1" t="str">
            <v>形势与政策(一)</v>
          </cell>
          <cell r="T1" t="str">
            <v>形势与政策(二)</v>
          </cell>
          <cell r="U1" t="str">
            <v>大学生安全教育(五)</v>
          </cell>
          <cell r="V1" t="str">
            <v>职业发展与生涯规划</v>
          </cell>
          <cell r="W1" t="str">
            <v>《云物大智基础》(课内：office部分)</v>
          </cell>
          <cell r="X1" t="str">
            <v>《云物大智基础》(课外：云物大智部分)</v>
          </cell>
          <cell r="Y1" t="str">
            <v>军事理论</v>
          </cell>
          <cell r="Z1" t="str">
            <v>高等数学(二)</v>
          </cell>
          <cell r="AA1" t="str">
            <v>职业素养实习与劳动教育</v>
          </cell>
          <cell r="AB1" t="str">
            <v>数字电子技术</v>
          </cell>
          <cell r="AC1" t="str">
            <v>C语言程序设计</v>
          </cell>
          <cell r="AD1" t="str">
            <v>电子基本技能实训</v>
          </cell>
          <cell r="AE1" t="str">
            <v>ARM嵌入式系统设计（二）（Cortex-M3 uC-osII）</v>
          </cell>
          <cell r="AF1" t="str">
            <v>毕业设计（论文）/职业能力测试</v>
          </cell>
          <cell r="AG1" t="str">
            <v>印刷电路板设计与制作</v>
          </cell>
          <cell r="AH1" t="str">
            <v>单片机技术及应用</v>
          </cell>
          <cell r="AI1" t="str">
            <v>电工考证</v>
          </cell>
          <cell r="AJ1" t="str">
            <v>上位机程序设计（C#）</v>
          </cell>
          <cell r="AK1" t="str">
            <v>ARM嵌入式系统设计（一）（Cortex-M3）</v>
          </cell>
          <cell r="AL1" t="str">
            <v>Android APP开发</v>
          </cell>
          <cell r="AM1" t="str">
            <v>职业发展与就业指导</v>
          </cell>
          <cell r="AN1" t="str">
            <v>通用核心能力测试</v>
          </cell>
          <cell r="AO1" t="str">
            <v>创新与创业实务</v>
          </cell>
          <cell r="AP1" t="str">
            <v>形势与政策（三）</v>
          </cell>
          <cell r="AQ1" t="str">
            <v>形势与政策（四）</v>
          </cell>
          <cell r="AR1" t="str">
            <v>毛泽东思想和中国特色社会主义理论体系概论</v>
          </cell>
          <cell r="AS1" t="str">
            <v>预就业实习</v>
          </cell>
          <cell r="AT1" t="str">
            <v>不及格门数</v>
          </cell>
          <cell r="AU1" t="str">
            <v>不及格科目</v>
          </cell>
        </row>
        <row r="2">
          <cell r="A2">
            <v>20200110004</v>
          </cell>
          <cell r="B2" t="str">
            <v>黄崇智</v>
          </cell>
          <cell r="C2" t="str">
            <v>全日制2020智能产品开发1班</v>
          </cell>
          <cell r="D2">
            <v>77</v>
          </cell>
          <cell r="E2">
            <v>95</v>
          </cell>
          <cell r="F2">
            <v>77</v>
          </cell>
          <cell r="G2">
            <v>80</v>
          </cell>
          <cell r="H2">
            <v>77</v>
          </cell>
          <cell r="I2">
            <v>71</v>
          </cell>
          <cell r="J2">
            <v>78</v>
          </cell>
          <cell r="K2">
            <v>75</v>
          </cell>
          <cell r="L2">
            <v>60</v>
          </cell>
          <cell r="M2">
            <v>74</v>
          </cell>
          <cell r="N2">
            <v>85</v>
          </cell>
          <cell r="O2">
            <v>91</v>
          </cell>
          <cell r="P2">
            <v>95</v>
          </cell>
          <cell r="Q2">
            <v>95</v>
          </cell>
          <cell r="R2">
            <v>98</v>
          </cell>
          <cell r="S2" t="str">
            <v>良好</v>
          </cell>
          <cell r="T2" t="str">
            <v>良好</v>
          </cell>
          <cell r="U2">
            <v>75</v>
          </cell>
          <cell r="V2">
            <v>60</v>
          </cell>
          <cell r="W2">
            <v>92</v>
          </cell>
          <cell r="X2">
            <v>85</v>
          </cell>
          <cell r="Y2">
            <v>88</v>
          </cell>
          <cell r="Z2">
            <v>86</v>
          </cell>
          <cell r="AA2">
            <v>86</v>
          </cell>
          <cell r="AB2">
            <v>83</v>
          </cell>
          <cell r="AC2">
            <v>79</v>
          </cell>
          <cell r="AD2">
            <v>60</v>
          </cell>
          <cell r="AE2">
            <v>76</v>
          </cell>
          <cell r="AF2">
            <v>84</v>
          </cell>
          <cell r="AG2">
            <v>70</v>
          </cell>
          <cell r="AH2">
            <v>60</v>
          </cell>
          <cell r="AI2">
            <v>85</v>
          </cell>
          <cell r="AJ2">
            <v>93</v>
          </cell>
          <cell r="AK2">
            <v>86</v>
          </cell>
          <cell r="AL2">
            <v>68</v>
          </cell>
          <cell r="AM2">
            <v>88</v>
          </cell>
          <cell r="AN2">
            <v>97</v>
          </cell>
          <cell r="AO2">
            <v>75</v>
          </cell>
          <cell r="AP2">
            <v>80</v>
          </cell>
          <cell r="AQ2" t="str">
            <v>良好</v>
          </cell>
          <cell r="AR2">
            <v>74</v>
          </cell>
          <cell r="AS2">
            <v>69</v>
          </cell>
          <cell r="AT2">
            <v>0</v>
          </cell>
          <cell r="AU2" t="str">
            <v/>
          </cell>
        </row>
        <row r="3">
          <cell r="A3">
            <v>20200314004</v>
          </cell>
          <cell r="B3" t="str">
            <v>陈祖林</v>
          </cell>
          <cell r="C3" t="str">
            <v>全日制2020智能产品开发1班</v>
          </cell>
          <cell r="D3">
            <v>73</v>
          </cell>
          <cell r="E3">
            <v>95</v>
          </cell>
          <cell r="F3">
            <v>65</v>
          </cell>
          <cell r="G3">
            <v>72</v>
          </cell>
          <cell r="H3">
            <v>80</v>
          </cell>
          <cell r="I3">
            <v>75</v>
          </cell>
          <cell r="J3">
            <v>81</v>
          </cell>
          <cell r="K3">
            <v>80</v>
          </cell>
          <cell r="L3">
            <v>86</v>
          </cell>
          <cell r="M3">
            <v>80</v>
          </cell>
          <cell r="N3">
            <v>87</v>
          </cell>
          <cell r="O3">
            <v>94</v>
          </cell>
          <cell r="P3">
            <v>94</v>
          </cell>
          <cell r="Q3">
            <v>92</v>
          </cell>
          <cell r="R3">
            <v>92</v>
          </cell>
          <cell r="S3" t="str">
            <v>良好</v>
          </cell>
          <cell r="T3" t="str">
            <v>良好</v>
          </cell>
          <cell r="U3">
            <v>75</v>
          </cell>
          <cell r="V3">
            <v>80</v>
          </cell>
          <cell r="W3">
            <v>87</v>
          </cell>
          <cell r="X3">
            <v>76</v>
          </cell>
          <cell r="Y3">
            <v>83</v>
          </cell>
          <cell r="Z3">
            <v>85</v>
          </cell>
          <cell r="AA3">
            <v>92</v>
          </cell>
          <cell r="AB3">
            <v>72</v>
          </cell>
          <cell r="AC3">
            <v>60</v>
          </cell>
          <cell r="AD3">
            <v>80</v>
          </cell>
          <cell r="AE3">
            <v>76</v>
          </cell>
          <cell r="AF3">
            <v>84</v>
          </cell>
          <cell r="AG3">
            <v>73</v>
          </cell>
          <cell r="AH3">
            <v>61</v>
          </cell>
          <cell r="AI3">
            <v>86</v>
          </cell>
          <cell r="AJ3">
            <v>77</v>
          </cell>
          <cell r="AK3">
            <v>74</v>
          </cell>
          <cell r="AL3">
            <v>73</v>
          </cell>
          <cell r="AM3">
            <v>95</v>
          </cell>
          <cell r="AN3">
            <v>70</v>
          </cell>
          <cell r="AO3">
            <v>74</v>
          </cell>
          <cell r="AP3">
            <v>80</v>
          </cell>
          <cell r="AQ3" t="str">
            <v>良好</v>
          </cell>
          <cell r="AR3">
            <v>73</v>
          </cell>
          <cell r="AS3">
            <v>0</v>
          </cell>
          <cell r="AT3">
            <v>1</v>
          </cell>
          <cell r="AU3" t="str">
            <v>预就业实习</v>
          </cell>
        </row>
        <row r="4">
          <cell r="A4">
            <v>20200314009</v>
          </cell>
          <cell r="B4" t="str">
            <v>黄超荣</v>
          </cell>
          <cell r="C4" t="str">
            <v>全日制2020智能产品开发1班</v>
          </cell>
          <cell r="D4">
            <v>71</v>
          </cell>
          <cell r="E4">
            <v>95</v>
          </cell>
          <cell r="F4">
            <v>76</v>
          </cell>
          <cell r="G4">
            <v>81</v>
          </cell>
          <cell r="H4">
            <v>83</v>
          </cell>
          <cell r="I4">
            <v>77</v>
          </cell>
          <cell r="J4">
            <v>85</v>
          </cell>
          <cell r="K4">
            <v>71</v>
          </cell>
          <cell r="L4">
            <v>81</v>
          </cell>
          <cell r="M4">
            <v>89</v>
          </cell>
          <cell r="N4">
            <v>81</v>
          </cell>
          <cell r="O4">
            <v>97</v>
          </cell>
          <cell r="P4">
            <v>98</v>
          </cell>
          <cell r="Q4">
            <v>97</v>
          </cell>
          <cell r="R4">
            <v>99</v>
          </cell>
          <cell r="S4" t="str">
            <v>良好</v>
          </cell>
          <cell r="T4" t="str">
            <v>良好</v>
          </cell>
          <cell r="U4">
            <v>75</v>
          </cell>
          <cell r="V4">
            <v>85</v>
          </cell>
          <cell r="W4">
            <v>89</v>
          </cell>
          <cell r="X4">
            <v>86</v>
          </cell>
          <cell r="Y4">
            <v>95</v>
          </cell>
          <cell r="Z4">
            <v>85</v>
          </cell>
          <cell r="AA4">
            <v>87</v>
          </cell>
          <cell r="AB4">
            <v>75</v>
          </cell>
          <cell r="AC4">
            <v>81</v>
          </cell>
          <cell r="AD4">
            <v>85</v>
          </cell>
          <cell r="AE4">
            <v>86</v>
          </cell>
          <cell r="AF4">
            <v>89</v>
          </cell>
          <cell r="AG4">
            <v>76</v>
          </cell>
          <cell r="AH4">
            <v>70</v>
          </cell>
          <cell r="AI4">
            <v>85</v>
          </cell>
          <cell r="AJ4">
            <v>89</v>
          </cell>
          <cell r="AK4">
            <v>74</v>
          </cell>
          <cell r="AL4">
            <v>76</v>
          </cell>
          <cell r="AM4">
            <v>96</v>
          </cell>
          <cell r="AN4">
            <v>91</v>
          </cell>
          <cell r="AO4">
            <v>67</v>
          </cell>
          <cell r="AP4">
            <v>80</v>
          </cell>
          <cell r="AQ4" t="str">
            <v>良好</v>
          </cell>
          <cell r="AR4">
            <v>77</v>
          </cell>
          <cell r="AS4">
            <v>95</v>
          </cell>
          <cell r="AT4">
            <v>0</v>
          </cell>
          <cell r="AU4" t="str">
            <v/>
          </cell>
        </row>
        <row r="5">
          <cell r="A5">
            <v>20200314010</v>
          </cell>
          <cell r="B5" t="str">
            <v>黄辉</v>
          </cell>
          <cell r="C5" t="str">
            <v>全日制2020智能产品开发1班</v>
          </cell>
          <cell r="D5">
            <v>84</v>
          </cell>
          <cell r="E5">
            <v>95</v>
          </cell>
          <cell r="F5">
            <v>79</v>
          </cell>
          <cell r="G5">
            <v>75</v>
          </cell>
          <cell r="H5">
            <v>87</v>
          </cell>
          <cell r="I5">
            <v>78</v>
          </cell>
          <cell r="J5">
            <v>79</v>
          </cell>
          <cell r="K5">
            <v>69</v>
          </cell>
          <cell r="L5">
            <v>86</v>
          </cell>
          <cell r="M5">
            <v>87</v>
          </cell>
          <cell r="N5">
            <v>90</v>
          </cell>
          <cell r="O5">
            <v>73</v>
          </cell>
          <cell r="P5">
            <v>94</v>
          </cell>
          <cell r="Q5">
            <v>99</v>
          </cell>
          <cell r="R5">
            <v>99</v>
          </cell>
          <cell r="S5" t="str">
            <v>良好</v>
          </cell>
          <cell r="T5" t="str">
            <v>良好</v>
          </cell>
          <cell r="U5">
            <v>75</v>
          </cell>
          <cell r="V5">
            <v>80</v>
          </cell>
          <cell r="W5">
            <v>86</v>
          </cell>
          <cell r="X5">
            <v>88</v>
          </cell>
          <cell r="Y5">
            <v>95</v>
          </cell>
          <cell r="Z5">
            <v>95</v>
          </cell>
          <cell r="AA5">
            <v>87</v>
          </cell>
          <cell r="AB5">
            <v>92</v>
          </cell>
          <cell r="AC5">
            <v>87</v>
          </cell>
          <cell r="AD5">
            <v>90</v>
          </cell>
          <cell r="AE5">
            <v>95</v>
          </cell>
          <cell r="AF5">
            <v>87</v>
          </cell>
          <cell r="AG5">
            <v>90</v>
          </cell>
          <cell r="AH5">
            <v>90</v>
          </cell>
          <cell r="AI5">
            <v>86</v>
          </cell>
          <cell r="AJ5">
            <v>97</v>
          </cell>
          <cell r="AK5">
            <v>90</v>
          </cell>
          <cell r="AL5">
            <v>96</v>
          </cell>
          <cell r="AM5">
            <v>96</v>
          </cell>
          <cell r="AN5">
            <v>87</v>
          </cell>
          <cell r="AO5">
            <v>85</v>
          </cell>
          <cell r="AP5">
            <v>80</v>
          </cell>
          <cell r="AQ5" t="str">
            <v>优秀</v>
          </cell>
          <cell r="AR5">
            <v>82</v>
          </cell>
          <cell r="AS5">
            <v>91</v>
          </cell>
          <cell r="AT5">
            <v>0</v>
          </cell>
          <cell r="AU5" t="str">
            <v/>
          </cell>
        </row>
        <row r="6">
          <cell r="A6">
            <v>20200314011</v>
          </cell>
          <cell r="B6" t="str">
            <v>黄霆</v>
          </cell>
          <cell r="C6" t="str">
            <v>全日制2020智能产品开发1班</v>
          </cell>
          <cell r="D6">
            <v>73</v>
          </cell>
          <cell r="E6">
            <v>95</v>
          </cell>
          <cell r="F6">
            <v>61</v>
          </cell>
          <cell r="G6">
            <v>60</v>
          </cell>
          <cell r="H6">
            <v>74</v>
          </cell>
          <cell r="I6">
            <v>78</v>
          </cell>
          <cell r="J6">
            <v>82</v>
          </cell>
          <cell r="K6">
            <v>60</v>
          </cell>
          <cell r="L6">
            <v>82</v>
          </cell>
          <cell r="M6">
            <v>71</v>
          </cell>
          <cell r="N6">
            <v>85</v>
          </cell>
          <cell r="O6">
            <v>93</v>
          </cell>
          <cell r="P6">
            <v>96</v>
          </cell>
          <cell r="Q6">
            <v>80</v>
          </cell>
          <cell r="R6">
            <v>86</v>
          </cell>
          <cell r="S6" t="str">
            <v>良好</v>
          </cell>
          <cell r="T6" t="str">
            <v>良好</v>
          </cell>
          <cell r="U6">
            <v>75</v>
          </cell>
          <cell r="V6">
            <v>70</v>
          </cell>
          <cell r="W6">
            <v>74</v>
          </cell>
          <cell r="X6">
            <v>78</v>
          </cell>
          <cell r="Y6">
            <v>94</v>
          </cell>
          <cell r="Z6">
            <v>70</v>
          </cell>
          <cell r="AA6">
            <v>88</v>
          </cell>
          <cell r="AB6">
            <v>74</v>
          </cell>
          <cell r="AC6">
            <v>76</v>
          </cell>
          <cell r="AD6">
            <v>75</v>
          </cell>
          <cell r="AE6">
            <v>76</v>
          </cell>
          <cell r="AF6">
            <v>81</v>
          </cell>
          <cell r="AG6">
            <v>50</v>
          </cell>
          <cell r="AH6">
            <v>60</v>
          </cell>
          <cell r="AI6">
            <v>72</v>
          </cell>
          <cell r="AJ6">
            <v>62</v>
          </cell>
          <cell r="AK6">
            <v>69</v>
          </cell>
          <cell r="AL6">
            <v>0</v>
          </cell>
          <cell r="AM6">
            <v>94</v>
          </cell>
          <cell r="AN6">
            <v>79</v>
          </cell>
          <cell r="AO6">
            <v>70</v>
          </cell>
          <cell r="AP6">
            <v>80</v>
          </cell>
          <cell r="AQ6" t="str">
            <v>及格</v>
          </cell>
          <cell r="AR6">
            <v>71</v>
          </cell>
          <cell r="AS6">
            <v>81</v>
          </cell>
          <cell r="AT6">
            <v>2</v>
          </cell>
          <cell r="AU6" t="str">
            <v>印刷电路板设计与制作Android APP开发</v>
          </cell>
        </row>
        <row r="7">
          <cell r="A7">
            <v>20200314012</v>
          </cell>
          <cell r="B7" t="str">
            <v>黎伟剑</v>
          </cell>
          <cell r="C7" t="str">
            <v>全日制2020智能产品开发1班</v>
          </cell>
          <cell r="D7">
            <v>60</v>
          </cell>
          <cell r="E7">
            <v>95</v>
          </cell>
          <cell r="F7">
            <v>69</v>
          </cell>
          <cell r="G7">
            <v>69</v>
          </cell>
          <cell r="H7">
            <v>80</v>
          </cell>
          <cell r="I7">
            <v>76</v>
          </cell>
          <cell r="J7">
            <v>77</v>
          </cell>
          <cell r="K7">
            <v>60</v>
          </cell>
          <cell r="L7">
            <v>84</v>
          </cell>
          <cell r="M7">
            <v>82</v>
          </cell>
          <cell r="N7">
            <v>84</v>
          </cell>
          <cell r="O7">
            <v>91</v>
          </cell>
          <cell r="P7">
            <v>96</v>
          </cell>
          <cell r="Q7">
            <v>93</v>
          </cell>
          <cell r="R7">
            <v>91</v>
          </cell>
          <cell r="S7" t="str">
            <v>良好</v>
          </cell>
          <cell r="T7" t="str">
            <v>良好</v>
          </cell>
          <cell r="U7">
            <v>75</v>
          </cell>
          <cell r="V7">
            <v>70</v>
          </cell>
          <cell r="W7">
            <v>83</v>
          </cell>
          <cell r="X7">
            <v>80</v>
          </cell>
          <cell r="Y7">
            <v>88</v>
          </cell>
          <cell r="Z7">
            <v>78</v>
          </cell>
          <cell r="AA7">
            <v>90</v>
          </cell>
          <cell r="AB7">
            <v>73</v>
          </cell>
          <cell r="AC7">
            <v>69</v>
          </cell>
          <cell r="AD7">
            <v>60</v>
          </cell>
          <cell r="AE7">
            <v>89</v>
          </cell>
          <cell r="AF7">
            <v>82</v>
          </cell>
          <cell r="AG7">
            <v>73</v>
          </cell>
          <cell r="AH7">
            <v>60</v>
          </cell>
          <cell r="AI7">
            <v>84</v>
          </cell>
          <cell r="AJ7">
            <v>86</v>
          </cell>
          <cell r="AK7">
            <v>67</v>
          </cell>
          <cell r="AL7">
            <v>70</v>
          </cell>
          <cell r="AM7">
            <v>95</v>
          </cell>
          <cell r="AN7">
            <v>90</v>
          </cell>
          <cell r="AO7">
            <v>72</v>
          </cell>
          <cell r="AP7">
            <v>80</v>
          </cell>
          <cell r="AQ7" t="str">
            <v>良好</v>
          </cell>
          <cell r="AR7">
            <v>69</v>
          </cell>
          <cell r="AS7">
            <v>96</v>
          </cell>
          <cell r="AT7">
            <v>0</v>
          </cell>
          <cell r="AU7" t="str">
            <v/>
          </cell>
        </row>
        <row r="8">
          <cell r="A8">
            <v>20200314013</v>
          </cell>
          <cell r="B8" t="str">
            <v>李志裕</v>
          </cell>
          <cell r="C8" t="str">
            <v>全日制2020智能产品开发1班</v>
          </cell>
          <cell r="D8">
            <v>71</v>
          </cell>
          <cell r="E8">
            <v>95</v>
          </cell>
          <cell r="F8">
            <v>72</v>
          </cell>
          <cell r="G8">
            <v>73</v>
          </cell>
          <cell r="H8">
            <v>83</v>
          </cell>
          <cell r="I8">
            <v>77</v>
          </cell>
          <cell r="J8">
            <v>92</v>
          </cell>
          <cell r="K8">
            <v>75</v>
          </cell>
          <cell r="L8">
            <v>82</v>
          </cell>
          <cell r="M8">
            <v>81</v>
          </cell>
          <cell r="N8">
            <v>85</v>
          </cell>
          <cell r="O8">
            <v>96</v>
          </cell>
          <cell r="P8">
            <v>99</v>
          </cell>
          <cell r="Q8">
            <v>90</v>
          </cell>
          <cell r="R8">
            <v>96</v>
          </cell>
          <cell r="S8" t="str">
            <v>良好</v>
          </cell>
          <cell r="T8" t="str">
            <v>良好</v>
          </cell>
          <cell r="U8">
            <v>75</v>
          </cell>
          <cell r="V8">
            <v>80</v>
          </cell>
          <cell r="W8">
            <v>92</v>
          </cell>
          <cell r="X8">
            <v>85</v>
          </cell>
          <cell r="Y8">
            <v>95</v>
          </cell>
          <cell r="Z8">
            <v>82</v>
          </cell>
          <cell r="AA8">
            <v>85</v>
          </cell>
          <cell r="AB8">
            <v>72</v>
          </cell>
          <cell r="AC8">
            <v>81</v>
          </cell>
          <cell r="AD8">
            <v>80</v>
          </cell>
          <cell r="AE8">
            <v>76</v>
          </cell>
          <cell r="AF8">
            <v>82</v>
          </cell>
          <cell r="AG8">
            <v>69</v>
          </cell>
          <cell r="AH8">
            <v>65</v>
          </cell>
          <cell r="AI8">
            <v>84</v>
          </cell>
          <cell r="AJ8">
            <v>89</v>
          </cell>
          <cell r="AK8">
            <v>74</v>
          </cell>
          <cell r="AL8">
            <v>66</v>
          </cell>
          <cell r="AM8">
            <v>96</v>
          </cell>
          <cell r="AN8">
            <v>96</v>
          </cell>
          <cell r="AO8">
            <v>61</v>
          </cell>
          <cell r="AP8">
            <v>80</v>
          </cell>
          <cell r="AQ8" t="str">
            <v>良好</v>
          </cell>
          <cell r="AR8">
            <v>77</v>
          </cell>
          <cell r="AS8">
            <v>89</v>
          </cell>
          <cell r="AT8">
            <v>0</v>
          </cell>
          <cell r="AU8" t="str">
            <v/>
          </cell>
        </row>
        <row r="9">
          <cell r="A9">
            <v>20200314017</v>
          </cell>
          <cell r="B9" t="str">
            <v>陆万蘇</v>
          </cell>
          <cell r="C9" t="str">
            <v>全日制2020智能产品开发1班</v>
          </cell>
          <cell r="D9">
            <v>73</v>
          </cell>
          <cell r="E9">
            <v>95</v>
          </cell>
          <cell r="F9">
            <v>74</v>
          </cell>
          <cell r="G9">
            <v>81</v>
          </cell>
          <cell r="H9">
            <v>85</v>
          </cell>
          <cell r="I9">
            <v>78</v>
          </cell>
          <cell r="J9">
            <v>65</v>
          </cell>
          <cell r="K9">
            <v>66</v>
          </cell>
          <cell r="L9">
            <v>83</v>
          </cell>
          <cell r="M9">
            <v>90</v>
          </cell>
          <cell r="N9">
            <v>84</v>
          </cell>
          <cell r="O9">
            <v>88</v>
          </cell>
          <cell r="P9">
            <v>91</v>
          </cell>
          <cell r="Q9">
            <v>96</v>
          </cell>
          <cell r="R9">
            <v>97</v>
          </cell>
          <cell r="S9" t="str">
            <v>良好</v>
          </cell>
          <cell r="T9" t="str">
            <v>良好</v>
          </cell>
          <cell r="U9">
            <v>75</v>
          </cell>
          <cell r="V9">
            <v>70</v>
          </cell>
          <cell r="W9">
            <v>76</v>
          </cell>
          <cell r="X9">
            <v>72</v>
          </cell>
          <cell r="Y9">
            <v>84</v>
          </cell>
          <cell r="Z9">
            <v>83</v>
          </cell>
          <cell r="AA9">
            <v>90</v>
          </cell>
          <cell r="AB9">
            <v>74</v>
          </cell>
          <cell r="AC9">
            <v>80</v>
          </cell>
          <cell r="AD9">
            <v>70</v>
          </cell>
          <cell r="AE9">
            <v>90</v>
          </cell>
          <cell r="AF9">
            <v>82</v>
          </cell>
          <cell r="AG9">
            <v>80</v>
          </cell>
          <cell r="AH9">
            <v>65</v>
          </cell>
          <cell r="AI9">
            <v>80</v>
          </cell>
          <cell r="AJ9">
            <v>93</v>
          </cell>
          <cell r="AK9">
            <v>75</v>
          </cell>
          <cell r="AL9">
            <v>82</v>
          </cell>
          <cell r="AM9">
            <v>93</v>
          </cell>
          <cell r="AN9">
            <v>87</v>
          </cell>
          <cell r="AO9">
            <v>85</v>
          </cell>
          <cell r="AP9">
            <v>80</v>
          </cell>
          <cell r="AQ9" t="str">
            <v>良好</v>
          </cell>
          <cell r="AR9">
            <v>66</v>
          </cell>
          <cell r="AS9">
            <v>94</v>
          </cell>
          <cell r="AT9">
            <v>0</v>
          </cell>
          <cell r="AU9" t="str">
            <v/>
          </cell>
        </row>
        <row r="10">
          <cell r="A10">
            <v>20200314018</v>
          </cell>
          <cell r="B10" t="str">
            <v>陆文财</v>
          </cell>
          <cell r="C10" t="str">
            <v>全日制2020智能产品开发1班</v>
          </cell>
          <cell r="D10">
            <v>62</v>
          </cell>
          <cell r="E10">
            <v>95</v>
          </cell>
          <cell r="F10">
            <v>68</v>
          </cell>
          <cell r="G10">
            <v>80</v>
          </cell>
          <cell r="H10">
            <v>84</v>
          </cell>
          <cell r="I10">
            <v>71</v>
          </cell>
          <cell r="J10">
            <v>76</v>
          </cell>
          <cell r="K10">
            <v>84</v>
          </cell>
          <cell r="L10">
            <v>96</v>
          </cell>
          <cell r="M10">
            <v>85</v>
          </cell>
          <cell r="N10">
            <v>85</v>
          </cell>
          <cell r="O10">
            <v>94</v>
          </cell>
          <cell r="P10">
            <v>92</v>
          </cell>
          <cell r="Q10">
            <v>95</v>
          </cell>
          <cell r="R10">
            <v>98</v>
          </cell>
          <cell r="S10" t="str">
            <v>良好</v>
          </cell>
          <cell r="T10" t="str">
            <v>良好</v>
          </cell>
          <cell r="U10">
            <v>75</v>
          </cell>
          <cell r="V10">
            <v>80</v>
          </cell>
          <cell r="W10">
            <v>69</v>
          </cell>
          <cell r="X10">
            <v>88</v>
          </cell>
          <cell r="Y10">
            <v>94</v>
          </cell>
          <cell r="Z10">
            <v>84</v>
          </cell>
          <cell r="AA10">
            <v>84</v>
          </cell>
          <cell r="AB10">
            <v>76</v>
          </cell>
          <cell r="AC10">
            <v>76</v>
          </cell>
          <cell r="AD10">
            <v>85</v>
          </cell>
          <cell r="AE10">
            <v>83</v>
          </cell>
          <cell r="AF10">
            <v>83</v>
          </cell>
          <cell r="AG10">
            <v>73</v>
          </cell>
          <cell r="AH10">
            <v>69</v>
          </cell>
          <cell r="AI10">
            <v>81</v>
          </cell>
          <cell r="AJ10">
            <v>79</v>
          </cell>
          <cell r="AK10">
            <v>69</v>
          </cell>
          <cell r="AL10">
            <v>76</v>
          </cell>
          <cell r="AM10">
            <v>94</v>
          </cell>
          <cell r="AN10">
            <v>78</v>
          </cell>
          <cell r="AO10">
            <v>84</v>
          </cell>
          <cell r="AP10">
            <v>80</v>
          </cell>
          <cell r="AQ10" t="str">
            <v>优秀</v>
          </cell>
          <cell r="AR10">
            <v>82</v>
          </cell>
          <cell r="AS10">
            <v>84</v>
          </cell>
          <cell r="AT10">
            <v>0</v>
          </cell>
          <cell r="AU10" t="str">
            <v/>
          </cell>
        </row>
        <row r="11">
          <cell r="A11">
            <v>20200314023</v>
          </cell>
          <cell r="B11" t="str">
            <v>邱振辉</v>
          </cell>
          <cell r="C11" t="str">
            <v>全日制2020智能产品开发1班</v>
          </cell>
          <cell r="D11">
            <v>76</v>
          </cell>
          <cell r="E11">
            <v>95</v>
          </cell>
          <cell r="F11">
            <v>82</v>
          </cell>
          <cell r="G11">
            <v>82</v>
          </cell>
          <cell r="H11">
            <v>77</v>
          </cell>
          <cell r="I11">
            <v>82</v>
          </cell>
          <cell r="J11">
            <v>81</v>
          </cell>
          <cell r="K11">
            <v>82</v>
          </cell>
          <cell r="L11">
            <v>89</v>
          </cell>
          <cell r="M11">
            <v>90</v>
          </cell>
          <cell r="N11">
            <v>89</v>
          </cell>
          <cell r="O11">
            <v>97</v>
          </cell>
          <cell r="P11">
            <v>94</v>
          </cell>
          <cell r="Q11">
            <v>99</v>
          </cell>
          <cell r="R11">
            <v>100</v>
          </cell>
          <cell r="S11" t="str">
            <v>良好</v>
          </cell>
          <cell r="T11" t="str">
            <v>良好</v>
          </cell>
          <cell r="U11">
            <v>75</v>
          </cell>
          <cell r="V11">
            <v>70</v>
          </cell>
          <cell r="W11">
            <v>94</v>
          </cell>
          <cell r="X11">
            <v>88</v>
          </cell>
          <cell r="Y11">
            <v>91</v>
          </cell>
          <cell r="Z11">
            <v>96</v>
          </cell>
          <cell r="AA11">
            <v>83</v>
          </cell>
          <cell r="AB11">
            <v>87</v>
          </cell>
          <cell r="AC11">
            <v>93</v>
          </cell>
          <cell r="AD11">
            <v>85</v>
          </cell>
          <cell r="AE11">
            <v>93</v>
          </cell>
          <cell r="AF11">
            <v>87</v>
          </cell>
          <cell r="AG11">
            <v>63</v>
          </cell>
          <cell r="AH11">
            <v>72</v>
          </cell>
          <cell r="AI11">
            <v>90</v>
          </cell>
          <cell r="AJ11">
            <v>97</v>
          </cell>
          <cell r="AK11">
            <v>75</v>
          </cell>
          <cell r="AL11">
            <v>96</v>
          </cell>
          <cell r="AM11">
            <v>96</v>
          </cell>
          <cell r="AN11">
            <v>77</v>
          </cell>
          <cell r="AO11">
            <v>76</v>
          </cell>
          <cell r="AP11">
            <v>80</v>
          </cell>
          <cell r="AQ11" t="str">
            <v>优秀</v>
          </cell>
          <cell r="AR11">
            <v>84</v>
          </cell>
          <cell r="AS11">
            <v>96</v>
          </cell>
          <cell r="AT11">
            <v>0</v>
          </cell>
          <cell r="AU11" t="str">
            <v/>
          </cell>
        </row>
        <row r="12">
          <cell r="A12">
            <v>20200314028</v>
          </cell>
          <cell r="B12" t="str">
            <v>杨倩</v>
          </cell>
          <cell r="C12" t="str">
            <v>全日制2020智能产品开发1班</v>
          </cell>
          <cell r="D12">
            <v>90</v>
          </cell>
          <cell r="E12">
            <v>95</v>
          </cell>
          <cell r="F12">
            <v>90</v>
          </cell>
          <cell r="G12">
            <v>90</v>
          </cell>
          <cell r="H12">
            <v>87</v>
          </cell>
          <cell r="I12">
            <v>80</v>
          </cell>
          <cell r="J12">
            <v>85</v>
          </cell>
          <cell r="K12">
            <v>83</v>
          </cell>
          <cell r="L12">
            <v>73</v>
          </cell>
          <cell r="M12">
            <v>92</v>
          </cell>
          <cell r="N12">
            <v>91</v>
          </cell>
          <cell r="O12">
            <v>98</v>
          </cell>
          <cell r="P12">
            <v>98</v>
          </cell>
          <cell r="Q12">
            <v>99</v>
          </cell>
          <cell r="R12">
            <v>99</v>
          </cell>
          <cell r="S12" t="str">
            <v>良好</v>
          </cell>
          <cell r="T12" t="str">
            <v>良好</v>
          </cell>
          <cell r="U12">
            <v>75</v>
          </cell>
          <cell r="V12">
            <v>100</v>
          </cell>
          <cell r="W12">
            <v>87</v>
          </cell>
          <cell r="X12">
            <v>89</v>
          </cell>
          <cell r="Y12">
            <v>96</v>
          </cell>
          <cell r="Z12">
            <v>75</v>
          </cell>
          <cell r="AA12">
            <v>93</v>
          </cell>
          <cell r="AB12">
            <v>91</v>
          </cell>
          <cell r="AC12">
            <v>89</v>
          </cell>
          <cell r="AD12">
            <v>80</v>
          </cell>
          <cell r="AE12">
            <v>93</v>
          </cell>
          <cell r="AF12">
            <v>88</v>
          </cell>
          <cell r="AG12">
            <v>80</v>
          </cell>
          <cell r="AH12">
            <v>75</v>
          </cell>
          <cell r="AI12">
            <v>84</v>
          </cell>
          <cell r="AJ12">
            <v>95</v>
          </cell>
          <cell r="AK12">
            <v>80</v>
          </cell>
          <cell r="AL12">
            <v>72</v>
          </cell>
          <cell r="AM12">
            <v>96</v>
          </cell>
          <cell r="AN12">
            <v>100</v>
          </cell>
          <cell r="AO12">
            <v>87</v>
          </cell>
          <cell r="AP12">
            <v>80</v>
          </cell>
          <cell r="AQ12" t="str">
            <v>良好</v>
          </cell>
          <cell r="AR12">
            <v>93</v>
          </cell>
          <cell r="AS12">
            <v>97</v>
          </cell>
          <cell r="AT12">
            <v>0</v>
          </cell>
          <cell r="AU12" t="str">
            <v/>
          </cell>
        </row>
        <row r="13">
          <cell r="A13">
            <v>20200314029</v>
          </cell>
          <cell r="B13" t="str">
            <v>姚荣波</v>
          </cell>
          <cell r="C13" t="str">
            <v>全日制2020智能产品开发1班</v>
          </cell>
          <cell r="D13">
            <v>68</v>
          </cell>
          <cell r="E13">
            <v>95</v>
          </cell>
          <cell r="F13">
            <v>79</v>
          </cell>
          <cell r="G13">
            <v>71</v>
          </cell>
          <cell r="H13">
            <v>79</v>
          </cell>
          <cell r="I13">
            <v>77</v>
          </cell>
          <cell r="J13">
            <v>73</v>
          </cell>
          <cell r="K13">
            <v>76</v>
          </cell>
          <cell r="L13">
            <v>86</v>
          </cell>
          <cell r="M13">
            <v>94</v>
          </cell>
          <cell r="N13">
            <v>80</v>
          </cell>
          <cell r="O13">
            <v>93</v>
          </cell>
          <cell r="P13">
            <v>94</v>
          </cell>
          <cell r="Q13">
            <v>93</v>
          </cell>
          <cell r="R13">
            <v>92</v>
          </cell>
          <cell r="S13" t="str">
            <v>良好</v>
          </cell>
          <cell r="T13" t="str">
            <v>良好</v>
          </cell>
          <cell r="U13">
            <v>75</v>
          </cell>
          <cell r="V13">
            <v>75</v>
          </cell>
          <cell r="W13">
            <v>74</v>
          </cell>
          <cell r="X13">
            <v>74</v>
          </cell>
          <cell r="Y13">
            <v>82</v>
          </cell>
          <cell r="Z13">
            <v>71</v>
          </cell>
          <cell r="AA13">
            <v>83</v>
          </cell>
          <cell r="AB13">
            <v>76</v>
          </cell>
          <cell r="AC13">
            <v>76</v>
          </cell>
          <cell r="AD13">
            <v>60</v>
          </cell>
          <cell r="AE13">
            <v>91</v>
          </cell>
          <cell r="AF13">
            <v>83</v>
          </cell>
          <cell r="AG13">
            <v>63</v>
          </cell>
          <cell r="AH13">
            <v>61</v>
          </cell>
          <cell r="AI13">
            <v>85</v>
          </cell>
          <cell r="AJ13">
            <v>89</v>
          </cell>
          <cell r="AK13">
            <v>74</v>
          </cell>
          <cell r="AL13">
            <v>75</v>
          </cell>
          <cell r="AM13">
            <v>94</v>
          </cell>
          <cell r="AN13">
            <v>78</v>
          </cell>
          <cell r="AO13">
            <v>83</v>
          </cell>
          <cell r="AP13">
            <v>80</v>
          </cell>
          <cell r="AQ13" t="str">
            <v>良好</v>
          </cell>
          <cell r="AR13">
            <v>71</v>
          </cell>
          <cell r="AS13">
            <v>97</v>
          </cell>
          <cell r="AT13">
            <v>0</v>
          </cell>
          <cell r="AU13" t="str">
            <v/>
          </cell>
        </row>
        <row r="14">
          <cell r="A14">
            <v>20200314030</v>
          </cell>
          <cell r="B14" t="str">
            <v>张楚明</v>
          </cell>
          <cell r="C14" t="str">
            <v>全日制2020智能产品开发1班</v>
          </cell>
          <cell r="D14">
            <v>74</v>
          </cell>
          <cell r="E14">
            <v>95</v>
          </cell>
          <cell r="F14">
            <v>75</v>
          </cell>
          <cell r="G14">
            <v>85</v>
          </cell>
          <cell r="H14">
            <v>84</v>
          </cell>
          <cell r="I14">
            <v>85</v>
          </cell>
          <cell r="J14">
            <v>92</v>
          </cell>
          <cell r="K14">
            <v>88</v>
          </cell>
          <cell r="L14">
            <v>92</v>
          </cell>
          <cell r="M14">
            <v>91</v>
          </cell>
          <cell r="N14">
            <v>86</v>
          </cell>
          <cell r="O14">
            <v>97</v>
          </cell>
          <cell r="P14">
            <v>98</v>
          </cell>
          <cell r="Q14">
            <v>96</v>
          </cell>
          <cell r="R14">
            <v>95</v>
          </cell>
          <cell r="S14" t="str">
            <v>良好</v>
          </cell>
          <cell r="T14" t="str">
            <v>良好</v>
          </cell>
          <cell r="U14">
            <v>75</v>
          </cell>
          <cell r="V14">
            <v>75</v>
          </cell>
          <cell r="W14">
            <v>92</v>
          </cell>
          <cell r="X14">
            <v>91</v>
          </cell>
          <cell r="Y14">
            <v>93</v>
          </cell>
          <cell r="Z14">
            <v>80</v>
          </cell>
          <cell r="AA14">
            <v>82</v>
          </cell>
          <cell r="AB14">
            <v>83</v>
          </cell>
          <cell r="AC14">
            <v>90</v>
          </cell>
          <cell r="AD14">
            <v>88</v>
          </cell>
          <cell r="AE14">
            <v>92</v>
          </cell>
          <cell r="AF14">
            <v>80</v>
          </cell>
          <cell r="AG14">
            <v>80</v>
          </cell>
          <cell r="AH14">
            <v>80</v>
          </cell>
          <cell r="AI14">
            <v>84</v>
          </cell>
          <cell r="AJ14">
            <v>94</v>
          </cell>
          <cell r="AK14">
            <v>80</v>
          </cell>
          <cell r="AL14">
            <v>76</v>
          </cell>
          <cell r="AM14">
            <v>96</v>
          </cell>
          <cell r="AN14">
            <v>88</v>
          </cell>
          <cell r="AO14">
            <v>84</v>
          </cell>
          <cell r="AP14">
            <v>80</v>
          </cell>
          <cell r="AQ14" t="str">
            <v>优秀</v>
          </cell>
          <cell r="AR14">
            <v>86</v>
          </cell>
          <cell r="AS14">
            <v>97</v>
          </cell>
          <cell r="AT14">
            <v>0</v>
          </cell>
          <cell r="AU14" t="str">
            <v/>
          </cell>
        </row>
        <row r="15">
          <cell r="A15">
            <v>20200314033</v>
          </cell>
          <cell r="B15" t="str">
            <v>黄显海</v>
          </cell>
          <cell r="C15" t="str">
            <v>全日制2020智能产品开发1班</v>
          </cell>
          <cell r="D15">
            <v>87</v>
          </cell>
          <cell r="E15">
            <v>95</v>
          </cell>
          <cell r="F15">
            <v>78</v>
          </cell>
          <cell r="G15">
            <v>84</v>
          </cell>
          <cell r="H15">
            <v>85</v>
          </cell>
          <cell r="I15">
            <v>80</v>
          </cell>
          <cell r="J15">
            <v>78</v>
          </cell>
          <cell r="K15">
            <v>87</v>
          </cell>
          <cell r="L15">
            <v>89</v>
          </cell>
          <cell r="M15">
            <v>93</v>
          </cell>
          <cell r="N15">
            <v>90</v>
          </cell>
          <cell r="O15">
            <v>90</v>
          </cell>
          <cell r="P15">
            <v>99</v>
          </cell>
          <cell r="Q15">
            <v>99</v>
          </cell>
          <cell r="R15">
            <v>100</v>
          </cell>
          <cell r="S15" t="str">
            <v>良好</v>
          </cell>
          <cell r="T15" t="str">
            <v>良好</v>
          </cell>
          <cell r="U15">
            <v>75</v>
          </cell>
          <cell r="V15">
            <v>95</v>
          </cell>
          <cell r="W15">
            <v>89</v>
          </cell>
          <cell r="X15">
            <v>87</v>
          </cell>
          <cell r="Y15">
            <v>96</v>
          </cell>
          <cell r="Z15">
            <v>75</v>
          </cell>
          <cell r="AA15">
            <v>82</v>
          </cell>
          <cell r="AB15">
            <v>94</v>
          </cell>
          <cell r="AC15">
            <v>88</v>
          </cell>
          <cell r="AD15">
            <v>90</v>
          </cell>
          <cell r="AE15">
            <v>97</v>
          </cell>
          <cell r="AF15">
            <v>92</v>
          </cell>
          <cell r="AG15">
            <v>90</v>
          </cell>
          <cell r="AH15">
            <v>95</v>
          </cell>
          <cell r="AI15">
            <v>92</v>
          </cell>
          <cell r="AJ15">
            <v>97</v>
          </cell>
          <cell r="AK15">
            <v>90</v>
          </cell>
          <cell r="AL15">
            <v>96</v>
          </cell>
          <cell r="AM15">
            <v>96</v>
          </cell>
          <cell r="AN15">
            <v>99</v>
          </cell>
          <cell r="AO15">
            <v>95</v>
          </cell>
          <cell r="AP15">
            <v>80</v>
          </cell>
          <cell r="AQ15" t="str">
            <v>良好</v>
          </cell>
          <cell r="AR15">
            <v>89</v>
          </cell>
          <cell r="AS15">
            <v>93</v>
          </cell>
          <cell r="AT15">
            <v>0</v>
          </cell>
          <cell r="AU15" t="str">
            <v/>
          </cell>
        </row>
        <row r="16">
          <cell r="A16">
            <v>20200314035</v>
          </cell>
          <cell r="B16" t="str">
            <v>梁家铖</v>
          </cell>
          <cell r="C16" t="str">
            <v>全日制2020智能产品开发1班</v>
          </cell>
          <cell r="D16">
            <v>70</v>
          </cell>
          <cell r="E16">
            <v>95</v>
          </cell>
          <cell r="F16">
            <v>76</v>
          </cell>
          <cell r="G16">
            <v>68</v>
          </cell>
          <cell r="H16">
            <v>78</v>
          </cell>
          <cell r="I16">
            <v>71</v>
          </cell>
          <cell r="J16">
            <v>81</v>
          </cell>
          <cell r="K16">
            <v>70</v>
          </cell>
          <cell r="L16">
            <v>90</v>
          </cell>
          <cell r="M16">
            <v>84</v>
          </cell>
          <cell r="N16">
            <v>84</v>
          </cell>
          <cell r="O16">
            <v>92</v>
          </cell>
          <cell r="P16">
            <v>100</v>
          </cell>
          <cell r="Q16">
            <v>74</v>
          </cell>
          <cell r="R16">
            <v>94</v>
          </cell>
          <cell r="S16" t="str">
            <v>良好</v>
          </cell>
          <cell r="T16" t="str">
            <v>良好</v>
          </cell>
          <cell r="U16">
            <v>75</v>
          </cell>
          <cell r="V16">
            <v>75</v>
          </cell>
          <cell r="W16">
            <v>84</v>
          </cell>
          <cell r="X16">
            <v>71</v>
          </cell>
          <cell r="Y16">
            <v>95</v>
          </cell>
          <cell r="Z16">
            <v>85</v>
          </cell>
          <cell r="AA16">
            <v>83</v>
          </cell>
          <cell r="AB16">
            <v>84</v>
          </cell>
          <cell r="AC16">
            <v>73</v>
          </cell>
          <cell r="AD16">
            <v>75</v>
          </cell>
          <cell r="AE16">
            <v>79</v>
          </cell>
          <cell r="AF16">
            <v>80</v>
          </cell>
          <cell r="AG16">
            <v>70</v>
          </cell>
          <cell r="AH16">
            <v>65</v>
          </cell>
          <cell r="AI16">
            <v>85</v>
          </cell>
          <cell r="AJ16">
            <v>73</v>
          </cell>
          <cell r="AK16">
            <v>75</v>
          </cell>
          <cell r="AL16">
            <v>67</v>
          </cell>
          <cell r="AM16">
            <v>95</v>
          </cell>
          <cell r="AN16">
            <v>91</v>
          </cell>
          <cell r="AO16">
            <v>75</v>
          </cell>
          <cell r="AP16">
            <v>80</v>
          </cell>
          <cell r="AQ16" t="str">
            <v>良好</v>
          </cell>
          <cell r="AR16">
            <v>81</v>
          </cell>
          <cell r="AS16">
            <v>93</v>
          </cell>
          <cell r="AT16">
            <v>0</v>
          </cell>
          <cell r="AU16" t="str">
            <v/>
          </cell>
        </row>
        <row r="17">
          <cell r="A17">
            <v>20200314037</v>
          </cell>
          <cell r="B17" t="str">
            <v>林兆晋</v>
          </cell>
          <cell r="C17" t="str">
            <v>全日制2020智能产品开发1班</v>
          </cell>
          <cell r="D17">
            <v>76</v>
          </cell>
          <cell r="E17">
            <v>95</v>
          </cell>
          <cell r="F17">
            <v>73</v>
          </cell>
          <cell r="G17">
            <v>75</v>
          </cell>
          <cell r="H17">
            <v>83</v>
          </cell>
          <cell r="I17">
            <v>85</v>
          </cell>
          <cell r="J17">
            <v>76</v>
          </cell>
          <cell r="K17">
            <v>76</v>
          </cell>
          <cell r="L17">
            <v>83</v>
          </cell>
          <cell r="M17">
            <v>87</v>
          </cell>
          <cell r="N17">
            <v>85</v>
          </cell>
          <cell r="O17">
            <v>92</v>
          </cell>
          <cell r="P17">
            <v>97</v>
          </cell>
          <cell r="Q17">
            <v>89</v>
          </cell>
          <cell r="R17">
            <v>94</v>
          </cell>
          <cell r="S17" t="str">
            <v>良好</v>
          </cell>
          <cell r="T17" t="str">
            <v>良好</v>
          </cell>
          <cell r="U17">
            <v>75</v>
          </cell>
          <cell r="V17">
            <v>80</v>
          </cell>
          <cell r="W17">
            <v>80</v>
          </cell>
          <cell r="X17">
            <v>84</v>
          </cell>
          <cell r="Y17">
            <v>95</v>
          </cell>
          <cell r="Z17">
            <v>94</v>
          </cell>
          <cell r="AA17">
            <v>83</v>
          </cell>
          <cell r="AB17">
            <v>80</v>
          </cell>
          <cell r="AC17">
            <v>87</v>
          </cell>
          <cell r="AD17">
            <v>60</v>
          </cell>
          <cell r="AE17">
            <v>74</v>
          </cell>
          <cell r="AF17">
            <v>80</v>
          </cell>
          <cell r="AG17">
            <v>60</v>
          </cell>
          <cell r="AH17">
            <v>60</v>
          </cell>
          <cell r="AI17">
            <v>81</v>
          </cell>
          <cell r="AJ17">
            <v>77</v>
          </cell>
          <cell r="AK17">
            <v>74</v>
          </cell>
          <cell r="AL17">
            <v>72</v>
          </cell>
          <cell r="AM17">
            <v>95</v>
          </cell>
          <cell r="AN17">
            <v>98</v>
          </cell>
          <cell r="AO17">
            <v>75</v>
          </cell>
          <cell r="AP17">
            <v>80</v>
          </cell>
          <cell r="AQ17" t="str">
            <v>良好</v>
          </cell>
          <cell r="AR17">
            <v>75</v>
          </cell>
          <cell r="AS17">
            <v>97</v>
          </cell>
          <cell r="AT17">
            <v>0</v>
          </cell>
          <cell r="AU17" t="str">
            <v/>
          </cell>
        </row>
        <row r="18">
          <cell r="A18">
            <v>20200314040</v>
          </cell>
          <cell r="B18" t="str">
            <v>蒙俊桦</v>
          </cell>
          <cell r="C18" t="str">
            <v>全日制2020智能产品开发1班</v>
          </cell>
          <cell r="D18">
            <v>72</v>
          </cell>
          <cell r="E18">
            <v>95</v>
          </cell>
          <cell r="F18">
            <v>70</v>
          </cell>
          <cell r="G18">
            <v>77</v>
          </cell>
          <cell r="H18">
            <v>69</v>
          </cell>
          <cell r="I18">
            <v>73</v>
          </cell>
          <cell r="J18">
            <v>80</v>
          </cell>
          <cell r="K18">
            <v>74</v>
          </cell>
          <cell r="L18">
            <v>86</v>
          </cell>
          <cell r="M18">
            <v>85</v>
          </cell>
          <cell r="N18">
            <v>80</v>
          </cell>
          <cell r="O18">
            <v>94</v>
          </cell>
          <cell r="P18">
            <v>94</v>
          </cell>
          <cell r="Q18">
            <v>99</v>
          </cell>
          <cell r="R18">
            <v>100</v>
          </cell>
          <cell r="S18" t="str">
            <v>良好</v>
          </cell>
          <cell r="T18" t="str">
            <v>良好</v>
          </cell>
          <cell r="U18">
            <v>75</v>
          </cell>
          <cell r="V18">
            <v>75</v>
          </cell>
          <cell r="W18">
            <v>84</v>
          </cell>
          <cell r="X18">
            <v>86</v>
          </cell>
          <cell r="Y18">
            <v>94</v>
          </cell>
          <cell r="Z18">
            <v>89</v>
          </cell>
          <cell r="AA18">
            <v>85</v>
          </cell>
          <cell r="AB18">
            <v>86</v>
          </cell>
          <cell r="AC18">
            <v>76</v>
          </cell>
          <cell r="AD18">
            <v>77</v>
          </cell>
          <cell r="AE18">
            <v>76</v>
          </cell>
          <cell r="AF18">
            <v>80</v>
          </cell>
          <cell r="AG18">
            <v>73</v>
          </cell>
          <cell r="AH18">
            <v>65</v>
          </cell>
          <cell r="AI18">
            <v>86</v>
          </cell>
          <cell r="AJ18">
            <v>93</v>
          </cell>
          <cell r="AK18">
            <v>74</v>
          </cell>
          <cell r="AL18">
            <v>74</v>
          </cell>
          <cell r="AM18">
            <v>96</v>
          </cell>
          <cell r="AN18">
            <v>95</v>
          </cell>
          <cell r="AO18">
            <v>64</v>
          </cell>
          <cell r="AP18">
            <v>80</v>
          </cell>
          <cell r="AQ18" t="str">
            <v>良好</v>
          </cell>
          <cell r="AR18">
            <v>70</v>
          </cell>
          <cell r="AS18">
            <v>98</v>
          </cell>
          <cell r="AT18">
            <v>0</v>
          </cell>
          <cell r="AU18" t="str">
            <v/>
          </cell>
        </row>
        <row r="19">
          <cell r="A19">
            <v>20200314046</v>
          </cell>
          <cell r="B19" t="str">
            <v>袁鹏龙</v>
          </cell>
          <cell r="C19" t="str">
            <v>全日制2020智能产品开发1班</v>
          </cell>
          <cell r="D19">
            <v>65</v>
          </cell>
          <cell r="E19">
            <v>95</v>
          </cell>
          <cell r="F19">
            <v>90</v>
          </cell>
          <cell r="G19">
            <v>86</v>
          </cell>
          <cell r="H19">
            <v>81</v>
          </cell>
          <cell r="I19">
            <v>81</v>
          </cell>
          <cell r="J19">
            <v>82</v>
          </cell>
          <cell r="K19">
            <v>65</v>
          </cell>
          <cell r="L19">
            <v>84</v>
          </cell>
          <cell r="M19">
            <v>79</v>
          </cell>
          <cell r="N19">
            <v>89</v>
          </cell>
          <cell r="O19">
            <v>93</v>
          </cell>
          <cell r="P19">
            <v>95</v>
          </cell>
          <cell r="Q19">
            <v>97</v>
          </cell>
          <cell r="R19">
            <v>97</v>
          </cell>
          <cell r="S19" t="str">
            <v>良好</v>
          </cell>
          <cell r="T19" t="str">
            <v>良好</v>
          </cell>
          <cell r="U19">
            <v>75</v>
          </cell>
          <cell r="V19">
            <v>85</v>
          </cell>
          <cell r="W19">
            <v>91</v>
          </cell>
          <cell r="X19">
            <v>85</v>
          </cell>
          <cell r="Y19">
            <v>96</v>
          </cell>
          <cell r="Z19">
            <v>88</v>
          </cell>
          <cell r="AA19">
            <v>84</v>
          </cell>
          <cell r="AB19">
            <v>77</v>
          </cell>
          <cell r="AC19">
            <v>76</v>
          </cell>
          <cell r="AD19">
            <v>60</v>
          </cell>
          <cell r="AE19">
            <v>76</v>
          </cell>
          <cell r="AF19">
            <v>84</v>
          </cell>
          <cell r="AG19">
            <v>73</v>
          </cell>
          <cell r="AH19">
            <v>65</v>
          </cell>
          <cell r="AI19">
            <v>85</v>
          </cell>
          <cell r="AJ19">
            <v>89</v>
          </cell>
          <cell r="AK19">
            <v>76</v>
          </cell>
          <cell r="AL19">
            <v>91</v>
          </cell>
          <cell r="AM19">
            <v>95</v>
          </cell>
          <cell r="AN19">
            <v>86</v>
          </cell>
          <cell r="AO19">
            <v>73</v>
          </cell>
          <cell r="AP19">
            <v>80</v>
          </cell>
          <cell r="AQ19" t="str">
            <v>良好</v>
          </cell>
          <cell r="AR19">
            <v>80</v>
          </cell>
          <cell r="AS19">
            <v>92</v>
          </cell>
          <cell r="AT19">
            <v>0</v>
          </cell>
          <cell r="AU19" t="str">
            <v/>
          </cell>
        </row>
        <row r="20">
          <cell r="A20">
            <v>20200314047</v>
          </cell>
          <cell r="B20" t="str">
            <v>张永飞</v>
          </cell>
          <cell r="C20" t="str">
            <v>全日制2020智能产品开发1班</v>
          </cell>
          <cell r="D20">
            <v>75</v>
          </cell>
          <cell r="E20">
            <v>95</v>
          </cell>
          <cell r="F20">
            <v>79</v>
          </cell>
          <cell r="G20">
            <v>77</v>
          </cell>
          <cell r="H20">
            <v>80</v>
          </cell>
          <cell r="I20">
            <v>76</v>
          </cell>
          <cell r="J20">
            <v>73</v>
          </cell>
          <cell r="K20">
            <v>83</v>
          </cell>
          <cell r="L20">
            <v>84</v>
          </cell>
          <cell r="M20">
            <v>69</v>
          </cell>
          <cell r="N20">
            <v>85</v>
          </cell>
          <cell r="O20">
            <v>94</v>
          </cell>
          <cell r="P20">
            <v>95</v>
          </cell>
          <cell r="Q20">
            <v>92</v>
          </cell>
          <cell r="R20">
            <v>99</v>
          </cell>
          <cell r="S20" t="str">
            <v>良好</v>
          </cell>
          <cell r="T20" t="str">
            <v>良好</v>
          </cell>
          <cell r="U20">
            <v>75</v>
          </cell>
          <cell r="V20">
            <v>90</v>
          </cell>
          <cell r="W20">
            <v>91</v>
          </cell>
          <cell r="X20">
            <v>76</v>
          </cell>
          <cell r="Y20">
            <v>96</v>
          </cell>
          <cell r="Z20">
            <v>88</v>
          </cell>
          <cell r="AA20">
            <v>81</v>
          </cell>
          <cell r="AB20">
            <v>76</v>
          </cell>
          <cell r="AC20">
            <v>70</v>
          </cell>
          <cell r="AD20">
            <v>82</v>
          </cell>
          <cell r="AE20">
            <v>76</v>
          </cell>
          <cell r="AF20">
            <v>82</v>
          </cell>
          <cell r="AG20">
            <v>73</v>
          </cell>
          <cell r="AH20">
            <v>72</v>
          </cell>
          <cell r="AI20">
            <v>79</v>
          </cell>
          <cell r="AJ20">
            <v>93</v>
          </cell>
          <cell r="AK20">
            <v>66</v>
          </cell>
          <cell r="AL20">
            <v>74</v>
          </cell>
          <cell r="AM20">
            <v>88</v>
          </cell>
          <cell r="AN20">
            <v>99</v>
          </cell>
          <cell r="AO20">
            <v>69</v>
          </cell>
          <cell r="AP20">
            <v>80</v>
          </cell>
          <cell r="AQ20" t="str">
            <v>良好</v>
          </cell>
          <cell r="AR20">
            <v>82</v>
          </cell>
          <cell r="AS20">
            <v>93</v>
          </cell>
          <cell r="AT20">
            <v>0</v>
          </cell>
          <cell r="AU20" t="str">
            <v/>
          </cell>
        </row>
        <row r="21">
          <cell r="A21">
            <v>20200314048</v>
          </cell>
          <cell r="B21" t="str">
            <v>周利鸿</v>
          </cell>
          <cell r="C21" t="str">
            <v>全日制2020智能产品开发1班</v>
          </cell>
          <cell r="D21">
            <v>65</v>
          </cell>
          <cell r="E21">
            <v>95</v>
          </cell>
          <cell r="F21">
            <v>70</v>
          </cell>
          <cell r="G21">
            <v>75</v>
          </cell>
          <cell r="H21">
            <v>83</v>
          </cell>
          <cell r="I21">
            <v>79</v>
          </cell>
          <cell r="J21">
            <v>90</v>
          </cell>
          <cell r="K21">
            <v>68</v>
          </cell>
          <cell r="L21">
            <v>87</v>
          </cell>
          <cell r="M21">
            <v>78</v>
          </cell>
          <cell r="N21">
            <v>85</v>
          </cell>
          <cell r="O21">
            <v>93</v>
          </cell>
          <cell r="P21">
            <v>92</v>
          </cell>
          <cell r="Q21">
            <v>93</v>
          </cell>
          <cell r="R21">
            <v>93</v>
          </cell>
          <cell r="S21" t="str">
            <v>优秀</v>
          </cell>
          <cell r="T21" t="str">
            <v>良好</v>
          </cell>
          <cell r="U21">
            <v>75</v>
          </cell>
          <cell r="V21">
            <v>80</v>
          </cell>
          <cell r="W21">
            <v>89</v>
          </cell>
          <cell r="X21">
            <v>87</v>
          </cell>
          <cell r="Y21">
            <v>91</v>
          </cell>
          <cell r="Z21">
            <v>94</v>
          </cell>
          <cell r="AA21">
            <v>80</v>
          </cell>
          <cell r="AB21">
            <v>78</v>
          </cell>
          <cell r="AC21">
            <v>73</v>
          </cell>
          <cell r="AD21">
            <v>60</v>
          </cell>
          <cell r="AE21">
            <v>72</v>
          </cell>
          <cell r="AF21">
            <v>81</v>
          </cell>
          <cell r="AG21">
            <v>69</v>
          </cell>
          <cell r="AH21">
            <v>76</v>
          </cell>
          <cell r="AI21">
            <v>76</v>
          </cell>
          <cell r="AJ21">
            <v>77</v>
          </cell>
          <cell r="AK21">
            <v>70</v>
          </cell>
          <cell r="AL21">
            <v>60</v>
          </cell>
          <cell r="AM21">
            <v>95</v>
          </cell>
          <cell r="AN21">
            <v>80</v>
          </cell>
          <cell r="AO21">
            <v>78</v>
          </cell>
          <cell r="AP21">
            <v>80</v>
          </cell>
          <cell r="AQ21" t="str">
            <v>良好</v>
          </cell>
          <cell r="AR21">
            <v>74</v>
          </cell>
          <cell r="AS21">
            <v>0</v>
          </cell>
          <cell r="AT21">
            <v>1</v>
          </cell>
          <cell r="AU21" t="str">
            <v>预就业实习</v>
          </cell>
        </row>
        <row r="22">
          <cell r="A22">
            <v>20200314049</v>
          </cell>
          <cell r="B22" t="str">
            <v>周瑜芳</v>
          </cell>
          <cell r="C22" t="str">
            <v>全日制2020智能产品开发1班</v>
          </cell>
          <cell r="D22">
            <v>74</v>
          </cell>
          <cell r="E22">
            <v>95</v>
          </cell>
          <cell r="F22">
            <v>77</v>
          </cell>
          <cell r="G22">
            <v>81</v>
          </cell>
          <cell r="H22">
            <v>82</v>
          </cell>
          <cell r="I22">
            <v>74</v>
          </cell>
          <cell r="J22">
            <v>80</v>
          </cell>
          <cell r="K22">
            <v>80</v>
          </cell>
          <cell r="L22">
            <v>85</v>
          </cell>
          <cell r="M22">
            <v>84</v>
          </cell>
          <cell r="N22">
            <v>81</v>
          </cell>
          <cell r="O22">
            <v>94</v>
          </cell>
          <cell r="P22">
            <v>98</v>
          </cell>
          <cell r="Q22">
            <v>99</v>
          </cell>
          <cell r="R22">
            <v>99</v>
          </cell>
          <cell r="S22" t="str">
            <v>良好</v>
          </cell>
          <cell r="T22" t="str">
            <v>良好</v>
          </cell>
          <cell r="U22">
            <v>75</v>
          </cell>
          <cell r="V22">
            <v>95</v>
          </cell>
          <cell r="W22">
            <v>87</v>
          </cell>
          <cell r="X22">
            <v>89</v>
          </cell>
          <cell r="Y22">
            <v>96</v>
          </cell>
          <cell r="Z22">
            <v>91</v>
          </cell>
          <cell r="AA22">
            <v>95</v>
          </cell>
          <cell r="AB22">
            <v>64</v>
          </cell>
          <cell r="AC22">
            <v>76</v>
          </cell>
          <cell r="AD22">
            <v>60</v>
          </cell>
          <cell r="AE22">
            <v>76</v>
          </cell>
          <cell r="AF22">
            <v>84</v>
          </cell>
          <cell r="AG22">
            <v>73</v>
          </cell>
          <cell r="AH22">
            <v>68</v>
          </cell>
          <cell r="AI22">
            <v>79</v>
          </cell>
          <cell r="AJ22">
            <v>89</v>
          </cell>
          <cell r="AK22">
            <v>74</v>
          </cell>
          <cell r="AL22">
            <v>66</v>
          </cell>
          <cell r="AM22">
            <v>95</v>
          </cell>
          <cell r="AN22">
            <v>94</v>
          </cell>
          <cell r="AO22">
            <v>83</v>
          </cell>
          <cell r="AP22">
            <v>80</v>
          </cell>
          <cell r="AQ22" t="str">
            <v>良好</v>
          </cell>
          <cell r="AR22">
            <v>85</v>
          </cell>
          <cell r="AS22">
            <v>92</v>
          </cell>
          <cell r="AT22">
            <v>0</v>
          </cell>
          <cell r="AU22" t="str">
            <v/>
          </cell>
        </row>
        <row r="23">
          <cell r="A23">
            <v>20200314050</v>
          </cell>
          <cell r="B23" t="str">
            <v>朱国辉</v>
          </cell>
          <cell r="C23" t="str">
            <v>全日制2020智能产品开发1班</v>
          </cell>
          <cell r="D23">
            <v>75</v>
          </cell>
          <cell r="E23">
            <v>95</v>
          </cell>
          <cell r="F23">
            <v>72</v>
          </cell>
          <cell r="G23">
            <v>77</v>
          </cell>
          <cell r="H23">
            <v>85</v>
          </cell>
          <cell r="I23">
            <v>82</v>
          </cell>
          <cell r="J23">
            <v>83</v>
          </cell>
          <cell r="K23">
            <v>78</v>
          </cell>
          <cell r="L23">
            <v>90</v>
          </cell>
          <cell r="M23">
            <v>89</v>
          </cell>
          <cell r="N23">
            <v>88</v>
          </cell>
          <cell r="O23">
            <v>93</v>
          </cell>
          <cell r="P23">
            <v>93</v>
          </cell>
          <cell r="Q23">
            <v>94</v>
          </cell>
          <cell r="R23">
            <v>100</v>
          </cell>
          <cell r="S23" t="str">
            <v>良好</v>
          </cell>
          <cell r="T23" t="str">
            <v>良好</v>
          </cell>
          <cell r="U23">
            <v>75</v>
          </cell>
          <cell r="V23">
            <v>75</v>
          </cell>
          <cell r="W23">
            <v>91</v>
          </cell>
          <cell r="X23">
            <v>88</v>
          </cell>
          <cell r="Y23">
            <v>95</v>
          </cell>
          <cell r="Z23">
            <v>74</v>
          </cell>
          <cell r="AA23">
            <v>82</v>
          </cell>
          <cell r="AB23">
            <v>75</v>
          </cell>
          <cell r="AC23">
            <v>90</v>
          </cell>
          <cell r="AD23">
            <v>85</v>
          </cell>
          <cell r="AE23">
            <v>90</v>
          </cell>
          <cell r="AF23">
            <v>82</v>
          </cell>
          <cell r="AG23">
            <v>84</v>
          </cell>
          <cell r="AH23">
            <v>81</v>
          </cell>
          <cell r="AI23">
            <v>85</v>
          </cell>
          <cell r="AJ23">
            <v>96</v>
          </cell>
          <cell r="AK23">
            <v>77</v>
          </cell>
          <cell r="AL23">
            <v>87</v>
          </cell>
          <cell r="AM23">
            <v>96</v>
          </cell>
          <cell r="AN23">
            <v>82</v>
          </cell>
          <cell r="AO23">
            <v>83</v>
          </cell>
          <cell r="AP23">
            <v>80</v>
          </cell>
          <cell r="AQ23" t="str">
            <v>优秀</v>
          </cell>
          <cell r="AR23">
            <v>84</v>
          </cell>
          <cell r="AS23">
            <v>0</v>
          </cell>
          <cell r="AT23">
            <v>1</v>
          </cell>
          <cell r="AU23" t="str">
            <v>预就业实习</v>
          </cell>
        </row>
        <row r="24">
          <cell r="A24">
            <v>20200314051</v>
          </cell>
          <cell r="B24" t="str">
            <v>贝学沐</v>
          </cell>
          <cell r="C24" t="str">
            <v>全日制2020智能产品开发1班</v>
          </cell>
          <cell r="D24">
            <v>78</v>
          </cell>
          <cell r="E24">
            <v>95</v>
          </cell>
          <cell r="F24">
            <v>73</v>
          </cell>
          <cell r="G24">
            <v>74</v>
          </cell>
          <cell r="H24">
            <v>66</v>
          </cell>
          <cell r="I24">
            <v>64</v>
          </cell>
          <cell r="J24">
            <v>75</v>
          </cell>
          <cell r="K24">
            <v>82</v>
          </cell>
          <cell r="L24">
            <v>93</v>
          </cell>
          <cell r="M24">
            <v>92</v>
          </cell>
          <cell r="N24">
            <v>80</v>
          </cell>
          <cell r="O24">
            <v>92</v>
          </cell>
          <cell r="P24">
            <v>94</v>
          </cell>
          <cell r="Q24">
            <v>98</v>
          </cell>
          <cell r="R24">
            <v>100</v>
          </cell>
          <cell r="S24" t="str">
            <v>良好</v>
          </cell>
          <cell r="T24" t="str">
            <v>良好</v>
          </cell>
          <cell r="U24">
            <v>75</v>
          </cell>
          <cell r="V24">
            <v>90</v>
          </cell>
          <cell r="W24">
            <v>70</v>
          </cell>
          <cell r="X24">
            <v>72</v>
          </cell>
          <cell r="Y24">
            <v>87</v>
          </cell>
          <cell r="Z24">
            <v>84</v>
          </cell>
          <cell r="AA24">
            <v>80</v>
          </cell>
          <cell r="AB24">
            <v>86</v>
          </cell>
          <cell r="AC24">
            <v>82</v>
          </cell>
          <cell r="AD24">
            <v>85</v>
          </cell>
          <cell r="AE24">
            <v>90</v>
          </cell>
          <cell r="AF24">
            <v>83</v>
          </cell>
          <cell r="AG24">
            <v>80</v>
          </cell>
          <cell r="AH24">
            <v>68</v>
          </cell>
          <cell r="AI24">
            <v>84</v>
          </cell>
          <cell r="AJ24">
            <v>89</v>
          </cell>
          <cell r="AK24">
            <v>74</v>
          </cell>
          <cell r="AL24">
            <v>76</v>
          </cell>
          <cell r="AM24">
            <v>93</v>
          </cell>
          <cell r="AN24">
            <v>88</v>
          </cell>
          <cell r="AO24">
            <v>83</v>
          </cell>
          <cell r="AP24">
            <v>80</v>
          </cell>
          <cell r="AQ24" t="str">
            <v>中等</v>
          </cell>
          <cell r="AR24">
            <v>69</v>
          </cell>
          <cell r="AS24">
            <v>98</v>
          </cell>
          <cell r="AT24">
            <v>0</v>
          </cell>
          <cell r="AU24" t="str">
            <v/>
          </cell>
        </row>
        <row r="25">
          <cell r="A25">
            <v>20200314053</v>
          </cell>
          <cell r="B25" t="str">
            <v>龚章福</v>
          </cell>
          <cell r="C25" t="str">
            <v>全日制2020智能产品开发1班</v>
          </cell>
          <cell r="D25">
            <v>78</v>
          </cell>
          <cell r="E25">
            <v>95</v>
          </cell>
          <cell r="F25">
            <v>77</v>
          </cell>
          <cell r="G25">
            <v>79</v>
          </cell>
          <cell r="H25">
            <v>88</v>
          </cell>
          <cell r="I25">
            <v>82</v>
          </cell>
          <cell r="J25">
            <v>85</v>
          </cell>
          <cell r="K25">
            <v>89</v>
          </cell>
          <cell r="L25">
            <v>82</v>
          </cell>
          <cell r="M25">
            <v>93</v>
          </cell>
          <cell r="N25">
            <v>92</v>
          </cell>
          <cell r="O25">
            <v>96</v>
          </cell>
          <cell r="P25">
            <v>95</v>
          </cell>
          <cell r="Q25">
            <v>99</v>
          </cell>
          <cell r="R25">
            <v>100</v>
          </cell>
          <cell r="S25" t="str">
            <v>良好</v>
          </cell>
          <cell r="T25" t="str">
            <v>良好</v>
          </cell>
          <cell r="U25">
            <v>75</v>
          </cell>
          <cell r="V25">
            <v>80</v>
          </cell>
          <cell r="W25">
            <v>91</v>
          </cell>
          <cell r="X25">
            <v>87</v>
          </cell>
          <cell r="Y25">
            <v>87</v>
          </cell>
          <cell r="Z25">
            <v>87</v>
          </cell>
          <cell r="AA25">
            <v>82</v>
          </cell>
          <cell r="AB25">
            <v>87</v>
          </cell>
          <cell r="AC25">
            <v>61</v>
          </cell>
          <cell r="AD25">
            <v>88</v>
          </cell>
          <cell r="AE25">
            <v>86</v>
          </cell>
          <cell r="AF25">
            <v>84</v>
          </cell>
          <cell r="AG25">
            <v>84</v>
          </cell>
          <cell r="AH25">
            <v>68</v>
          </cell>
          <cell r="AI25">
            <v>83</v>
          </cell>
          <cell r="AJ25">
            <v>95</v>
          </cell>
          <cell r="AK25">
            <v>90</v>
          </cell>
          <cell r="AL25">
            <v>95</v>
          </cell>
          <cell r="AM25">
            <v>96</v>
          </cell>
          <cell r="AN25">
            <v>99</v>
          </cell>
          <cell r="AO25">
            <v>95</v>
          </cell>
          <cell r="AP25">
            <v>80</v>
          </cell>
          <cell r="AQ25" t="str">
            <v>优秀</v>
          </cell>
          <cell r="AR25">
            <v>83</v>
          </cell>
          <cell r="AS25">
            <v>91</v>
          </cell>
          <cell r="AT25">
            <v>0</v>
          </cell>
          <cell r="AU25" t="str">
            <v/>
          </cell>
        </row>
        <row r="26">
          <cell r="A26">
            <v>20200314060</v>
          </cell>
          <cell r="B26" t="str">
            <v>梁林钊</v>
          </cell>
          <cell r="C26" t="str">
            <v>全日制2020智能产品开发1班</v>
          </cell>
          <cell r="D26">
            <v>89</v>
          </cell>
          <cell r="E26">
            <v>95</v>
          </cell>
          <cell r="F26">
            <v>87</v>
          </cell>
          <cell r="G26">
            <v>90</v>
          </cell>
          <cell r="H26">
            <v>88</v>
          </cell>
          <cell r="I26">
            <v>85</v>
          </cell>
          <cell r="J26">
            <v>88</v>
          </cell>
          <cell r="K26">
            <v>80</v>
          </cell>
          <cell r="L26">
            <v>79</v>
          </cell>
          <cell r="M26">
            <v>88</v>
          </cell>
          <cell r="N26">
            <v>92</v>
          </cell>
          <cell r="O26">
            <v>97</v>
          </cell>
          <cell r="P26">
            <v>97</v>
          </cell>
          <cell r="Q26">
            <v>97</v>
          </cell>
          <cell r="R26">
            <v>100</v>
          </cell>
          <cell r="S26" t="str">
            <v>良好</v>
          </cell>
          <cell r="T26" t="str">
            <v>良好</v>
          </cell>
          <cell r="U26">
            <v>75</v>
          </cell>
          <cell r="V26">
            <v>90</v>
          </cell>
          <cell r="W26">
            <v>91</v>
          </cell>
          <cell r="X26">
            <v>93</v>
          </cell>
          <cell r="Y26">
            <v>95</v>
          </cell>
          <cell r="Z26">
            <v>98</v>
          </cell>
          <cell r="AA26">
            <v>90</v>
          </cell>
          <cell r="AB26">
            <v>98</v>
          </cell>
          <cell r="AC26">
            <v>96</v>
          </cell>
          <cell r="AD26">
            <v>90</v>
          </cell>
          <cell r="AE26">
            <v>92</v>
          </cell>
          <cell r="AF26">
            <v>92</v>
          </cell>
          <cell r="AG26">
            <v>92</v>
          </cell>
          <cell r="AH26">
            <v>92</v>
          </cell>
          <cell r="AI26">
            <v>86</v>
          </cell>
          <cell r="AJ26">
            <v>97</v>
          </cell>
          <cell r="AK26">
            <v>90</v>
          </cell>
          <cell r="AL26">
            <v>96</v>
          </cell>
          <cell r="AM26">
            <v>96</v>
          </cell>
          <cell r="AN26">
            <v>98</v>
          </cell>
          <cell r="AO26">
            <v>93</v>
          </cell>
          <cell r="AP26">
            <v>80</v>
          </cell>
          <cell r="AQ26" t="str">
            <v>优秀</v>
          </cell>
          <cell r="AR26">
            <v>93</v>
          </cell>
          <cell r="AS26">
            <v>97</v>
          </cell>
          <cell r="AT26">
            <v>0</v>
          </cell>
          <cell r="AU26" t="str">
            <v/>
          </cell>
        </row>
        <row r="27">
          <cell r="A27">
            <v>20200314063</v>
          </cell>
          <cell r="B27" t="str">
            <v>罗佳莹</v>
          </cell>
          <cell r="C27" t="str">
            <v>全日制2020智能产品开发1班</v>
          </cell>
          <cell r="D27">
            <v>72</v>
          </cell>
          <cell r="E27">
            <v>95</v>
          </cell>
          <cell r="F27">
            <v>81</v>
          </cell>
          <cell r="G27">
            <v>80</v>
          </cell>
          <cell r="H27">
            <v>85</v>
          </cell>
          <cell r="I27">
            <v>77</v>
          </cell>
          <cell r="J27">
            <v>75</v>
          </cell>
          <cell r="K27">
            <v>70</v>
          </cell>
          <cell r="L27">
            <v>85</v>
          </cell>
          <cell r="M27">
            <v>82</v>
          </cell>
          <cell r="N27">
            <v>81</v>
          </cell>
          <cell r="O27">
            <v>97</v>
          </cell>
          <cell r="P27">
            <v>99</v>
          </cell>
          <cell r="Q27">
            <v>99</v>
          </cell>
          <cell r="R27">
            <v>99</v>
          </cell>
          <cell r="S27" t="str">
            <v>良好</v>
          </cell>
          <cell r="T27" t="str">
            <v>良好</v>
          </cell>
          <cell r="U27">
            <v>75</v>
          </cell>
          <cell r="V27">
            <v>90</v>
          </cell>
          <cell r="W27">
            <v>63</v>
          </cell>
          <cell r="X27">
            <v>88</v>
          </cell>
          <cell r="Y27">
            <v>95</v>
          </cell>
          <cell r="Z27">
            <v>90</v>
          </cell>
          <cell r="AA27">
            <v>90</v>
          </cell>
          <cell r="AB27">
            <v>66</v>
          </cell>
          <cell r="AC27">
            <v>79</v>
          </cell>
          <cell r="AD27">
            <v>60</v>
          </cell>
          <cell r="AE27">
            <v>79</v>
          </cell>
          <cell r="AF27">
            <v>82</v>
          </cell>
          <cell r="AG27">
            <v>73</v>
          </cell>
          <cell r="AH27">
            <v>68</v>
          </cell>
          <cell r="AI27">
            <v>72</v>
          </cell>
          <cell r="AJ27">
            <v>85</v>
          </cell>
          <cell r="AK27">
            <v>65</v>
          </cell>
          <cell r="AL27">
            <v>66</v>
          </cell>
          <cell r="AM27">
            <v>95</v>
          </cell>
          <cell r="AN27">
            <v>97</v>
          </cell>
          <cell r="AO27">
            <v>80</v>
          </cell>
          <cell r="AP27">
            <v>80</v>
          </cell>
          <cell r="AQ27" t="str">
            <v>良好</v>
          </cell>
          <cell r="AR27">
            <v>84</v>
          </cell>
          <cell r="AS27">
            <v>0</v>
          </cell>
          <cell r="AT27">
            <v>1</v>
          </cell>
          <cell r="AU27" t="str">
            <v>预就业实习</v>
          </cell>
        </row>
        <row r="28">
          <cell r="A28">
            <v>20200314064</v>
          </cell>
          <cell r="B28" t="str">
            <v>宁晓林</v>
          </cell>
          <cell r="C28" t="str">
            <v>全日制2020智能产品开发1班</v>
          </cell>
          <cell r="D28">
            <v>73</v>
          </cell>
          <cell r="E28">
            <v>95</v>
          </cell>
          <cell r="F28">
            <v>83</v>
          </cell>
          <cell r="G28">
            <v>82</v>
          </cell>
          <cell r="H28">
            <v>80</v>
          </cell>
          <cell r="I28">
            <v>81</v>
          </cell>
          <cell r="J28">
            <v>81</v>
          </cell>
          <cell r="K28">
            <v>71</v>
          </cell>
          <cell r="L28">
            <v>71</v>
          </cell>
          <cell r="M28">
            <v>76</v>
          </cell>
          <cell r="N28">
            <v>85</v>
          </cell>
          <cell r="O28">
            <v>74</v>
          </cell>
          <cell r="P28">
            <v>94</v>
          </cell>
          <cell r="Q28">
            <v>96</v>
          </cell>
          <cell r="R28">
            <v>90</v>
          </cell>
          <cell r="S28" t="str">
            <v>良好</v>
          </cell>
          <cell r="T28" t="str">
            <v>良好</v>
          </cell>
          <cell r="U28">
            <v>75</v>
          </cell>
          <cell r="V28">
            <v>75</v>
          </cell>
          <cell r="W28">
            <v>93</v>
          </cell>
          <cell r="X28">
            <v>76</v>
          </cell>
          <cell r="Y28">
            <v>88</v>
          </cell>
          <cell r="Z28">
            <v>89</v>
          </cell>
          <cell r="AA28">
            <v>84</v>
          </cell>
          <cell r="AB28">
            <v>73</v>
          </cell>
          <cell r="AC28">
            <v>74</v>
          </cell>
          <cell r="AD28">
            <v>82</v>
          </cell>
          <cell r="AE28">
            <v>90</v>
          </cell>
          <cell r="AF28">
            <v>88</v>
          </cell>
          <cell r="AG28">
            <v>87</v>
          </cell>
          <cell r="AH28">
            <v>79</v>
          </cell>
          <cell r="AI28">
            <v>85</v>
          </cell>
          <cell r="AJ28">
            <v>95</v>
          </cell>
          <cell r="AK28">
            <v>80</v>
          </cell>
          <cell r="AL28">
            <v>93</v>
          </cell>
          <cell r="AM28">
            <v>95</v>
          </cell>
          <cell r="AN28">
            <v>82</v>
          </cell>
          <cell r="AO28">
            <v>72</v>
          </cell>
          <cell r="AP28">
            <v>80</v>
          </cell>
          <cell r="AQ28" t="str">
            <v>优秀</v>
          </cell>
          <cell r="AR28">
            <v>77</v>
          </cell>
          <cell r="AS28">
            <v>96</v>
          </cell>
          <cell r="AT28">
            <v>0</v>
          </cell>
          <cell r="AU28" t="str">
            <v/>
          </cell>
        </row>
        <row r="29">
          <cell r="A29">
            <v>20200314066</v>
          </cell>
          <cell r="B29" t="str">
            <v>潘华翔</v>
          </cell>
          <cell r="C29" t="str">
            <v>全日制2020智能产品开发1班</v>
          </cell>
          <cell r="D29">
            <v>84</v>
          </cell>
          <cell r="E29">
            <v>95</v>
          </cell>
          <cell r="F29">
            <v>73</v>
          </cell>
          <cell r="G29">
            <v>69</v>
          </cell>
          <cell r="H29">
            <v>84</v>
          </cell>
          <cell r="I29">
            <v>81</v>
          </cell>
          <cell r="J29">
            <v>80</v>
          </cell>
          <cell r="K29">
            <v>69</v>
          </cell>
          <cell r="L29">
            <v>84</v>
          </cell>
          <cell r="M29">
            <v>95</v>
          </cell>
          <cell r="N29">
            <v>84</v>
          </cell>
          <cell r="O29">
            <v>90</v>
          </cell>
          <cell r="P29">
            <v>100</v>
          </cell>
          <cell r="Q29">
            <v>99</v>
          </cell>
          <cell r="R29">
            <v>100</v>
          </cell>
          <cell r="S29" t="str">
            <v>良好</v>
          </cell>
          <cell r="T29" t="str">
            <v>良好</v>
          </cell>
          <cell r="U29">
            <v>75</v>
          </cell>
          <cell r="V29">
            <v>80</v>
          </cell>
          <cell r="W29">
            <v>90</v>
          </cell>
          <cell r="X29">
            <v>86</v>
          </cell>
          <cell r="Y29">
            <v>93</v>
          </cell>
          <cell r="Z29">
            <v>94</v>
          </cell>
          <cell r="AA29">
            <v>83</v>
          </cell>
          <cell r="AB29">
            <v>81</v>
          </cell>
          <cell r="AC29">
            <v>78</v>
          </cell>
          <cell r="AD29">
            <v>82</v>
          </cell>
          <cell r="AE29">
            <v>86</v>
          </cell>
          <cell r="AF29">
            <v>81</v>
          </cell>
          <cell r="AG29">
            <v>90</v>
          </cell>
          <cell r="AH29">
            <v>77</v>
          </cell>
          <cell r="AI29">
            <v>88</v>
          </cell>
          <cell r="AJ29">
            <v>93</v>
          </cell>
          <cell r="AK29">
            <v>80</v>
          </cell>
          <cell r="AL29">
            <v>92</v>
          </cell>
          <cell r="AM29">
            <v>95</v>
          </cell>
          <cell r="AN29">
            <v>92</v>
          </cell>
          <cell r="AO29">
            <v>71</v>
          </cell>
          <cell r="AP29">
            <v>80</v>
          </cell>
          <cell r="AQ29" t="str">
            <v>良好</v>
          </cell>
          <cell r="AR29">
            <v>75</v>
          </cell>
          <cell r="AS29">
            <v>95</v>
          </cell>
          <cell r="AT29">
            <v>0</v>
          </cell>
          <cell r="AU29" t="str">
            <v/>
          </cell>
        </row>
        <row r="30">
          <cell r="A30">
            <v>20200314070</v>
          </cell>
          <cell r="B30" t="str">
            <v>韦强</v>
          </cell>
          <cell r="C30" t="str">
            <v>全日制2020智能产品开发1班</v>
          </cell>
          <cell r="D30">
            <v>71</v>
          </cell>
          <cell r="E30">
            <v>95</v>
          </cell>
          <cell r="F30">
            <v>81</v>
          </cell>
          <cell r="G30">
            <v>81</v>
          </cell>
          <cell r="H30">
            <v>83</v>
          </cell>
          <cell r="I30">
            <v>79</v>
          </cell>
          <cell r="J30">
            <v>79</v>
          </cell>
          <cell r="K30">
            <v>75</v>
          </cell>
          <cell r="L30">
            <v>87</v>
          </cell>
          <cell r="M30">
            <v>69</v>
          </cell>
          <cell r="N30">
            <v>85</v>
          </cell>
          <cell r="O30">
            <v>91</v>
          </cell>
          <cell r="P30">
            <v>100</v>
          </cell>
          <cell r="Q30">
            <v>100</v>
          </cell>
          <cell r="R30">
            <v>99</v>
          </cell>
          <cell r="S30" t="str">
            <v>良好</v>
          </cell>
          <cell r="T30" t="str">
            <v>良好</v>
          </cell>
          <cell r="U30">
            <v>75</v>
          </cell>
          <cell r="V30">
            <v>80</v>
          </cell>
          <cell r="W30">
            <v>80</v>
          </cell>
          <cell r="X30">
            <v>74</v>
          </cell>
          <cell r="Y30">
            <v>87</v>
          </cell>
          <cell r="Z30">
            <v>82</v>
          </cell>
          <cell r="AA30">
            <v>82</v>
          </cell>
          <cell r="AB30">
            <v>78</v>
          </cell>
          <cell r="AC30">
            <v>60</v>
          </cell>
          <cell r="AD30">
            <v>85</v>
          </cell>
          <cell r="AE30">
            <v>90</v>
          </cell>
          <cell r="AF30">
            <v>81</v>
          </cell>
          <cell r="AG30">
            <v>70</v>
          </cell>
          <cell r="AH30">
            <v>65</v>
          </cell>
          <cell r="AI30">
            <v>87</v>
          </cell>
          <cell r="AJ30">
            <v>93</v>
          </cell>
          <cell r="AK30">
            <v>87</v>
          </cell>
          <cell r="AL30">
            <v>90</v>
          </cell>
          <cell r="AM30">
            <v>96</v>
          </cell>
          <cell r="AN30">
            <v>96</v>
          </cell>
          <cell r="AO30">
            <v>85</v>
          </cell>
          <cell r="AP30">
            <v>80</v>
          </cell>
          <cell r="AQ30" t="str">
            <v>优秀</v>
          </cell>
          <cell r="AR30">
            <v>81</v>
          </cell>
          <cell r="AS30">
            <v>97</v>
          </cell>
          <cell r="AT30">
            <v>0</v>
          </cell>
          <cell r="AU30" t="str">
            <v/>
          </cell>
        </row>
        <row r="31">
          <cell r="A31">
            <v>20200314073</v>
          </cell>
          <cell r="B31" t="str">
            <v>杨彩嵩</v>
          </cell>
          <cell r="C31" t="str">
            <v>全日制2020智能产品开发1班</v>
          </cell>
          <cell r="D31">
            <v>79</v>
          </cell>
          <cell r="E31">
            <v>95</v>
          </cell>
          <cell r="F31">
            <v>73</v>
          </cell>
          <cell r="G31">
            <v>79</v>
          </cell>
          <cell r="H31">
            <v>88</v>
          </cell>
          <cell r="I31">
            <v>69</v>
          </cell>
          <cell r="J31">
            <v>76</v>
          </cell>
          <cell r="K31">
            <v>72</v>
          </cell>
          <cell r="L31">
            <v>85</v>
          </cell>
          <cell r="M31">
            <v>82</v>
          </cell>
          <cell r="N31">
            <v>83</v>
          </cell>
          <cell r="O31">
            <v>91</v>
          </cell>
          <cell r="P31">
            <v>96</v>
          </cell>
          <cell r="Q31">
            <v>99</v>
          </cell>
          <cell r="R31">
            <v>98</v>
          </cell>
          <cell r="S31" t="str">
            <v>良好</v>
          </cell>
          <cell r="T31" t="str">
            <v>良好</v>
          </cell>
          <cell r="U31">
            <v>75</v>
          </cell>
          <cell r="V31">
            <v>70</v>
          </cell>
          <cell r="W31">
            <v>73</v>
          </cell>
          <cell r="X31">
            <v>74</v>
          </cell>
          <cell r="Y31">
            <v>87</v>
          </cell>
          <cell r="Z31">
            <v>87</v>
          </cell>
          <cell r="AA31">
            <v>83</v>
          </cell>
          <cell r="AB31">
            <v>80</v>
          </cell>
          <cell r="AC31">
            <v>78</v>
          </cell>
          <cell r="AD31">
            <v>60</v>
          </cell>
          <cell r="AE31">
            <v>91</v>
          </cell>
          <cell r="AF31">
            <v>80</v>
          </cell>
          <cell r="AG31">
            <v>63</v>
          </cell>
          <cell r="AH31">
            <v>68</v>
          </cell>
          <cell r="AI31">
            <v>77</v>
          </cell>
          <cell r="AJ31">
            <v>89</v>
          </cell>
          <cell r="AK31">
            <v>75</v>
          </cell>
          <cell r="AL31">
            <v>60</v>
          </cell>
          <cell r="AM31">
            <v>81</v>
          </cell>
          <cell r="AN31">
            <v>90</v>
          </cell>
          <cell r="AO31">
            <v>86</v>
          </cell>
          <cell r="AP31">
            <v>80</v>
          </cell>
          <cell r="AQ31" t="str">
            <v>良好</v>
          </cell>
          <cell r="AR31">
            <v>67</v>
          </cell>
          <cell r="AS31">
            <v>91</v>
          </cell>
          <cell r="AT31">
            <v>0</v>
          </cell>
          <cell r="AU31" t="str">
            <v/>
          </cell>
        </row>
        <row r="32">
          <cell r="A32">
            <v>20200314075</v>
          </cell>
          <cell r="B32" t="str">
            <v>张光恒</v>
          </cell>
          <cell r="C32" t="str">
            <v>全日制2020智能产品开发1班</v>
          </cell>
          <cell r="D32">
            <v>68</v>
          </cell>
          <cell r="E32">
            <v>95</v>
          </cell>
          <cell r="F32">
            <v>73</v>
          </cell>
          <cell r="G32">
            <v>73</v>
          </cell>
          <cell r="H32">
            <v>84</v>
          </cell>
          <cell r="I32">
            <v>84</v>
          </cell>
          <cell r="J32">
            <v>75</v>
          </cell>
          <cell r="K32">
            <v>79</v>
          </cell>
          <cell r="L32">
            <v>77</v>
          </cell>
          <cell r="M32">
            <v>86</v>
          </cell>
          <cell r="N32">
            <v>89</v>
          </cell>
          <cell r="O32">
            <v>97</v>
          </cell>
          <cell r="P32">
            <v>93</v>
          </cell>
          <cell r="Q32">
            <v>100</v>
          </cell>
          <cell r="R32">
            <v>92</v>
          </cell>
          <cell r="S32" t="str">
            <v>良好</v>
          </cell>
          <cell r="T32" t="str">
            <v>良好</v>
          </cell>
          <cell r="U32">
            <v>75</v>
          </cell>
          <cell r="V32">
            <v>85</v>
          </cell>
          <cell r="W32">
            <v>90</v>
          </cell>
          <cell r="X32">
            <v>81</v>
          </cell>
          <cell r="Y32">
            <v>88</v>
          </cell>
          <cell r="Z32">
            <v>88</v>
          </cell>
          <cell r="AA32">
            <v>82</v>
          </cell>
          <cell r="AB32">
            <v>83</v>
          </cell>
          <cell r="AC32">
            <v>69</v>
          </cell>
          <cell r="AD32">
            <v>85</v>
          </cell>
          <cell r="AE32">
            <v>88</v>
          </cell>
          <cell r="AF32">
            <v>80</v>
          </cell>
          <cell r="AG32">
            <v>80</v>
          </cell>
          <cell r="AH32">
            <v>68</v>
          </cell>
          <cell r="AI32">
            <v>86</v>
          </cell>
          <cell r="AJ32">
            <v>89</v>
          </cell>
          <cell r="AK32">
            <v>80</v>
          </cell>
          <cell r="AL32">
            <v>73</v>
          </cell>
          <cell r="AM32">
            <v>94</v>
          </cell>
          <cell r="AN32">
            <v>91</v>
          </cell>
          <cell r="AO32">
            <v>74</v>
          </cell>
          <cell r="AP32">
            <v>80</v>
          </cell>
          <cell r="AQ32" t="str">
            <v>良好</v>
          </cell>
          <cell r="AR32">
            <v>71</v>
          </cell>
          <cell r="AS32">
            <v>96</v>
          </cell>
          <cell r="AT32">
            <v>0</v>
          </cell>
          <cell r="AU32" t="str">
            <v/>
          </cell>
        </row>
        <row r="33">
          <cell r="A33">
            <v>20200314078</v>
          </cell>
          <cell r="B33" t="str">
            <v>赵文华</v>
          </cell>
          <cell r="C33" t="str">
            <v>全日制2020智能产品开发1班</v>
          </cell>
          <cell r="D33">
            <v>73</v>
          </cell>
          <cell r="E33">
            <v>95</v>
          </cell>
          <cell r="F33">
            <v>75</v>
          </cell>
          <cell r="G33">
            <v>70</v>
          </cell>
          <cell r="H33">
            <v>78</v>
          </cell>
          <cell r="I33">
            <v>70</v>
          </cell>
          <cell r="J33">
            <v>84</v>
          </cell>
          <cell r="K33">
            <v>62</v>
          </cell>
          <cell r="L33">
            <v>81</v>
          </cell>
          <cell r="M33">
            <v>83</v>
          </cell>
          <cell r="N33">
            <v>87</v>
          </cell>
          <cell r="O33">
            <v>95</v>
          </cell>
          <cell r="P33">
            <v>96</v>
          </cell>
          <cell r="Q33">
            <v>96</v>
          </cell>
          <cell r="R33">
            <v>96</v>
          </cell>
          <cell r="S33" t="str">
            <v>良好</v>
          </cell>
          <cell r="T33" t="str">
            <v>良好</v>
          </cell>
          <cell r="U33">
            <v>75</v>
          </cell>
          <cell r="V33">
            <v>90</v>
          </cell>
          <cell r="W33">
            <v>90</v>
          </cell>
          <cell r="X33">
            <v>84</v>
          </cell>
          <cell r="Y33">
            <v>87</v>
          </cell>
          <cell r="Z33">
            <v>95</v>
          </cell>
          <cell r="AA33">
            <v>83</v>
          </cell>
          <cell r="AB33">
            <v>82</v>
          </cell>
          <cell r="AC33">
            <v>75</v>
          </cell>
          <cell r="AD33">
            <v>60</v>
          </cell>
          <cell r="AE33">
            <v>86</v>
          </cell>
          <cell r="AF33">
            <v>82</v>
          </cell>
          <cell r="AG33">
            <v>80</v>
          </cell>
          <cell r="AH33">
            <v>68</v>
          </cell>
          <cell r="AI33">
            <v>83</v>
          </cell>
          <cell r="AJ33">
            <v>85</v>
          </cell>
          <cell r="AK33">
            <v>75</v>
          </cell>
          <cell r="AL33">
            <v>66</v>
          </cell>
          <cell r="AM33">
            <v>95</v>
          </cell>
          <cell r="AN33">
            <v>82</v>
          </cell>
          <cell r="AO33">
            <v>73</v>
          </cell>
          <cell r="AP33">
            <v>80</v>
          </cell>
          <cell r="AQ33" t="str">
            <v>良好</v>
          </cell>
          <cell r="AR33">
            <v>77</v>
          </cell>
          <cell r="AS33">
            <v>96</v>
          </cell>
          <cell r="AT33">
            <v>0</v>
          </cell>
          <cell r="AU33" t="str">
            <v/>
          </cell>
        </row>
        <row r="34">
          <cell r="A34">
            <v>20200314080</v>
          </cell>
          <cell r="B34" t="str">
            <v>尹家婧</v>
          </cell>
          <cell r="C34" t="str">
            <v>全日制2020智能产品开发1班</v>
          </cell>
          <cell r="D34">
            <v>73</v>
          </cell>
          <cell r="E34">
            <v>95</v>
          </cell>
          <cell r="F34">
            <v>77</v>
          </cell>
          <cell r="G34">
            <v>87</v>
          </cell>
          <cell r="H34">
            <v>80</v>
          </cell>
          <cell r="I34">
            <v>74</v>
          </cell>
          <cell r="J34">
            <v>90</v>
          </cell>
          <cell r="K34">
            <v>79</v>
          </cell>
          <cell r="L34">
            <v>71</v>
          </cell>
          <cell r="M34">
            <v>82</v>
          </cell>
          <cell r="N34">
            <v>85</v>
          </cell>
          <cell r="O34">
            <v>94</v>
          </cell>
          <cell r="P34">
            <v>95</v>
          </cell>
          <cell r="Q34">
            <v>95</v>
          </cell>
          <cell r="R34">
            <v>95</v>
          </cell>
          <cell r="S34" t="str">
            <v>良好</v>
          </cell>
          <cell r="T34" t="str">
            <v>良好</v>
          </cell>
          <cell r="U34">
            <v>75</v>
          </cell>
          <cell r="V34">
            <v>85</v>
          </cell>
          <cell r="W34">
            <v>63</v>
          </cell>
          <cell r="X34">
            <v>83</v>
          </cell>
          <cell r="Y34">
            <v>94</v>
          </cell>
          <cell r="Z34">
            <v>89</v>
          </cell>
          <cell r="AA34">
            <v>92</v>
          </cell>
          <cell r="AB34">
            <v>69</v>
          </cell>
          <cell r="AC34">
            <v>72</v>
          </cell>
          <cell r="AD34">
            <v>82</v>
          </cell>
          <cell r="AE34">
            <v>93</v>
          </cell>
          <cell r="AF34">
            <v>82</v>
          </cell>
          <cell r="AG34">
            <v>69</v>
          </cell>
          <cell r="AH34">
            <v>82</v>
          </cell>
          <cell r="AI34">
            <v>85</v>
          </cell>
          <cell r="AJ34">
            <v>89</v>
          </cell>
          <cell r="AK34">
            <v>67</v>
          </cell>
          <cell r="AL34">
            <v>61</v>
          </cell>
          <cell r="AM34">
            <v>76</v>
          </cell>
          <cell r="AN34">
            <v>84</v>
          </cell>
          <cell r="AO34">
            <v>85</v>
          </cell>
          <cell r="AP34">
            <v>80</v>
          </cell>
          <cell r="AQ34" t="str">
            <v>良好</v>
          </cell>
          <cell r="AR34">
            <v>88</v>
          </cell>
          <cell r="AS34">
            <v>98</v>
          </cell>
          <cell r="AT34">
            <v>0</v>
          </cell>
          <cell r="AU34" t="str">
            <v/>
          </cell>
        </row>
        <row r="35">
          <cell r="A35">
            <v>20200314089</v>
          </cell>
          <cell r="B35" t="str">
            <v>王瑞健</v>
          </cell>
          <cell r="C35" t="str">
            <v>全日制2020智能产品开发1班</v>
          </cell>
          <cell r="D35">
            <v>75</v>
          </cell>
          <cell r="E35">
            <v>95</v>
          </cell>
          <cell r="F35">
            <v>78</v>
          </cell>
          <cell r="G35">
            <v>79</v>
          </cell>
          <cell r="H35">
            <v>78</v>
          </cell>
          <cell r="I35">
            <v>84</v>
          </cell>
          <cell r="J35">
            <v>82</v>
          </cell>
          <cell r="K35">
            <v>79</v>
          </cell>
          <cell r="L35">
            <v>74</v>
          </cell>
          <cell r="M35">
            <v>84</v>
          </cell>
          <cell r="N35">
            <v>88</v>
          </cell>
          <cell r="O35">
            <v>98</v>
          </cell>
          <cell r="P35">
            <v>96</v>
          </cell>
          <cell r="Q35">
            <v>100</v>
          </cell>
          <cell r="R35">
            <v>100</v>
          </cell>
          <cell r="S35" t="str">
            <v>良好</v>
          </cell>
          <cell r="T35" t="str">
            <v>良好</v>
          </cell>
          <cell r="U35">
            <v>75</v>
          </cell>
          <cell r="V35">
            <v>80</v>
          </cell>
          <cell r="W35">
            <v>89</v>
          </cell>
          <cell r="X35">
            <v>88</v>
          </cell>
          <cell r="Y35">
            <v>96</v>
          </cell>
          <cell r="Z35">
            <v>97</v>
          </cell>
          <cell r="AA35">
            <v>89</v>
          </cell>
          <cell r="AB35">
            <v>84</v>
          </cell>
          <cell r="AC35">
            <v>83</v>
          </cell>
          <cell r="AD35">
            <v>75</v>
          </cell>
          <cell r="AE35">
            <v>92</v>
          </cell>
          <cell r="AF35">
            <v>81</v>
          </cell>
          <cell r="AG35">
            <v>73</v>
          </cell>
          <cell r="AH35">
            <v>68</v>
          </cell>
          <cell r="AI35">
            <v>89</v>
          </cell>
          <cell r="AJ35">
            <v>85</v>
          </cell>
          <cell r="AK35">
            <v>75</v>
          </cell>
          <cell r="AL35">
            <v>91</v>
          </cell>
          <cell r="AM35">
            <v>89</v>
          </cell>
          <cell r="AN35">
            <v>96</v>
          </cell>
          <cell r="AO35">
            <v>79</v>
          </cell>
          <cell r="AP35">
            <v>80</v>
          </cell>
          <cell r="AQ35" t="str">
            <v>良好</v>
          </cell>
          <cell r="AR35">
            <v>89</v>
          </cell>
          <cell r="AS35">
            <v>99</v>
          </cell>
          <cell r="AT35">
            <v>0</v>
          </cell>
          <cell r="AU35" t="str">
            <v/>
          </cell>
        </row>
        <row r="36">
          <cell r="A36">
            <v>20200314090</v>
          </cell>
          <cell r="B36" t="str">
            <v>魏春艳</v>
          </cell>
          <cell r="C36" t="str">
            <v>全日制2020智能产品开发1班</v>
          </cell>
          <cell r="D36">
            <v>76</v>
          </cell>
          <cell r="E36">
            <v>95</v>
          </cell>
          <cell r="F36">
            <v>77</v>
          </cell>
          <cell r="G36">
            <v>77</v>
          </cell>
          <cell r="H36">
            <v>76</v>
          </cell>
          <cell r="I36">
            <v>80</v>
          </cell>
          <cell r="J36">
            <v>77</v>
          </cell>
          <cell r="K36">
            <v>68</v>
          </cell>
          <cell r="L36">
            <v>82</v>
          </cell>
          <cell r="M36">
            <v>70</v>
          </cell>
          <cell r="N36">
            <v>85</v>
          </cell>
          <cell r="O36">
            <v>90</v>
          </cell>
          <cell r="P36">
            <v>94</v>
          </cell>
          <cell r="Q36">
            <v>88</v>
          </cell>
          <cell r="R36">
            <v>91</v>
          </cell>
          <cell r="S36" t="str">
            <v>良好</v>
          </cell>
          <cell r="T36" t="str">
            <v>良好</v>
          </cell>
          <cell r="U36">
            <v>75</v>
          </cell>
          <cell r="V36">
            <v>75</v>
          </cell>
          <cell r="W36">
            <v>67</v>
          </cell>
          <cell r="X36">
            <v>72</v>
          </cell>
          <cell r="Y36">
            <v>95</v>
          </cell>
          <cell r="Z36">
            <v>89</v>
          </cell>
          <cell r="AA36">
            <v>90</v>
          </cell>
          <cell r="AB36">
            <v>65</v>
          </cell>
          <cell r="AC36">
            <v>85</v>
          </cell>
          <cell r="AD36">
            <v>75</v>
          </cell>
          <cell r="AE36">
            <v>76</v>
          </cell>
          <cell r="AF36">
            <v>83</v>
          </cell>
          <cell r="AG36">
            <v>60</v>
          </cell>
          <cell r="AH36">
            <v>68</v>
          </cell>
          <cell r="AI36">
            <v>70</v>
          </cell>
          <cell r="AJ36">
            <v>83</v>
          </cell>
          <cell r="AK36">
            <v>75</v>
          </cell>
          <cell r="AL36">
            <v>66</v>
          </cell>
          <cell r="AM36">
            <v>93</v>
          </cell>
          <cell r="AN36">
            <v>90</v>
          </cell>
          <cell r="AO36">
            <v>83</v>
          </cell>
          <cell r="AP36">
            <v>80</v>
          </cell>
          <cell r="AQ36" t="str">
            <v>良好</v>
          </cell>
          <cell r="AR36">
            <v>76</v>
          </cell>
          <cell r="AS36">
            <v>90</v>
          </cell>
          <cell r="AT36">
            <v>0</v>
          </cell>
          <cell r="AU36" t="str">
            <v/>
          </cell>
        </row>
        <row r="37">
          <cell r="A37">
            <v>20200314095</v>
          </cell>
          <cell r="B37" t="str">
            <v>高忠俊</v>
          </cell>
          <cell r="C37" t="str">
            <v>全日制2020智能产品开发1班</v>
          </cell>
          <cell r="D37">
            <v>88</v>
          </cell>
          <cell r="E37">
            <v>95</v>
          </cell>
          <cell r="F37">
            <v>76</v>
          </cell>
          <cell r="G37">
            <v>79</v>
          </cell>
          <cell r="H37">
            <v>83</v>
          </cell>
          <cell r="I37">
            <v>80</v>
          </cell>
          <cell r="J37">
            <v>77</v>
          </cell>
          <cell r="K37">
            <v>88</v>
          </cell>
          <cell r="L37">
            <v>87</v>
          </cell>
          <cell r="M37">
            <v>86</v>
          </cell>
          <cell r="N37">
            <v>84</v>
          </cell>
          <cell r="O37">
            <v>90</v>
          </cell>
          <cell r="P37">
            <v>91</v>
          </cell>
          <cell r="Q37">
            <v>90</v>
          </cell>
          <cell r="R37">
            <v>99</v>
          </cell>
          <cell r="S37" t="str">
            <v>良好</v>
          </cell>
          <cell r="T37" t="str">
            <v>良好</v>
          </cell>
          <cell r="U37">
            <v>75</v>
          </cell>
          <cell r="V37">
            <v>80</v>
          </cell>
          <cell r="W37">
            <v>87</v>
          </cell>
          <cell r="X37">
            <v>73</v>
          </cell>
          <cell r="Y37">
            <v>85</v>
          </cell>
          <cell r="Z37">
            <v>87</v>
          </cell>
          <cell r="AA37">
            <v>86</v>
          </cell>
          <cell r="AB37">
            <v>86</v>
          </cell>
          <cell r="AC37">
            <v>64</v>
          </cell>
          <cell r="AD37">
            <v>90</v>
          </cell>
          <cell r="AE37">
            <v>90</v>
          </cell>
          <cell r="AF37">
            <v>82</v>
          </cell>
          <cell r="AG37">
            <v>89</v>
          </cell>
          <cell r="AH37">
            <v>84</v>
          </cell>
          <cell r="AI37">
            <v>90</v>
          </cell>
          <cell r="AJ37">
            <v>78</v>
          </cell>
          <cell r="AK37">
            <v>75</v>
          </cell>
          <cell r="AL37">
            <v>75</v>
          </cell>
          <cell r="AM37">
            <v>93</v>
          </cell>
          <cell r="AN37">
            <v>79</v>
          </cell>
          <cell r="AO37">
            <v>93</v>
          </cell>
          <cell r="AP37">
            <v>80</v>
          </cell>
          <cell r="AQ37" t="str">
            <v>良好</v>
          </cell>
          <cell r="AR37">
            <v>69</v>
          </cell>
          <cell r="AS37">
            <v>98</v>
          </cell>
          <cell r="AT37">
            <v>0</v>
          </cell>
          <cell r="AU37" t="str">
            <v/>
          </cell>
        </row>
        <row r="38">
          <cell r="A38">
            <v>20200314096</v>
          </cell>
          <cell r="B38" t="str">
            <v>何超</v>
          </cell>
          <cell r="C38" t="str">
            <v>全日制2020智能产品开发1班</v>
          </cell>
          <cell r="D38">
            <v>73</v>
          </cell>
          <cell r="E38">
            <v>95</v>
          </cell>
          <cell r="F38">
            <v>74</v>
          </cell>
          <cell r="G38">
            <v>78</v>
          </cell>
          <cell r="H38">
            <v>84</v>
          </cell>
          <cell r="I38">
            <v>81</v>
          </cell>
          <cell r="J38">
            <v>75</v>
          </cell>
          <cell r="K38">
            <v>77</v>
          </cell>
          <cell r="L38">
            <v>79</v>
          </cell>
          <cell r="M38">
            <v>84</v>
          </cell>
          <cell r="N38">
            <v>88</v>
          </cell>
          <cell r="O38">
            <v>94</v>
          </cell>
          <cell r="P38">
            <v>95</v>
          </cell>
          <cell r="Q38">
            <v>99</v>
          </cell>
          <cell r="R38">
            <v>98</v>
          </cell>
          <cell r="S38" t="str">
            <v>良好</v>
          </cell>
          <cell r="T38" t="str">
            <v>良好</v>
          </cell>
          <cell r="U38">
            <v>75</v>
          </cell>
          <cell r="V38">
            <v>80</v>
          </cell>
          <cell r="W38">
            <v>92</v>
          </cell>
          <cell r="X38">
            <v>79</v>
          </cell>
          <cell r="Y38">
            <v>95</v>
          </cell>
          <cell r="Z38">
            <v>94</v>
          </cell>
          <cell r="AA38">
            <v>87</v>
          </cell>
          <cell r="AB38">
            <v>80</v>
          </cell>
          <cell r="AC38">
            <v>90</v>
          </cell>
          <cell r="AD38">
            <v>60</v>
          </cell>
          <cell r="AE38">
            <v>76</v>
          </cell>
          <cell r="AF38">
            <v>81</v>
          </cell>
          <cell r="AG38">
            <v>84</v>
          </cell>
          <cell r="AH38">
            <v>84</v>
          </cell>
          <cell r="AI38">
            <v>86</v>
          </cell>
          <cell r="AJ38">
            <v>93</v>
          </cell>
          <cell r="AK38">
            <v>76</v>
          </cell>
          <cell r="AL38">
            <v>76</v>
          </cell>
          <cell r="AM38">
            <v>95</v>
          </cell>
          <cell r="AN38">
            <v>97</v>
          </cell>
          <cell r="AO38">
            <v>73</v>
          </cell>
          <cell r="AP38">
            <v>80</v>
          </cell>
          <cell r="AQ38" t="str">
            <v>良好</v>
          </cell>
          <cell r="AR38">
            <v>84</v>
          </cell>
          <cell r="AS38">
            <v>97</v>
          </cell>
          <cell r="AT38">
            <v>0</v>
          </cell>
          <cell r="AU38" t="str">
            <v/>
          </cell>
        </row>
        <row r="39">
          <cell r="A39">
            <v>20200314097</v>
          </cell>
          <cell r="B39" t="str">
            <v>蒋涛</v>
          </cell>
          <cell r="C39" t="str">
            <v>全日制2020智能产品开发1班</v>
          </cell>
          <cell r="D39">
            <v>70</v>
          </cell>
          <cell r="E39">
            <v>95</v>
          </cell>
          <cell r="F39">
            <v>82</v>
          </cell>
          <cell r="G39">
            <v>81</v>
          </cell>
          <cell r="H39">
            <v>85</v>
          </cell>
          <cell r="I39">
            <v>81</v>
          </cell>
          <cell r="J39">
            <v>78</v>
          </cell>
          <cell r="K39">
            <v>72</v>
          </cell>
          <cell r="L39">
            <v>92</v>
          </cell>
          <cell r="M39">
            <v>91</v>
          </cell>
          <cell r="N39">
            <v>87</v>
          </cell>
          <cell r="O39">
            <v>94</v>
          </cell>
          <cell r="P39">
            <v>97</v>
          </cell>
          <cell r="Q39">
            <v>96</v>
          </cell>
          <cell r="R39">
            <v>99</v>
          </cell>
          <cell r="S39" t="str">
            <v>良好</v>
          </cell>
          <cell r="T39" t="str">
            <v>良好</v>
          </cell>
          <cell r="U39">
            <v>75</v>
          </cell>
          <cell r="V39">
            <v>85</v>
          </cell>
          <cell r="W39">
            <v>80</v>
          </cell>
          <cell r="X39">
            <v>84</v>
          </cell>
          <cell r="Y39">
            <v>92</v>
          </cell>
          <cell r="Z39">
            <v>94</v>
          </cell>
          <cell r="AA39">
            <v>85</v>
          </cell>
          <cell r="AB39">
            <v>76</v>
          </cell>
          <cell r="AC39">
            <v>82</v>
          </cell>
          <cell r="AD39">
            <v>62</v>
          </cell>
          <cell r="AE39">
            <v>92</v>
          </cell>
          <cell r="AF39">
            <v>81</v>
          </cell>
          <cell r="AG39">
            <v>80</v>
          </cell>
          <cell r="AH39">
            <v>79</v>
          </cell>
          <cell r="AI39">
            <v>84</v>
          </cell>
          <cell r="AJ39">
            <v>93</v>
          </cell>
          <cell r="AK39">
            <v>75</v>
          </cell>
          <cell r="AL39">
            <v>91</v>
          </cell>
          <cell r="AM39">
            <v>95</v>
          </cell>
          <cell r="AN39">
            <v>97</v>
          </cell>
          <cell r="AO39">
            <v>73</v>
          </cell>
          <cell r="AP39">
            <v>80</v>
          </cell>
          <cell r="AQ39" t="str">
            <v>良好</v>
          </cell>
          <cell r="AR39">
            <v>76</v>
          </cell>
          <cell r="AS39">
            <v>94</v>
          </cell>
          <cell r="AT39">
            <v>0</v>
          </cell>
          <cell r="AU39" t="str">
            <v/>
          </cell>
        </row>
        <row r="40">
          <cell r="A40">
            <v>20180314001</v>
          </cell>
          <cell r="B40" t="str">
            <v>曾垂习</v>
          </cell>
          <cell r="C40" t="str">
            <v>全日制2020智能产品开发2班</v>
          </cell>
          <cell r="D40">
            <v>74</v>
          </cell>
          <cell r="E40">
            <v>70</v>
          </cell>
          <cell r="F40">
            <v>77</v>
          </cell>
          <cell r="G40">
            <v>66</v>
          </cell>
          <cell r="H40">
            <v>70</v>
          </cell>
          <cell r="I40">
            <v>82</v>
          </cell>
          <cell r="J40">
            <v>77</v>
          </cell>
          <cell r="K40">
            <v>60</v>
          </cell>
          <cell r="L40">
            <v>90</v>
          </cell>
          <cell r="M40">
            <v>85</v>
          </cell>
          <cell r="N40">
            <v>78</v>
          </cell>
          <cell r="O40">
            <v>73</v>
          </cell>
          <cell r="P40">
            <v>86</v>
          </cell>
          <cell r="Q40">
            <v>73</v>
          </cell>
          <cell r="R40">
            <v>94</v>
          </cell>
          <cell r="S40">
            <v>85</v>
          </cell>
          <cell r="T40">
            <v>85</v>
          </cell>
          <cell r="U40">
            <v>75</v>
          </cell>
          <cell r="V40">
            <v>60</v>
          </cell>
          <cell r="W40">
            <v>4</v>
          </cell>
          <cell r="X40">
            <v>4</v>
          </cell>
          <cell r="Y40">
            <v>85</v>
          </cell>
          <cell r="Z40">
            <v>60</v>
          </cell>
          <cell r="AA40">
            <v>85</v>
          </cell>
          <cell r="AB40">
            <v>60</v>
          </cell>
          <cell r="AC40">
            <v>4</v>
          </cell>
          <cell r="AD40">
            <v>60</v>
          </cell>
          <cell r="AE40">
            <v>76</v>
          </cell>
          <cell r="AF40">
            <v>81</v>
          </cell>
          <cell r="AG40">
            <v>60</v>
          </cell>
          <cell r="AH40">
            <v>4</v>
          </cell>
          <cell r="AI40">
            <v>4</v>
          </cell>
          <cell r="AJ40">
            <v>4</v>
          </cell>
          <cell r="AK40">
            <v>4</v>
          </cell>
          <cell r="AL40">
            <v>0</v>
          </cell>
          <cell r="AM40">
            <v>76</v>
          </cell>
          <cell r="AN40">
            <v>4</v>
          </cell>
          <cell r="AO40">
            <v>4</v>
          </cell>
          <cell r="AP40">
            <v>85</v>
          </cell>
          <cell r="AQ40">
            <v>4</v>
          </cell>
          <cell r="AR40">
            <v>69</v>
          </cell>
          <cell r="AS40">
            <v>85</v>
          </cell>
          <cell r="AT40">
            <v>11</v>
          </cell>
          <cell r="AU40" t="str">
            <v>《云物大智基础》(课内：office部分)《云物大智基础》(课外：云物大智部分)C语言程序设计单片机技术及应用电工考证上位机程序设计（C#）ARM嵌入式系统设计（一）（Cortex-M3）Android APP开发通用核心能力测试创新与创业实务形势与政策（四）</v>
          </cell>
        </row>
        <row r="41">
          <cell r="A41">
            <v>20180314024</v>
          </cell>
          <cell r="B41" t="str">
            <v>陈贤宇</v>
          </cell>
          <cell r="C41" t="str">
            <v>全日制2020智能产品开发2班</v>
          </cell>
          <cell r="D41">
            <v>70</v>
          </cell>
          <cell r="E41">
            <v>95</v>
          </cell>
          <cell r="F41">
            <v>69</v>
          </cell>
          <cell r="G41">
            <v>64</v>
          </cell>
          <cell r="H41">
            <v>87</v>
          </cell>
          <cell r="I41">
            <v>74</v>
          </cell>
          <cell r="J41">
            <v>90</v>
          </cell>
          <cell r="K41">
            <v>89</v>
          </cell>
          <cell r="L41">
            <v>65</v>
          </cell>
          <cell r="M41">
            <v>85</v>
          </cell>
          <cell r="N41">
            <v>78</v>
          </cell>
          <cell r="O41">
            <v>93</v>
          </cell>
          <cell r="P41">
            <v>98</v>
          </cell>
          <cell r="Q41">
            <v>97</v>
          </cell>
          <cell r="R41">
            <v>99</v>
          </cell>
          <cell r="S41" t="str">
            <v>良好</v>
          </cell>
          <cell r="T41" t="str">
            <v>良好</v>
          </cell>
          <cell r="U41">
            <v>75</v>
          </cell>
          <cell r="V41">
            <v>80</v>
          </cell>
          <cell r="W41">
            <v>86</v>
          </cell>
          <cell r="X41">
            <v>86</v>
          </cell>
          <cell r="Y41">
            <v>85</v>
          </cell>
          <cell r="Z41">
            <v>77</v>
          </cell>
          <cell r="AA41">
            <v>85</v>
          </cell>
          <cell r="AB41">
            <v>79</v>
          </cell>
          <cell r="AC41">
            <v>76</v>
          </cell>
          <cell r="AD41">
            <v>88</v>
          </cell>
          <cell r="AE41">
            <v>75</v>
          </cell>
          <cell r="AF41">
            <v>82</v>
          </cell>
          <cell r="AG41">
            <v>82</v>
          </cell>
          <cell r="AH41">
            <v>82</v>
          </cell>
          <cell r="AI41">
            <v>88</v>
          </cell>
          <cell r="AJ41">
            <v>90</v>
          </cell>
          <cell r="AK41">
            <v>72</v>
          </cell>
          <cell r="AL41">
            <v>81</v>
          </cell>
          <cell r="AM41">
            <v>96</v>
          </cell>
          <cell r="AN41">
            <v>98</v>
          </cell>
          <cell r="AO41">
            <v>82</v>
          </cell>
          <cell r="AP41">
            <v>80</v>
          </cell>
          <cell r="AQ41" t="str">
            <v>良好</v>
          </cell>
          <cell r="AR41">
            <v>84</v>
          </cell>
          <cell r="AS41">
            <v>85</v>
          </cell>
          <cell r="AT41">
            <v>0</v>
          </cell>
          <cell r="AU41" t="str">
            <v/>
          </cell>
        </row>
        <row r="42">
          <cell r="A42">
            <v>20200314002</v>
          </cell>
          <cell r="B42" t="str">
            <v>陈铿祯</v>
          </cell>
          <cell r="C42" t="str">
            <v>全日制2020智能产品开发2班</v>
          </cell>
          <cell r="D42">
            <v>61</v>
          </cell>
          <cell r="E42">
            <v>95</v>
          </cell>
          <cell r="F42">
            <v>73</v>
          </cell>
          <cell r="G42">
            <v>66</v>
          </cell>
          <cell r="H42">
            <v>84</v>
          </cell>
          <cell r="I42">
            <v>73</v>
          </cell>
          <cell r="J42">
            <v>80</v>
          </cell>
          <cell r="K42">
            <v>62</v>
          </cell>
          <cell r="L42">
            <v>90</v>
          </cell>
          <cell r="M42">
            <v>87</v>
          </cell>
          <cell r="N42">
            <v>84</v>
          </cell>
          <cell r="O42">
            <v>91</v>
          </cell>
          <cell r="P42">
            <v>90</v>
          </cell>
          <cell r="Q42">
            <v>92</v>
          </cell>
          <cell r="R42">
            <v>93</v>
          </cell>
          <cell r="S42" t="str">
            <v>良好</v>
          </cell>
          <cell r="T42" t="str">
            <v>良好</v>
          </cell>
          <cell r="U42">
            <v>75</v>
          </cell>
          <cell r="V42">
            <v>70</v>
          </cell>
          <cell r="W42">
            <v>74</v>
          </cell>
          <cell r="X42">
            <v>84</v>
          </cell>
          <cell r="Y42">
            <v>84</v>
          </cell>
          <cell r="Z42">
            <v>80</v>
          </cell>
          <cell r="AA42">
            <v>85</v>
          </cell>
          <cell r="AB42">
            <v>70</v>
          </cell>
          <cell r="AC42">
            <v>87</v>
          </cell>
          <cell r="AD42">
            <v>80</v>
          </cell>
          <cell r="AE42">
            <v>79</v>
          </cell>
          <cell r="AF42">
            <v>83</v>
          </cell>
          <cell r="AG42">
            <v>76</v>
          </cell>
          <cell r="AH42">
            <v>78</v>
          </cell>
          <cell r="AI42">
            <v>85</v>
          </cell>
          <cell r="AJ42">
            <v>90</v>
          </cell>
          <cell r="AK42">
            <v>72</v>
          </cell>
          <cell r="AL42">
            <v>84</v>
          </cell>
          <cell r="AM42">
            <v>96</v>
          </cell>
          <cell r="AN42">
            <v>90</v>
          </cell>
          <cell r="AO42">
            <v>73</v>
          </cell>
          <cell r="AP42">
            <v>80</v>
          </cell>
          <cell r="AQ42" t="str">
            <v>良好</v>
          </cell>
          <cell r="AR42">
            <v>72</v>
          </cell>
          <cell r="AS42">
            <v>97</v>
          </cell>
          <cell r="AT42">
            <v>0</v>
          </cell>
          <cell r="AU42" t="str">
            <v/>
          </cell>
        </row>
        <row r="43">
          <cell r="A43">
            <v>20200314005</v>
          </cell>
          <cell r="B43" t="str">
            <v>邓国栋</v>
          </cell>
          <cell r="C43" t="str">
            <v>全日制2020智能产品开发2班</v>
          </cell>
          <cell r="D43">
            <v>64</v>
          </cell>
          <cell r="E43">
            <v>95</v>
          </cell>
          <cell r="F43">
            <v>71</v>
          </cell>
          <cell r="G43">
            <v>65</v>
          </cell>
          <cell r="H43">
            <v>73</v>
          </cell>
          <cell r="I43">
            <v>68</v>
          </cell>
          <cell r="J43">
            <v>85</v>
          </cell>
          <cell r="K43">
            <v>84</v>
          </cell>
          <cell r="L43">
            <v>80</v>
          </cell>
          <cell r="M43">
            <v>71</v>
          </cell>
          <cell r="N43">
            <v>78</v>
          </cell>
          <cell r="O43">
            <v>93</v>
          </cell>
          <cell r="P43">
            <v>99</v>
          </cell>
          <cell r="Q43">
            <v>100</v>
          </cell>
          <cell r="R43">
            <v>100</v>
          </cell>
          <cell r="S43" t="str">
            <v>良好</v>
          </cell>
          <cell r="T43" t="str">
            <v>良好</v>
          </cell>
          <cell r="U43">
            <v>75</v>
          </cell>
          <cell r="V43">
            <v>80</v>
          </cell>
          <cell r="W43">
            <v>72</v>
          </cell>
          <cell r="X43">
            <v>75</v>
          </cell>
          <cell r="Y43">
            <v>89</v>
          </cell>
          <cell r="Z43">
            <v>80</v>
          </cell>
          <cell r="AA43">
            <v>86</v>
          </cell>
          <cell r="AB43">
            <v>86</v>
          </cell>
          <cell r="AC43">
            <v>77</v>
          </cell>
          <cell r="AD43">
            <v>86</v>
          </cell>
          <cell r="AE43">
            <v>80</v>
          </cell>
          <cell r="AF43">
            <v>82</v>
          </cell>
          <cell r="AG43">
            <v>90</v>
          </cell>
          <cell r="AH43">
            <v>96</v>
          </cell>
          <cell r="AI43">
            <v>89</v>
          </cell>
          <cell r="AJ43">
            <v>91</v>
          </cell>
          <cell r="AK43">
            <v>86</v>
          </cell>
          <cell r="AL43">
            <v>79</v>
          </cell>
          <cell r="AM43">
            <v>83</v>
          </cell>
          <cell r="AN43">
            <v>83</v>
          </cell>
          <cell r="AO43">
            <v>84</v>
          </cell>
          <cell r="AP43">
            <v>80</v>
          </cell>
          <cell r="AQ43" t="str">
            <v>良好</v>
          </cell>
          <cell r="AR43">
            <v>70</v>
          </cell>
          <cell r="AS43">
            <v>96</v>
          </cell>
          <cell r="AT43">
            <v>0</v>
          </cell>
          <cell r="AU43" t="str">
            <v/>
          </cell>
        </row>
        <row r="44">
          <cell r="A44">
            <v>20200314014</v>
          </cell>
          <cell r="B44" t="str">
            <v>李治威</v>
          </cell>
          <cell r="C44" t="str">
            <v>全日制2020智能产品开发2班</v>
          </cell>
          <cell r="D44">
            <v>73</v>
          </cell>
          <cell r="E44">
            <v>95</v>
          </cell>
          <cell r="F44">
            <v>81</v>
          </cell>
          <cell r="G44">
            <v>76</v>
          </cell>
          <cell r="H44">
            <v>79</v>
          </cell>
          <cell r="I44">
            <v>76</v>
          </cell>
          <cell r="J44">
            <v>86</v>
          </cell>
          <cell r="K44">
            <v>82</v>
          </cell>
          <cell r="L44">
            <v>83</v>
          </cell>
          <cell r="M44">
            <v>90</v>
          </cell>
          <cell r="N44">
            <v>84</v>
          </cell>
          <cell r="O44">
            <v>98</v>
          </cell>
          <cell r="P44">
            <v>99</v>
          </cell>
          <cell r="Q44">
            <v>100</v>
          </cell>
          <cell r="R44">
            <v>100</v>
          </cell>
          <cell r="S44" t="str">
            <v>良好</v>
          </cell>
          <cell r="T44" t="str">
            <v>良好</v>
          </cell>
          <cell r="U44">
            <v>75</v>
          </cell>
          <cell r="V44">
            <v>90</v>
          </cell>
          <cell r="W44">
            <v>71</v>
          </cell>
          <cell r="X44">
            <v>87</v>
          </cell>
          <cell r="Y44">
            <v>95</v>
          </cell>
          <cell r="Z44">
            <v>84</v>
          </cell>
          <cell r="AA44">
            <v>88</v>
          </cell>
          <cell r="AB44">
            <v>87</v>
          </cell>
          <cell r="AC44">
            <v>91</v>
          </cell>
          <cell r="AD44">
            <v>90</v>
          </cell>
          <cell r="AE44">
            <v>91</v>
          </cell>
          <cell r="AF44">
            <v>80</v>
          </cell>
          <cell r="AG44">
            <v>87</v>
          </cell>
          <cell r="AH44">
            <v>96</v>
          </cell>
          <cell r="AI44">
            <v>88</v>
          </cell>
          <cell r="AJ44">
            <v>90</v>
          </cell>
          <cell r="AK44">
            <v>85</v>
          </cell>
          <cell r="AL44">
            <v>88</v>
          </cell>
          <cell r="AM44">
            <v>84</v>
          </cell>
          <cell r="AN44">
            <v>97</v>
          </cell>
          <cell r="AO44">
            <v>80</v>
          </cell>
          <cell r="AP44">
            <v>80</v>
          </cell>
          <cell r="AQ44" t="str">
            <v>良好</v>
          </cell>
          <cell r="AR44">
            <v>79</v>
          </cell>
          <cell r="AS44">
            <v>94</v>
          </cell>
          <cell r="AT44">
            <v>0</v>
          </cell>
          <cell r="AU44" t="str">
            <v/>
          </cell>
        </row>
        <row r="45">
          <cell r="A45">
            <v>20200314015</v>
          </cell>
          <cell r="B45" t="str">
            <v>刘助保</v>
          </cell>
          <cell r="C45" t="str">
            <v>全日制2020智能产品开发2班</v>
          </cell>
          <cell r="D45">
            <v>70</v>
          </cell>
          <cell r="E45">
            <v>95</v>
          </cell>
          <cell r="F45">
            <v>66</v>
          </cell>
          <cell r="G45">
            <v>60</v>
          </cell>
          <cell r="H45">
            <v>83</v>
          </cell>
          <cell r="I45">
            <v>79</v>
          </cell>
          <cell r="J45">
            <v>88</v>
          </cell>
          <cell r="K45">
            <v>66</v>
          </cell>
          <cell r="L45">
            <v>74</v>
          </cell>
          <cell r="M45">
            <v>80</v>
          </cell>
          <cell r="N45">
            <v>85</v>
          </cell>
          <cell r="O45">
            <v>97</v>
          </cell>
          <cell r="P45">
            <v>94</v>
          </cell>
          <cell r="Q45">
            <v>96</v>
          </cell>
          <cell r="R45">
            <v>100</v>
          </cell>
          <cell r="S45" t="str">
            <v>良好</v>
          </cell>
          <cell r="T45" t="str">
            <v>良好</v>
          </cell>
          <cell r="U45">
            <v>75</v>
          </cell>
          <cell r="V45">
            <v>75</v>
          </cell>
          <cell r="W45">
            <v>60</v>
          </cell>
          <cell r="X45">
            <v>87</v>
          </cell>
          <cell r="Y45">
            <v>94</v>
          </cell>
          <cell r="Z45">
            <v>83</v>
          </cell>
          <cell r="AA45">
            <v>85</v>
          </cell>
          <cell r="AB45">
            <v>79</v>
          </cell>
          <cell r="AC45">
            <v>87</v>
          </cell>
          <cell r="AD45">
            <v>80</v>
          </cell>
          <cell r="AE45">
            <v>83</v>
          </cell>
          <cell r="AF45">
            <v>80</v>
          </cell>
          <cell r="AG45">
            <v>72</v>
          </cell>
          <cell r="AH45">
            <v>78</v>
          </cell>
          <cell r="AI45">
            <v>80</v>
          </cell>
          <cell r="AJ45">
            <v>91</v>
          </cell>
          <cell r="AK45">
            <v>71</v>
          </cell>
          <cell r="AL45">
            <v>85</v>
          </cell>
          <cell r="AM45">
            <v>83</v>
          </cell>
          <cell r="AN45">
            <v>98</v>
          </cell>
          <cell r="AO45">
            <v>84</v>
          </cell>
          <cell r="AP45">
            <v>80</v>
          </cell>
          <cell r="AQ45" t="str">
            <v>良好</v>
          </cell>
          <cell r="AR45">
            <v>81</v>
          </cell>
          <cell r="AS45">
            <v>95</v>
          </cell>
          <cell r="AT45">
            <v>0</v>
          </cell>
          <cell r="AU45" t="str">
            <v/>
          </cell>
        </row>
        <row r="46">
          <cell r="A46">
            <v>20200314016</v>
          </cell>
          <cell r="B46" t="str">
            <v>卢祥顺</v>
          </cell>
          <cell r="C46" t="str">
            <v>全日制2020智能产品开发2班</v>
          </cell>
          <cell r="D46">
            <v>61</v>
          </cell>
          <cell r="E46">
            <v>95</v>
          </cell>
          <cell r="F46">
            <v>67</v>
          </cell>
          <cell r="G46">
            <v>70</v>
          </cell>
          <cell r="H46">
            <v>78</v>
          </cell>
          <cell r="I46">
            <v>68</v>
          </cell>
          <cell r="J46">
            <v>75</v>
          </cell>
          <cell r="K46">
            <v>64</v>
          </cell>
          <cell r="L46">
            <v>81</v>
          </cell>
          <cell r="M46">
            <v>75</v>
          </cell>
          <cell r="N46">
            <v>82</v>
          </cell>
          <cell r="O46">
            <v>93</v>
          </cell>
          <cell r="P46">
            <v>96</v>
          </cell>
          <cell r="Q46">
            <v>86</v>
          </cell>
          <cell r="R46">
            <v>94</v>
          </cell>
          <cell r="S46" t="str">
            <v>良好</v>
          </cell>
          <cell r="T46" t="str">
            <v>良好</v>
          </cell>
          <cell r="U46">
            <v>75</v>
          </cell>
          <cell r="V46">
            <v>90</v>
          </cell>
          <cell r="W46">
            <v>60</v>
          </cell>
          <cell r="X46">
            <v>63</v>
          </cell>
          <cell r="Y46">
            <v>89</v>
          </cell>
          <cell r="Z46">
            <v>78</v>
          </cell>
          <cell r="AA46">
            <v>85</v>
          </cell>
          <cell r="AB46">
            <v>70</v>
          </cell>
          <cell r="AC46">
            <v>85</v>
          </cell>
          <cell r="AD46">
            <v>60</v>
          </cell>
          <cell r="AE46">
            <v>83</v>
          </cell>
          <cell r="AF46">
            <v>80</v>
          </cell>
          <cell r="AG46">
            <v>60</v>
          </cell>
          <cell r="AH46">
            <v>86</v>
          </cell>
          <cell r="AI46">
            <v>81</v>
          </cell>
          <cell r="AJ46">
            <v>90</v>
          </cell>
          <cell r="AK46">
            <v>60</v>
          </cell>
          <cell r="AL46">
            <v>80</v>
          </cell>
          <cell r="AM46">
            <v>74</v>
          </cell>
          <cell r="AN46">
            <v>81</v>
          </cell>
          <cell r="AO46">
            <v>60</v>
          </cell>
          <cell r="AP46">
            <v>80</v>
          </cell>
          <cell r="AQ46" t="str">
            <v>良好</v>
          </cell>
          <cell r="AR46">
            <v>71</v>
          </cell>
          <cell r="AS46">
            <v>95</v>
          </cell>
          <cell r="AT46">
            <v>0</v>
          </cell>
          <cell r="AU46" t="str">
            <v/>
          </cell>
        </row>
        <row r="47">
          <cell r="A47">
            <v>20200314019</v>
          </cell>
          <cell r="B47" t="str">
            <v>陆晓</v>
          </cell>
          <cell r="C47" t="str">
            <v>全日制2020智能产品开发2班</v>
          </cell>
          <cell r="D47">
            <v>70</v>
          </cell>
          <cell r="E47">
            <v>95</v>
          </cell>
          <cell r="F47">
            <v>70</v>
          </cell>
          <cell r="G47">
            <v>66</v>
          </cell>
          <cell r="H47">
            <v>73</v>
          </cell>
          <cell r="I47">
            <v>64</v>
          </cell>
          <cell r="J47">
            <v>77</v>
          </cell>
          <cell r="K47">
            <v>79</v>
          </cell>
          <cell r="L47">
            <v>77</v>
          </cell>
          <cell r="M47">
            <v>81</v>
          </cell>
          <cell r="N47">
            <v>81</v>
          </cell>
          <cell r="O47">
            <v>91</v>
          </cell>
          <cell r="P47">
            <v>93</v>
          </cell>
          <cell r="Q47">
            <v>98</v>
          </cell>
          <cell r="R47">
            <v>97</v>
          </cell>
          <cell r="S47" t="str">
            <v>良好</v>
          </cell>
          <cell r="T47" t="str">
            <v>良好</v>
          </cell>
          <cell r="U47">
            <v>75</v>
          </cell>
          <cell r="V47">
            <v>60</v>
          </cell>
          <cell r="W47">
            <v>60</v>
          </cell>
          <cell r="X47">
            <v>75</v>
          </cell>
          <cell r="Y47">
            <v>94</v>
          </cell>
          <cell r="Z47">
            <v>75</v>
          </cell>
          <cell r="AA47">
            <v>86</v>
          </cell>
          <cell r="AB47">
            <v>77</v>
          </cell>
          <cell r="AC47">
            <v>86</v>
          </cell>
          <cell r="AD47">
            <v>82</v>
          </cell>
          <cell r="AE47">
            <v>76</v>
          </cell>
          <cell r="AF47">
            <v>80</v>
          </cell>
          <cell r="AG47">
            <v>80</v>
          </cell>
          <cell r="AH47">
            <v>84</v>
          </cell>
          <cell r="AI47">
            <v>88</v>
          </cell>
          <cell r="AJ47">
            <v>89</v>
          </cell>
          <cell r="AK47">
            <v>82</v>
          </cell>
          <cell r="AL47">
            <v>80</v>
          </cell>
          <cell r="AM47">
            <v>87</v>
          </cell>
          <cell r="AN47">
            <v>85</v>
          </cell>
          <cell r="AO47">
            <v>78</v>
          </cell>
          <cell r="AP47">
            <v>80</v>
          </cell>
          <cell r="AQ47" t="str">
            <v>良好</v>
          </cell>
          <cell r="AR47">
            <v>77</v>
          </cell>
          <cell r="AS47">
            <v>96</v>
          </cell>
          <cell r="AT47">
            <v>0</v>
          </cell>
          <cell r="AU47" t="str">
            <v/>
          </cell>
        </row>
        <row r="48">
          <cell r="A48">
            <v>20200314024</v>
          </cell>
          <cell r="B48" t="str">
            <v>王心可</v>
          </cell>
          <cell r="C48" t="str">
            <v>全日制2020智能产品开发2班</v>
          </cell>
          <cell r="D48">
            <v>60</v>
          </cell>
          <cell r="E48">
            <v>95</v>
          </cell>
          <cell r="F48">
            <v>60</v>
          </cell>
          <cell r="G48">
            <v>63</v>
          </cell>
          <cell r="H48">
            <v>77</v>
          </cell>
          <cell r="I48">
            <v>60</v>
          </cell>
          <cell r="J48">
            <v>77</v>
          </cell>
          <cell r="K48">
            <v>77</v>
          </cell>
          <cell r="L48">
            <v>89</v>
          </cell>
          <cell r="M48">
            <v>75</v>
          </cell>
          <cell r="N48">
            <v>76</v>
          </cell>
          <cell r="O48">
            <v>95</v>
          </cell>
          <cell r="P48">
            <v>99</v>
          </cell>
          <cell r="Q48">
            <v>96</v>
          </cell>
          <cell r="R48">
            <v>100</v>
          </cell>
          <cell r="S48" t="str">
            <v>良好</v>
          </cell>
          <cell r="T48" t="str">
            <v>良好</v>
          </cell>
          <cell r="U48">
            <v>75</v>
          </cell>
          <cell r="V48">
            <v>90</v>
          </cell>
          <cell r="W48">
            <v>60</v>
          </cell>
          <cell r="X48">
            <v>60</v>
          </cell>
          <cell r="Y48">
            <v>86</v>
          </cell>
          <cell r="Z48">
            <v>72</v>
          </cell>
          <cell r="AA48">
            <v>88</v>
          </cell>
          <cell r="AB48">
            <v>66</v>
          </cell>
          <cell r="AC48">
            <v>80</v>
          </cell>
          <cell r="AD48">
            <v>60</v>
          </cell>
          <cell r="AE48">
            <v>72</v>
          </cell>
          <cell r="AF48">
            <v>81</v>
          </cell>
          <cell r="AG48">
            <v>67</v>
          </cell>
          <cell r="AH48">
            <v>64</v>
          </cell>
          <cell r="AI48">
            <v>84</v>
          </cell>
          <cell r="AJ48">
            <v>89</v>
          </cell>
          <cell r="AK48">
            <v>64</v>
          </cell>
          <cell r="AL48">
            <v>74</v>
          </cell>
          <cell r="AM48">
            <v>96</v>
          </cell>
          <cell r="AN48">
            <v>89</v>
          </cell>
          <cell r="AO48">
            <v>74</v>
          </cell>
          <cell r="AP48">
            <v>80</v>
          </cell>
          <cell r="AQ48" t="str">
            <v>良好</v>
          </cell>
          <cell r="AR48">
            <v>79</v>
          </cell>
          <cell r="AS48">
            <v>97</v>
          </cell>
          <cell r="AT48">
            <v>0</v>
          </cell>
          <cell r="AU48" t="str">
            <v/>
          </cell>
        </row>
        <row r="49">
          <cell r="A49">
            <v>20200314025</v>
          </cell>
          <cell r="B49" t="str">
            <v>韦忠兵</v>
          </cell>
          <cell r="C49" t="str">
            <v>全日制2020智能产品开发2班</v>
          </cell>
          <cell r="D49">
            <v>76</v>
          </cell>
          <cell r="E49">
            <v>95</v>
          </cell>
          <cell r="F49">
            <v>70</v>
          </cell>
          <cell r="G49">
            <v>66</v>
          </cell>
          <cell r="H49">
            <v>69</v>
          </cell>
          <cell r="I49">
            <v>61</v>
          </cell>
          <cell r="J49">
            <v>79</v>
          </cell>
          <cell r="K49">
            <v>84</v>
          </cell>
          <cell r="L49">
            <v>87</v>
          </cell>
          <cell r="M49">
            <v>75</v>
          </cell>
          <cell r="N49">
            <v>81</v>
          </cell>
          <cell r="O49">
            <v>92</v>
          </cell>
          <cell r="P49">
            <v>92</v>
          </cell>
          <cell r="Q49">
            <v>97</v>
          </cell>
          <cell r="R49">
            <v>94</v>
          </cell>
          <cell r="S49" t="str">
            <v>良好</v>
          </cell>
          <cell r="T49" t="str">
            <v>良好</v>
          </cell>
          <cell r="U49">
            <v>75</v>
          </cell>
          <cell r="V49">
            <v>60</v>
          </cell>
          <cell r="W49">
            <v>62</v>
          </cell>
          <cell r="X49">
            <v>88</v>
          </cell>
          <cell r="Y49">
            <v>87</v>
          </cell>
          <cell r="Z49">
            <v>60</v>
          </cell>
          <cell r="AA49">
            <v>85</v>
          </cell>
          <cell r="AB49">
            <v>90</v>
          </cell>
          <cell r="AC49">
            <v>93</v>
          </cell>
          <cell r="AD49">
            <v>82</v>
          </cell>
          <cell r="AE49">
            <v>92</v>
          </cell>
          <cell r="AF49">
            <v>86</v>
          </cell>
          <cell r="AG49">
            <v>90</v>
          </cell>
          <cell r="AH49">
            <v>79</v>
          </cell>
          <cell r="AI49">
            <v>90</v>
          </cell>
          <cell r="AJ49">
            <v>89</v>
          </cell>
          <cell r="AK49">
            <v>86</v>
          </cell>
          <cell r="AL49">
            <v>90</v>
          </cell>
          <cell r="AM49">
            <v>89</v>
          </cell>
          <cell r="AN49">
            <v>67</v>
          </cell>
          <cell r="AO49">
            <v>78</v>
          </cell>
          <cell r="AP49">
            <v>80</v>
          </cell>
          <cell r="AQ49" t="str">
            <v>良好</v>
          </cell>
          <cell r="AR49">
            <v>71</v>
          </cell>
          <cell r="AS49">
            <v>95</v>
          </cell>
          <cell r="AT49">
            <v>0</v>
          </cell>
          <cell r="AU49" t="str">
            <v/>
          </cell>
        </row>
        <row r="50">
          <cell r="A50">
            <v>20200314027</v>
          </cell>
          <cell r="B50" t="str">
            <v>肖薇</v>
          </cell>
          <cell r="C50" t="str">
            <v>全日制2020智能产品开发2班</v>
          </cell>
          <cell r="D50">
            <v>62</v>
          </cell>
          <cell r="E50">
            <v>95</v>
          </cell>
          <cell r="F50">
            <v>70</v>
          </cell>
          <cell r="G50">
            <v>65</v>
          </cell>
          <cell r="H50">
            <v>84</v>
          </cell>
          <cell r="I50">
            <v>74</v>
          </cell>
          <cell r="J50">
            <v>75</v>
          </cell>
          <cell r="K50">
            <v>63</v>
          </cell>
          <cell r="L50">
            <v>86</v>
          </cell>
          <cell r="M50">
            <v>72</v>
          </cell>
          <cell r="N50">
            <v>78</v>
          </cell>
          <cell r="O50">
            <v>91</v>
          </cell>
          <cell r="P50">
            <v>91</v>
          </cell>
          <cell r="Q50">
            <v>60</v>
          </cell>
          <cell r="R50">
            <v>91</v>
          </cell>
          <cell r="S50" t="str">
            <v>良好</v>
          </cell>
          <cell r="T50" t="str">
            <v>良好</v>
          </cell>
          <cell r="U50">
            <v>75</v>
          </cell>
          <cell r="V50">
            <v>65</v>
          </cell>
          <cell r="W50">
            <v>60</v>
          </cell>
          <cell r="X50">
            <v>73</v>
          </cell>
          <cell r="Y50">
            <v>86</v>
          </cell>
          <cell r="Z50">
            <v>66</v>
          </cell>
          <cell r="AA50">
            <v>88</v>
          </cell>
          <cell r="AB50">
            <v>70</v>
          </cell>
          <cell r="AC50">
            <v>79</v>
          </cell>
          <cell r="AD50">
            <v>60</v>
          </cell>
          <cell r="AE50">
            <v>76</v>
          </cell>
          <cell r="AF50">
            <v>81</v>
          </cell>
          <cell r="AG50">
            <v>72</v>
          </cell>
          <cell r="AH50">
            <v>68</v>
          </cell>
          <cell r="AI50">
            <v>79</v>
          </cell>
          <cell r="AJ50">
            <v>87</v>
          </cell>
          <cell r="AK50">
            <v>72</v>
          </cell>
          <cell r="AL50">
            <v>79</v>
          </cell>
          <cell r="AM50">
            <v>96</v>
          </cell>
          <cell r="AN50">
            <v>69</v>
          </cell>
          <cell r="AO50">
            <v>76</v>
          </cell>
          <cell r="AP50">
            <v>80</v>
          </cell>
          <cell r="AQ50" t="str">
            <v>良好</v>
          </cell>
          <cell r="AR50">
            <v>71</v>
          </cell>
          <cell r="AS50">
            <v>94</v>
          </cell>
          <cell r="AT50">
            <v>0</v>
          </cell>
          <cell r="AU50" t="str">
            <v/>
          </cell>
        </row>
        <row r="51">
          <cell r="A51">
            <v>20200314032</v>
          </cell>
          <cell r="B51" t="str">
            <v>封颖</v>
          </cell>
          <cell r="C51" t="str">
            <v>全日制2020智能产品开发2班</v>
          </cell>
          <cell r="D51">
            <v>64</v>
          </cell>
          <cell r="E51">
            <v>95</v>
          </cell>
          <cell r="F51">
            <v>73</v>
          </cell>
          <cell r="G51">
            <v>67</v>
          </cell>
          <cell r="H51">
            <v>79</v>
          </cell>
          <cell r="I51">
            <v>67</v>
          </cell>
          <cell r="J51">
            <v>74</v>
          </cell>
          <cell r="K51">
            <v>72</v>
          </cell>
          <cell r="L51">
            <v>84</v>
          </cell>
          <cell r="M51">
            <v>78</v>
          </cell>
          <cell r="N51">
            <v>82</v>
          </cell>
          <cell r="O51">
            <v>92</v>
          </cell>
          <cell r="P51">
            <v>92</v>
          </cell>
          <cell r="Q51">
            <v>86</v>
          </cell>
          <cell r="R51">
            <v>86</v>
          </cell>
          <cell r="S51" t="str">
            <v>良好</v>
          </cell>
          <cell r="T51" t="str">
            <v>良好</v>
          </cell>
          <cell r="U51">
            <v>75</v>
          </cell>
          <cell r="V51">
            <v>70</v>
          </cell>
          <cell r="W51">
            <v>60</v>
          </cell>
          <cell r="X51">
            <v>77</v>
          </cell>
          <cell r="Y51">
            <v>96</v>
          </cell>
          <cell r="Z51">
            <v>60</v>
          </cell>
          <cell r="AA51">
            <v>85</v>
          </cell>
          <cell r="AB51">
            <v>77</v>
          </cell>
          <cell r="AC51">
            <v>93</v>
          </cell>
          <cell r="AD51">
            <v>65</v>
          </cell>
          <cell r="AE51">
            <v>73</v>
          </cell>
          <cell r="AF51">
            <v>82</v>
          </cell>
          <cell r="AG51">
            <v>66</v>
          </cell>
          <cell r="AH51">
            <v>86</v>
          </cell>
          <cell r="AI51">
            <v>78</v>
          </cell>
          <cell r="AJ51">
            <v>89</v>
          </cell>
          <cell r="AK51">
            <v>72</v>
          </cell>
          <cell r="AL51">
            <v>73</v>
          </cell>
          <cell r="AM51">
            <v>86</v>
          </cell>
          <cell r="AN51">
            <v>70</v>
          </cell>
          <cell r="AO51">
            <v>78</v>
          </cell>
          <cell r="AP51">
            <v>80</v>
          </cell>
          <cell r="AQ51" t="str">
            <v>良好</v>
          </cell>
          <cell r="AR51">
            <v>68</v>
          </cell>
          <cell r="AS51">
            <v>94</v>
          </cell>
          <cell r="AT51">
            <v>0</v>
          </cell>
          <cell r="AU51" t="str">
            <v/>
          </cell>
        </row>
        <row r="52">
          <cell r="A52">
            <v>20200314034</v>
          </cell>
          <cell r="B52" t="str">
            <v>李林浩</v>
          </cell>
          <cell r="C52" t="str">
            <v>全日制2020智能产品开发2班</v>
          </cell>
          <cell r="D52">
            <v>67</v>
          </cell>
          <cell r="E52">
            <v>95</v>
          </cell>
          <cell r="F52">
            <v>74</v>
          </cell>
          <cell r="G52">
            <v>73</v>
          </cell>
          <cell r="H52">
            <v>74</v>
          </cell>
          <cell r="I52">
            <v>69</v>
          </cell>
          <cell r="J52">
            <v>84</v>
          </cell>
          <cell r="K52">
            <v>60</v>
          </cell>
          <cell r="L52">
            <v>80</v>
          </cell>
          <cell r="M52">
            <v>80</v>
          </cell>
          <cell r="N52">
            <v>78</v>
          </cell>
          <cell r="O52">
            <v>92</v>
          </cell>
          <cell r="P52">
            <v>91</v>
          </cell>
          <cell r="Q52">
            <v>99</v>
          </cell>
          <cell r="R52">
            <v>97</v>
          </cell>
          <cell r="S52" t="str">
            <v>良好</v>
          </cell>
          <cell r="T52" t="str">
            <v>良好</v>
          </cell>
          <cell r="U52">
            <v>75</v>
          </cell>
          <cell r="V52">
            <v>75</v>
          </cell>
          <cell r="W52">
            <v>68</v>
          </cell>
          <cell r="X52">
            <v>68</v>
          </cell>
          <cell r="Y52">
            <v>92</v>
          </cell>
          <cell r="Z52">
            <v>87</v>
          </cell>
          <cell r="AA52">
            <v>85</v>
          </cell>
          <cell r="AB52">
            <v>70</v>
          </cell>
          <cell r="AC52">
            <v>82</v>
          </cell>
          <cell r="AD52">
            <v>60</v>
          </cell>
          <cell r="AE52">
            <v>76</v>
          </cell>
          <cell r="AF52">
            <v>80</v>
          </cell>
          <cell r="AG52">
            <v>75</v>
          </cell>
          <cell r="AH52">
            <v>73</v>
          </cell>
          <cell r="AI52">
            <v>80</v>
          </cell>
          <cell r="AJ52">
            <v>89</v>
          </cell>
          <cell r="AK52">
            <v>71</v>
          </cell>
          <cell r="AL52">
            <v>80</v>
          </cell>
          <cell r="AM52">
            <v>82</v>
          </cell>
          <cell r="AN52">
            <v>78</v>
          </cell>
          <cell r="AO52">
            <v>82</v>
          </cell>
          <cell r="AP52">
            <v>80</v>
          </cell>
          <cell r="AQ52" t="str">
            <v>良好</v>
          </cell>
          <cell r="AR52">
            <v>71</v>
          </cell>
          <cell r="AS52">
            <v>94</v>
          </cell>
          <cell r="AT52">
            <v>0</v>
          </cell>
          <cell r="AU52" t="str">
            <v/>
          </cell>
        </row>
        <row r="53">
          <cell r="A53">
            <v>20200314036</v>
          </cell>
          <cell r="B53" t="str">
            <v>梁礼富</v>
          </cell>
          <cell r="C53" t="str">
            <v>全日制2020智能产品开发2班</v>
          </cell>
          <cell r="D53">
            <v>60</v>
          </cell>
          <cell r="E53">
            <v>95</v>
          </cell>
          <cell r="F53">
            <v>67</v>
          </cell>
          <cell r="G53">
            <v>65</v>
          </cell>
          <cell r="H53">
            <v>86</v>
          </cell>
          <cell r="I53">
            <v>77</v>
          </cell>
          <cell r="J53">
            <v>67</v>
          </cell>
          <cell r="K53">
            <v>66</v>
          </cell>
          <cell r="L53">
            <v>74</v>
          </cell>
          <cell r="M53">
            <v>81</v>
          </cell>
          <cell r="N53">
            <v>78</v>
          </cell>
          <cell r="O53">
            <v>92</v>
          </cell>
          <cell r="P53">
            <v>88</v>
          </cell>
          <cell r="Q53">
            <v>98</v>
          </cell>
          <cell r="R53">
            <v>94</v>
          </cell>
          <cell r="S53" t="str">
            <v>良好</v>
          </cell>
          <cell r="T53" t="str">
            <v>良好</v>
          </cell>
          <cell r="U53">
            <v>75</v>
          </cell>
          <cell r="V53">
            <v>70</v>
          </cell>
          <cell r="W53">
            <v>81</v>
          </cell>
          <cell r="X53">
            <v>71</v>
          </cell>
          <cell r="Y53">
            <v>92</v>
          </cell>
          <cell r="Z53">
            <v>84</v>
          </cell>
          <cell r="AA53">
            <v>86</v>
          </cell>
          <cell r="AB53">
            <v>82</v>
          </cell>
          <cell r="AC53">
            <v>82</v>
          </cell>
          <cell r="AD53">
            <v>77</v>
          </cell>
          <cell r="AE53">
            <v>78</v>
          </cell>
          <cell r="AF53">
            <v>80</v>
          </cell>
          <cell r="AG53">
            <v>77</v>
          </cell>
          <cell r="AH53">
            <v>86</v>
          </cell>
          <cell r="AI53">
            <v>82</v>
          </cell>
          <cell r="AJ53">
            <v>91</v>
          </cell>
          <cell r="AK53">
            <v>72</v>
          </cell>
          <cell r="AL53">
            <v>80</v>
          </cell>
          <cell r="AM53">
            <v>92</v>
          </cell>
          <cell r="AN53">
            <v>80</v>
          </cell>
          <cell r="AO53">
            <v>82</v>
          </cell>
          <cell r="AP53">
            <v>80</v>
          </cell>
          <cell r="AQ53" t="str">
            <v>良好</v>
          </cell>
          <cell r="AR53">
            <v>76</v>
          </cell>
          <cell r="AS53">
            <v>97</v>
          </cell>
          <cell r="AT53">
            <v>0</v>
          </cell>
          <cell r="AU53" t="str">
            <v/>
          </cell>
        </row>
        <row r="54">
          <cell r="A54">
            <v>20200314038</v>
          </cell>
          <cell r="B54" t="str">
            <v>柳梅</v>
          </cell>
          <cell r="C54" t="str">
            <v>全日制2020智能产品开发2班</v>
          </cell>
          <cell r="D54">
            <v>61</v>
          </cell>
          <cell r="E54">
            <v>95</v>
          </cell>
          <cell r="F54">
            <v>81</v>
          </cell>
          <cell r="G54">
            <v>87</v>
          </cell>
          <cell r="H54">
            <v>87</v>
          </cell>
          <cell r="I54">
            <v>65</v>
          </cell>
          <cell r="J54">
            <v>87</v>
          </cell>
          <cell r="K54">
            <v>63</v>
          </cell>
          <cell r="L54">
            <v>92</v>
          </cell>
          <cell r="M54">
            <v>96</v>
          </cell>
          <cell r="N54">
            <v>78</v>
          </cell>
          <cell r="O54">
            <v>93</v>
          </cell>
          <cell r="P54">
            <v>92</v>
          </cell>
          <cell r="Q54">
            <v>100</v>
          </cell>
          <cell r="R54">
            <v>99</v>
          </cell>
          <cell r="S54" t="str">
            <v>良好</v>
          </cell>
          <cell r="T54" t="str">
            <v>良好</v>
          </cell>
          <cell r="U54">
            <v>75</v>
          </cell>
          <cell r="V54">
            <v>70</v>
          </cell>
          <cell r="W54">
            <v>71</v>
          </cell>
          <cell r="X54">
            <v>74</v>
          </cell>
          <cell r="Y54">
            <v>88</v>
          </cell>
          <cell r="Z54">
            <v>89</v>
          </cell>
          <cell r="AA54">
            <v>85</v>
          </cell>
          <cell r="AB54">
            <v>74</v>
          </cell>
          <cell r="AC54">
            <v>82</v>
          </cell>
          <cell r="AD54">
            <v>75</v>
          </cell>
          <cell r="AE54">
            <v>84</v>
          </cell>
          <cell r="AF54">
            <v>82</v>
          </cell>
          <cell r="AG54">
            <v>75</v>
          </cell>
          <cell r="AH54">
            <v>68</v>
          </cell>
          <cell r="AI54">
            <v>80</v>
          </cell>
          <cell r="AJ54">
            <v>92</v>
          </cell>
          <cell r="AK54">
            <v>71</v>
          </cell>
          <cell r="AL54">
            <v>84</v>
          </cell>
          <cell r="AM54">
            <v>89</v>
          </cell>
          <cell r="AN54">
            <v>86</v>
          </cell>
          <cell r="AO54">
            <v>84</v>
          </cell>
          <cell r="AP54">
            <v>80</v>
          </cell>
          <cell r="AQ54" t="str">
            <v>良好</v>
          </cell>
          <cell r="AR54">
            <v>72</v>
          </cell>
          <cell r="AS54">
            <v>99</v>
          </cell>
          <cell r="AT54">
            <v>0</v>
          </cell>
          <cell r="AU54" t="str">
            <v/>
          </cell>
        </row>
        <row r="55">
          <cell r="A55">
            <v>20200314042</v>
          </cell>
          <cell r="B55" t="str">
            <v>潘露容</v>
          </cell>
          <cell r="C55" t="str">
            <v>全日制2020智能产品开发2班</v>
          </cell>
          <cell r="D55">
            <v>72</v>
          </cell>
          <cell r="E55">
            <v>95</v>
          </cell>
          <cell r="F55">
            <v>67</v>
          </cell>
          <cell r="G55">
            <v>63</v>
          </cell>
          <cell r="H55">
            <v>69</v>
          </cell>
          <cell r="I55">
            <v>68</v>
          </cell>
          <cell r="J55">
            <v>79</v>
          </cell>
          <cell r="K55">
            <v>67</v>
          </cell>
          <cell r="L55">
            <v>84</v>
          </cell>
          <cell r="M55">
            <v>78</v>
          </cell>
          <cell r="N55">
            <v>82</v>
          </cell>
          <cell r="O55">
            <v>95</v>
          </cell>
          <cell r="P55">
            <v>96</v>
          </cell>
          <cell r="Q55">
            <v>97</v>
          </cell>
          <cell r="R55">
            <v>97</v>
          </cell>
          <cell r="S55" t="str">
            <v>良好</v>
          </cell>
          <cell r="T55" t="str">
            <v>良好</v>
          </cell>
          <cell r="U55">
            <v>75</v>
          </cell>
          <cell r="V55">
            <v>75</v>
          </cell>
          <cell r="W55">
            <v>82</v>
          </cell>
          <cell r="X55">
            <v>90</v>
          </cell>
          <cell r="Y55">
            <v>85</v>
          </cell>
          <cell r="Z55">
            <v>81</v>
          </cell>
          <cell r="AA55">
            <v>88</v>
          </cell>
          <cell r="AB55">
            <v>78</v>
          </cell>
          <cell r="AC55">
            <v>76</v>
          </cell>
          <cell r="AD55">
            <v>75</v>
          </cell>
          <cell r="AE55">
            <v>73</v>
          </cell>
          <cell r="AF55">
            <v>80</v>
          </cell>
          <cell r="AG55">
            <v>79</v>
          </cell>
          <cell r="AH55">
            <v>68</v>
          </cell>
          <cell r="AI55">
            <v>87</v>
          </cell>
          <cell r="AJ55">
            <v>87</v>
          </cell>
          <cell r="AK55">
            <v>71</v>
          </cell>
          <cell r="AL55">
            <v>81</v>
          </cell>
          <cell r="AM55">
            <v>89</v>
          </cell>
          <cell r="AN55">
            <v>87</v>
          </cell>
          <cell r="AO55">
            <v>80</v>
          </cell>
          <cell r="AP55">
            <v>80</v>
          </cell>
          <cell r="AQ55" t="str">
            <v>中等</v>
          </cell>
          <cell r="AR55">
            <v>84</v>
          </cell>
          <cell r="AS55">
            <v>80</v>
          </cell>
          <cell r="AT55">
            <v>0</v>
          </cell>
          <cell r="AU55" t="str">
            <v/>
          </cell>
        </row>
        <row r="56">
          <cell r="A56">
            <v>20200314043</v>
          </cell>
          <cell r="B56" t="str">
            <v>韦家亮</v>
          </cell>
          <cell r="C56" t="str">
            <v>全日制2020智能产品开发2班</v>
          </cell>
          <cell r="D56">
            <v>75</v>
          </cell>
          <cell r="E56">
            <v>95</v>
          </cell>
          <cell r="F56">
            <v>63</v>
          </cell>
          <cell r="G56">
            <v>62</v>
          </cell>
          <cell r="H56">
            <v>87</v>
          </cell>
          <cell r="I56">
            <v>82</v>
          </cell>
          <cell r="J56">
            <v>81</v>
          </cell>
          <cell r="K56">
            <v>82</v>
          </cell>
          <cell r="L56">
            <v>90</v>
          </cell>
          <cell r="M56">
            <v>74</v>
          </cell>
          <cell r="N56">
            <v>85</v>
          </cell>
          <cell r="O56">
            <v>93</v>
          </cell>
          <cell r="P56">
            <v>100</v>
          </cell>
          <cell r="Q56">
            <v>75</v>
          </cell>
          <cell r="R56">
            <v>88</v>
          </cell>
          <cell r="S56" t="str">
            <v>良好</v>
          </cell>
          <cell r="T56" t="str">
            <v>良好</v>
          </cell>
          <cell r="U56">
            <v>75</v>
          </cell>
          <cell r="V56">
            <v>75</v>
          </cell>
          <cell r="W56">
            <v>78</v>
          </cell>
          <cell r="X56">
            <v>89</v>
          </cell>
          <cell r="Y56">
            <v>90</v>
          </cell>
          <cell r="Z56">
            <v>84</v>
          </cell>
          <cell r="AA56">
            <v>80</v>
          </cell>
          <cell r="AB56">
            <v>85</v>
          </cell>
          <cell r="AC56">
            <v>76</v>
          </cell>
          <cell r="AD56">
            <v>78</v>
          </cell>
          <cell r="AE56">
            <v>82</v>
          </cell>
          <cell r="AF56">
            <v>82</v>
          </cell>
          <cell r="AG56">
            <v>81</v>
          </cell>
          <cell r="AH56">
            <v>84</v>
          </cell>
          <cell r="AI56">
            <v>80</v>
          </cell>
          <cell r="AJ56">
            <v>90</v>
          </cell>
          <cell r="AK56">
            <v>72</v>
          </cell>
          <cell r="AL56">
            <v>81</v>
          </cell>
          <cell r="AM56">
            <v>87</v>
          </cell>
          <cell r="AN56">
            <v>66</v>
          </cell>
          <cell r="AO56">
            <v>82</v>
          </cell>
          <cell r="AP56">
            <v>80</v>
          </cell>
          <cell r="AQ56" t="str">
            <v>良好</v>
          </cell>
          <cell r="AR56">
            <v>67</v>
          </cell>
          <cell r="AS56">
            <v>80</v>
          </cell>
          <cell r="AT56">
            <v>0</v>
          </cell>
          <cell r="AU56" t="str">
            <v/>
          </cell>
        </row>
        <row r="57">
          <cell r="A57">
            <v>20200314044</v>
          </cell>
          <cell r="B57" t="str">
            <v>杨佳洋</v>
          </cell>
          <cell r="C57" t="str">
            <v>全日制2020智能产品开发2班</v>
          </cell>
          <cell r="D57">
            <v>73</v>
          </cell>
          <cell r="E57">
            <v>95</v>
          </cell>
          <cell r="F57">
            <v>68</v>
          </cell>
          <cell r="G57">
            <v>76</v>
          </cell>
          <cell r="H57">
            <v>87</v>
          </cell>
          <cell r="I57">
            <v>74</v>
          </cell>
          <cell r="J57">
            <v>79</v>
          </cell>
          <cell r="K57">
            <v>73</v>
          </cell>
          <cell r="L57">
            <v>83</v>
          </cell>
          <cell r="M57">
            <v>87</v>
          </cell>
          <cell r="N57">
            <v>81</v>
          </cell>
          <cell r="O57">
            <v>72</v>
          </cell>
          <cell r="P57">
            <v>97</v>
          </cell>
          <cell r="Q57">
            <v>100</v>
          </cell>
          <cell r="R57">
            <v>99</v>
          </cell>
          <cell r="S57" t="str">
            <v>良好</v>
          </cell>
          <cell r="T57" t="str">
            <v>良好</v>
          </cell>
          <cell r="U57">
            <v>75</v>
          </cell>
          <cell r="V57">
            <v>75</v>
          </cell>
          <cell r="W57">
            <v>72</v>
          </cell>
          <cell r="X57">
            <v>69</v>
          </cell>
          <cell r="Y57">
            <v>92</v>
          </cell>
          <cell r="Z57">
            <v>91</v>
          </cell>
          <cell r="AA57">
            <v>86</v>
          </cell>
          <cell r="AB57">
            <v>78</v>
          </cell>
          <cell r="AC57">
            <v>89</v>
          </cell>
          <cell r="AD57">
            <v>88</v>
          </cell>
          <cell r="AE57">
            <v>91</v>
          </cell>
          <cell r="AF57">
            <v>80</v>
          </cell>
          <cell r="AG57">
            <v>79</v>
          </cell>
          <cell r="AH57">
            <v>82</v>
          </cell>
          <cell r="AI57">
            <v>84</v>
          </cell>
          <cell r="AJ57">
            <v>91</v>
          </cell>
          <cell r="AK57">
            <v>82</v>
          </cell>
          <cell r="AL57">
            <v>85</v>
          </cell>
          <cell r="AM57">
            <v>94</v>
          </cell>
          <cell r="AN57">
            <v>100</v>
          </cell>
          <cell r="AO57">
            <v>82</v>
          </cell>
          <cell r="AP57">
            <v>80</v>
          </cell>
          <cell r="AQ57" t="str">
            <v>良好</v>
          </cell>
          <cell r="AR57">
            <v>72</v>
          </cell>
          <cell r="AS57">
            <v>97</v>
          </cell>
          <cell r="AT57">
            <v>0</v>
          </cell>
          <cell r="AU57" t="str">
            <v/>
          </cell>
        </row>
        <row r="58">
          <cell r="A58">
            <v>20200314052</v>
          </cell>
          <cell r="B58" t="str">
            <v>范远桦</v>
          </cell>
          <cell r="C58" t="str">
            <v>全日制2020智能产品开发2班</v>
          </cell>
          <cell r="D58">
            <v>71</v>
          </cell>
          <cell r="E58">
            <v>95</v>
          </cell>
          <cell r="F58">
            <v>71</v>
          </cell>
          <cell r="G58">
            <v>69</v>
          </cell>
          <cell r="H58">
            <v>74</v>
          </cell>
          <cell r="I58">
            <v>66</v>
          </cell>
          <cell r="J58">
            <v>79</v>
          </cell>
          <cell r="K58">
            <v>71</v>
          </cell>
          <cell r="L58">
            <v>77</v>
          </cell>
          <cell r="M58">
            <v>87</v>
          </cell>
          <cell r="N58">
            <v>84</v>
          </cell>
          <cell r="O58">
            <v>97</v>
          </cell>
          <cell r="P58">
            <v>98</v>
          </cell>
          <cell r="Q58">
            <v>100</v>
          </cell>
          <cell r="R58">
            <v>98</v>
          </cell>
          <cell r="S58" t="str">
            <v>良好</v>
          </cell>
          <cell r="T58" t="str">
            <v>良好</v>
          </cell>
          <cell r="U58">
            <v>75</v>
          </cell>
          <cell r="V58">
            <v>65</v>
          </cell>
          <cell r="W58">
            <v>60</v>
          </cell>
          <cell r="X58">
            <v>71</v>
          </cell>
          <cell r="Y58">
            <v>94</v>
          </cell>
          <cell r="Z58">
            <v>85</v>
          </cell>
          <cell r="AA58">
            <v>86</v>
          </cell>
          <cell r="AB58">
            <v>74</v>
          </cell>
          <cell r="AC58">
            <v>89</v>
          </cell>
          <cell r="AD58">
            <v>88</v>
          </cell>
          <cell r="AE58">
            <v>78</v>
          </cell>
          <cell r="AF58">
            <v>83</v>
          </cell>
          <cell r="AG58">
            <v>81</v>
          </cell>
          <cell r="AH58">
            <v>86</v>
          </cell>
          <cell r="AI58">
            <v>88</v>
          </cell>
          <cell r="AJ58">
            <v>90</v>
          </cell>
          <cell r="AK58">
            <v>72</v>
          </cell>
          <cell r="AL58">
            <v>72</v>
          </cell>
          <cell r="AM58">
            <v>94</v>
          </cell>
          <cell r="AN58">
            <v>79</v>
          </cell>
          <cell r="AO58">
            <v>83</v>
          </cell>
          <cell r="AP58">
            <v>80</v>
          </cell>
          <cell r="AQ58" t="str">
            <v>良好</v>
          </cell>
          <cell r="AR58">
            <v>82</v>
          </cell>
          <cell r="AS58">
            <v>91</v>
          </cell>
          <cell r="AT58">
            <v>0</v>
          </cell>
          <cell r="AU58" t="str">
            <v/>
          </cell>
        </row>
        <row r="59">
          <cell r="A59">
            <v>20200314056</v>
          </cell>
          <cell r="B59" t="str">
            <v>黎照熙</v>
          </cell>
          <cell r="C59" t="str">
            <v>全日制2020智能产品开发2班</v>
          </cell>
          <cell r="D59">
            <v>78</v>
          </cell>
          <cell r="E59">
            <v>95</v>
          </cell>
          <cell r="F59">
            <v>87</v>
          </cell>
          <cell r="G59">
            <v>88</v>
          </cell>
          <cell r="H59">
            <v>87</v>
          </cell>
          <cell r="I59">
            <v>81</v>
          </cell>
          <cell r="J59">
            <v>81</v>
          </cell>
          <cell r="K59">
            <v>76</v>
          </cell>
          <cell r="L59">
            <v>77</v>
          </cell>
          <cell r="M59">
            <v>83</v>
          </cell>
          <cell r="N59">
            <v>88</v>
          </cell>
          <cell r="O59">
            <v>96</v>
          </cell>
          <cell r="P59">
            <v>98</v>
          </cell>
          <cell r="Q59">
            <v>98</v>
          </cell>
          <cell r="R59">
            <v>92</v>
          </cell>
          <cell r="S59" t="str">
            <v>良好</v>
          </cell>
          <cell r="T59" t="str">
            <v>良好</v>
          </cell>
          <cell r="U59">
            <v>75</v>
          </cell>
          <cell r="V59">
            <v>80</v>
          </cell>
          <cell r="W59">
            <v>82</v>
          </cell>
          <cell r="X59">
            <v>72</v>
          </cell>
          <cell r="Y59">
            <v>89</v>
          </cell>
          <cell r="Z59">
            <v>87</v>
          </cell>
          <cell r="AA59">
            <v>90</v>
          </cell>
          <cell r="AB59">
            <v>95</v>
          </cell>
          <cell r="AC59">
            <v>78</v>
          </cell>
          <cell r="AD59">
            <v>90</v>
          </cell>
          <cell r="AE59">
            <v>90</v>
          </cell>
          <cell r="AF59">
            <v>82</v>
          </cell>
          <cell r="AG59">
            <v>89</v>
          </cell>
          <cell r="AH59">
            <v>96</v>
          </cell>
          <cell r="AI59">
            <v>85</v>
          </cell>
          <cell r="AJ59">
            <v>91</v>
          </cell>
          <cell r="AK59">
            <v>85</v>
          </cell>
          <cell r="AL59">
            <v>84</v>
          </cell>
          <cell r="AM59">
            <v>94</v>
          </cell>
          <cell r="AN59">
            <v>86</v>
          </cell>
          <cell r="AO59">
            <v>80</v>
          </cell>
          <cell r="AP59">
            <v>80</v>
          </cell>
          <cell r="AQ59" t="str">
            <v>良好</v>
          </cell>
          <cell r="AR59">
            <v>73</v>
          </cell>
          <cell r="AS59">
            <v>97</v>
          </cell>
          <cell r="AT59">
            <v>0</v>
          </cell>
          <cell r="AU59" t="str">
            <v/>
          </cell>
        </row>
        <row r="60">
          <cell r="A60">
            <v>20200314062</v>
          </cell>
          <cell r="B60" t="str">
            <v>陆梦瑶</v>
          </cell>
          <cell r="C60" t="str">
            <v>全日制2020智能产品开发2班</v>
          </cell>
          <cell r="D60">
            <v>60</v>
          </cell>
          <cell r="E60">
            <v>95</v>
          </cell>
          <cell r="F60">
            <v>74</v>
          </cell>
          <cell r="G60">
            <v>72</v>
          </cell>
          <cell r="H60">
            <v>68</v>
          </cell>
          <cell r="I60">
            <v>66</v>
          </cell>
          <cell r="J60">
            <v>80</v>
          </cell>
          <cell r="K60">
            <v>60</v>
          </cell>
          <cell r="L60">
            <v>89</v>
          </cell>
          <cell r="M60">
            <v>90</v>
          </cell>
          <cell r="N60">
            <v>82</v>
          </cell>
          <cell r="O60">
            <v>90</v>
          </cell>
          <cell r="P60">
            <v>91</v>
          </cell>
          <cell r="Q60">
            <v>87</v>
          </cell>
          <cell r="R60">
            <v>92</v>
          </cell>
          <cell r="S60" t="str">
            <v>良好</v>
          </cell>
          <cell r="T60" t="str">
            <v>良好</v>
          </cell>
          <cell r="U60">
            <v>75</v>
          </cell>
          <cell r="V60">
            <v>70</v>
          </cell>
          <cell r="W60">
            <v>60</v>
          </cell>
          <cell r="X60">
            <v>71</v>
          </cell>
          <cell r="Y60">
            <v>87</v>
          </cell>
          <cell r="Z60">
            <v>71</v>
          </cell>
          <cell r="AA60">
            <v>85</v>
          </cell>
          <cell r="AB60">
            <v>70</v>
          </cell>
          <cell r="AC60">
            <v>83</v>
          </cell>
          <cell r="AD60">
            <v>60</v>
          </cell>
          <cell r="AE60">
            <v>67</v>
          </cell>
          <cell r="AF60">
            <v>80</v>
          </cell>
          <cell r="AG60">
            <v>60</v>
          </cell>
          <cell r="AH60">
            <v>68</v>
          </cell>
          <cell r="AI60">
            <v>70</v>
          </cell>
          <cell r="AJ60">
            <v>87</v>
          </cell>
          <cell r="AK60">
            <v>64</v>
          </cell>
          <cell r="AL60">
            <v>85</v>
          </cell>
          <cell r="AM60">
            <v>96</v>
          </cell>
          <cell r="AN60">
            <v>77</v>
          </cell>
          <cell r="AO60">
            <v>72</v>
          </cell>
          <cell r="AP60">
            <v>80</v>
          </cell>
          <cell r="AQ60" t="str">
            <v>良好</v>
          </cell>
          <cell r="AR60">
            <v>80</v>
          </cell>
          <cell r="AS60">
            <v>84</v>
          </cell>
          <cell r="AT60">
            <v>0</v>
          </cell>
          <cell r="AU60" t="str">
            <v/>
          </cell>
        </row>
        <row r="61">
          <cell r="A61">
            <v>20200314065</v>
          </cell>
          <cell r="B61" t="str">
            <v>农平</v>
          </cell>
          <cell r="C61" t="str">
            <v>全日制2020智能产品开发2班</v>
          </cell>
          <cell r="D61">
            <v>60</v>
          </cell>
          <cell r="E61">
            <v>95</v>
          </cell>
          <cell r="F61">
            <v>66</v>
          </cell>
          <cell r="G61">
            <v>65</v>
          </cell>
          <cell r="H61">
            <v>80</v>
          </cell>
          <cell r="I61">
            <v>77</v>
          </cell>
          <cell r="J61">
            <v>82</v>
          </cell>
          <cell r="K61">
            <v>60</v>
          </cell>
          <cell r="L61">
            <v>79</v>
          </cell>
          <cell r="M61">
            <v>73</v>
          </cell>
          <cell r="N61">
            <v>85</v>
          </cell>
          <cell r="O61">
            <v>60</v>
          </cell>
          <cell r="P61">
            <v>100</v>
          </cell>
          <cell r="Q61">
            <v>95</v>
          </cell>
          <cell r="R61">
            <v>72</v>
          </cell>
          <cell r="S61" t="str">
            <v>良好</v>
          </cell>
          <cell r="T61" t="str">
            <v>良好</v>
          </cell>
          <cell r="U61">
            <v>75</v>
          </cell>
          <cell r="V61">
            <v>60</v>
          </cell>
          <cell r="W61">
            <v>60</v>
          </cell>
          <cell r="X61">
            <v>80</v>
          </cell>
          <cell r="Y61">
            <v>92</v>
          </cell>
          <cell r="Z61">
            <v>80</v>
          </cell>
          <cell r="AA61">
            <v>81</v>
          </cell>
          <cell r="AB61">
            <v>68</v>
          </cell>
          <cell r="AC61">
            <v>70</v>
          </cell>
          <cell r="AD61">
            <v>60</v>
          </cell>
          <cell r="AE61">
            <v>79</v>
          </cell>
          <cell r="AF61">
            <v>82</v>
          </cell>
          <cell r="AG61">
            <v>60</v>
          </cell>
          <cell r="AH61">
            <v>66</v>
          </cell>
          <cell r="AI61">
            <v>85</v>
          </cell>
          <cell r="AJ61">
            <v>89</v>
          </cell>
          <cell r="AK61">
            <v>65</v>
          </cell>
          <cell r="AL61">
            <v>79</v>
          </cell>
          <cell r="AM61">
            <v>75</v>
          </cell>
          <cell r="AN61">
            <v>85</v>
          </cell>
          <cell r="AO61">
            <v>70</v>
          </cell>
          <cell r="AP61">
            <v>80</v>
          </cell>
          <cell r="AQ61" t="str">
            <v>良好</v>
          </cell>
          <cell r="AR61">
            <v>70</v>
          </cell>
          <cell r="AS61">
            <v>0</v>
          </cell>
          <cell r="AT61">
            <v>1</v>
          </cell>
          <cell r="AU61" t="str">
            <v>预就业实习</v>
          </cell>
        </row>
        <row r="62">
          <cell r="A62">
            <v>20200314067</v>
          </cell>
          <cell r="B62" t="str">
            <v>申圣强</v>
          </cell>
          <cell r="C62" t="str">
            <v>全日制2020智能产品开发2班</v>
          </cell>
          <cell r="D62">
            <v>67</v>
          </cell>
          <cell r="E62">
            <v>95</v>
          </cell>
          <cell r="F62">
            <v>66</v>
          </cell>
          <cell r="G62">
            <v>60</v>
          </cell>
          <cell r="H62">
            <v>82</v>
          </cell>
          <cell r="I62">
            <v>60</v>
          </cell>
          <cell r="J62">
            <v>78</v>
          </cell>
          <cell r="K62">
            <v>66</v>
          </cell>
          <cell r="L62">
            <v>88</v>
          </cell>
          <cell r="M62">
            <v>94</v>
          </cell>
          <cell r="N62">
            <v>82</v>
          </cell>
          <cell r="O62">
            <v>73</v>
          </cell>
          <cell r="P62">
            <v>97</v>
          </cell>
          <cell r="Q62">
            <v>97</v>
          </cell>
          <cell r="R62">
            <v>99</v>
          </cell>
          <cell r="S62" t="str">
            <v>良好</v>
          </cell>
          <cell r="T62" t="str">
            <v>良好</v>
          </cell>
          <cell r="U62">
            <v>75</v>
          </cell>
          <cell r="V62">
            <v>85</v>
          </cell>
          <cell r="W62">
            <v>72</v>
          </cell>
          <cell r="X62">
            <v>76</v>
          </cell>
          <cell r="Y62">
            <v>82</v>
          </cell>
          <cell r="Z62">
            <v>60</v>
          </cell>
          <cell r="AA62">
            <v>88</v>
          </cell>
          <cell r="AB62">
            <v>76</v>
          </cell>
          <cell r="AC62">
            <v>78</v>
          </cell>
          <cell r="AD62">
            <v>75</v>
          </cell>
          <cell r="AE62">
            <v>60</v>
          </cell>
          <cell r="AF62">
            <v>80</v>
          </cell>
          <cell r="AG62">
            <v>89</v>
          </cell>
          <cell r="AH62">
            <v>66</v>
          </cell>
          <cell r="AI62">
            <v>80</v>
          </cell>
          <cell r="AJ62">
            <v>90</v>
          </cell>
          <cell r="AK62">
            <v>72</v>
          </cell>
          <cell r="AL62">
            <v>80</v>
          </cell>
          <cell r="AM62">
            <v>94</v>
          </cell>
          <cell r="AN62">
            <v>89</v>
          </cell>
          <cell r="AO62">
            <v>81</v>
          </cell>
          <cell r="AP62">
            <v>80</v>
          </cell>
          <cell r="AQ62" t="str">
            <v>良好</v>
          </cell>
          <cell r="AR62">
            <v>71</v>
          </cell>
          <cell r="AS62">
            <v>0</v>
          </cell>
          <cell r="AT62">
            <v>1</v>
          </cell>
          <cell r="AU62" t="str">
            <v>预就业实习</v>
          </cell>
        </row>
        <row r="63">
          <cell r="A63">
            <v>20200314069</v>
          </cell>
          <cell r="B63" t="str">
            <v>王宏</v>
          </cell>
          <cell r="C63" t="str">
            <v>全日制2020智能产品开发2班</v>
          </cell>
          <cell r="D63">
            <v>72</v>
          </cell>
          <cell r="E63">
            <v>95</v>
          </cell>
          <cell r="F63">
            <v>78</v>
          </cell>
          <cell r="G63">
            <v>73</v>
          </cell>
          <cell r="H63">
            <v>69</v>
          </cell>
          <cell r="I63">
            <v>81</v>
          </cell>
          <cell r="J63">
            <v>78</v>
          </cell>
          <cell r="K63">
            <v>78</v>
          </cell>
          <cell r="L63">
            <v>92</v>
          </cell>
          <cell r="M63">
            <v>92</v>
          </cell>
          <cell r="N63">
            <v>84</v>
          </cell>
          <cell r="O63">
            <v>73</v>
          </cell>
          <cell r="P63">
            <v>99</v>
          </cell>
          <cell r="Q63">
            <v>100</v>
          </cell>
          <cell r="R63">
            <v>100</v>
          </cell>
          <cell r="S63" t="str">
            <v>良好</v>
          </cell>
          <cell r="T63" t="str">
            <v>良好</v>
          </cell>
          <cell r="U63">
            <v>75</v>
          </cell>
          <cell r="V63">
            <v>75</v>
          </cell>
          <cell r="W63">
            <v>60</v>
          </cell>
          <cell r="X63">
            <v>84</v>
          </cell>
          <cell r="Y63">
            <v>95</v>
          </cell>
          <cell r="Z63">
            <v>87</v>
          </cell>
          <cell r="AA63">
            <v>86</v>
          </cell>
          <cell r="AB63">
            <v>85</v>
          </cell>
          <cell r="AC63">
            <v>73</v>
          </cell>
          <cell r="AD63">
            <v>90</v>
          </cell>
          <cell r="AE63">
            <v>83</v>
          </cell>
          <cell r="AF63">
            <v>80</v>
          </cell>
          <cell r="AG63">
            <v>89</v>
          </cell>
          <cell r="AH63">
            <v>93</v>
          </cell>
          <cell r="AI63">
            <v>85</v>
          </cell>
          <cell r="AJ63">
            <v>90</v>
          </cell>
          <cell r="AK63">
            <v>85</v>
          </cell>
          <cell r="AL63">
            <v>82</v>
          </cell>
          <cell r="AM63">
            <v>94</v>
          </cell>
          <cell r="AN63">
            <v>96</v>
          </cell>
          <cell r="AO63">
            <v>80</v>
          </cell>
          <cell r="AP63">
            <v>80</v>
          </cell>
          <cell r="AQ63" t="str">
            <v>良好</v>
          </cell>
          <cell r="AR63">
            <v>71</v>
          </cell>
          <cell r="AS63">
            <v>91</v>
          </cell>
          <cell r="AT63">
            <v>0</v>
          </cell>
          <cell r="AU63" t="str">
            <v/>
          </cell>
        </row>
        <row r="64">
          <cell r="A64">
            <v>20200314072</v>
          </cell>
          <cell r="B64" t="str">
            <v>徐巧雯</v>
          </cell>
          <cell r="C64" t="str">
            <v>全日制2020智能产品开发2班</v>
          </cell>
          <cell r="D64">
            <v>60</v>
          </cell>
          <cell r="E64">
            <v>95</v>
          </cell>
          <cell r="F64">
            <v>77</v>
          </cell>
          <cell r="G64">
            <v>75</v>
          </cell>
          <cell r="H64">
            <v>75</v>
          </cell>
          <cell r="I64">
            <v>72</v>
          </cell>
          <cell r="J64">
            <v>83</v>
          </cell>
          <cell r="K64">
            <v>67</v>
          </cell>
          <cell r="L64">
            <v>88</v>
          </cell>
          <cell r="M64">
            <v>77</v>
          </cell>
          <cell r="N64">
            <v>78</v>
          </cell>
          <cell r="O64">
            <v>92</v>
          </cell>
          <cell r="P64">
            <v>93</v>
          </cell>
          <cell r="Q64">
            <v>98</v>
          </cell>
          <cell r="R64">
            <v>98</v>
          </cell>
          <cell r="S64" t="str">
            <v>良好</v>
          </cell>
          <cell r="T64" t="str">
            <v>良好</v>
          </cell>
          <cell r="U64">
            <v>75</v>
          </cell>
          <cell r="V64">
            <v>75</v>
          </cell>
          <cell r="W64">
            <v>60</v>
          </cell>
          <cell r="X64">
            <v>72</v>
          </cell>
          <cell r="Y64">
            <v>87</v>
          </cell>
          <cell r="Z64">
            <v>80</v>
          </cell>
          <cell r="AA64">
            <v>85</v>
          </cell>
          <cell r="AB64">
            <v>81</v>
          </cell>
          <cell r="AC64">
            <v>79</v>
          </cell>
          <cell r="AD64">
            <v>80</v>
          </cell>
          <cell r="AE64">
            <v>88</v>
          </cell>
          <cell r="AF64">
            <v>82</v>
          </cell>
          <cell r="AG64">
            <v>75</v>
          </cell>
          <cell r="AH64">
            <v>68</v>
          </cell>
          <cell r="AI64">
            <v>82</v>
          </cell>
          <cell r="AJ64">
            <v>89</v>
          </cell>
          <cell r="AK64">
            <v>71</v>
          </cell>
          <cell r="AL64">
            <v>81</v>
          </cell>
          <cell r="AM64">
            <v>84</v>
          </cell>
          <cell r="AN64">
            <v>93</v>
          </cell>
          <cell r="AO64">
            <v>72</v>
          </cell>
          <cell r="AP64">
            <v>80</v>
          </cell>
          <cell r="AQ64" t="str">
            <v>良好</v>
          </cell>
          <cell r="AR64">
            <v>77</v>
          </cell>
          <cell r="AS64">
            <v>0</v>
          </cell>
          <cell r="AT64">
            <v>1</v>
          </cell>
          <cell r="AU64" t="str">
            <v>预就业实习</v>
          </cell>
        </row>
        <row r="65">
          <cell r="A65">
            <v>20200314082</v>
          </cell>
          <cell r="B65" t="str">
            <v>孙钰瑶</v>
          </cell>
          <cell r="C65" t="str">
            <v>全日制2020智能产品开发2班</v>
          </cell>
          <cell r="D65">
            <v>84</v>
          </cell>
          <cell r="E65">
            <v>95</v>
          </cell>
          <cell r="F65">
            <v>92</v>
          </cell>
          <cell r="G65">
            <v>90</v>
          </cell>
          <cell r="H65">
            <v>88</v>
          </cell>
          <cell r="I65">
            <v>77</v>
          </cell>
          <cell r="J65">
            <v>86</v>
          </cell>
          <cell r="K65">
            <v>87</v>
          </cell>
          <cell r="L65">
            <v>86</v>
          </cell>
          <cell r="M65">
            <v>82</v>
          </cell>
          <cell r="N65">
            <v>81</v>
          </cell>
          <cell r="O65">
            <v>98</v>
          </cell>
          <cell r="P65">
            <v>100</v>
          </cell>
          <cell r="Q65">
            <v>100</v>
          </cell>
          <cell r="R65">
            <v>100</v>
          </cell>
          <cell r="S65" t="str">
            <v>良好</v>
          </cell>
          <cell r="T65" t="str">
            <v>良好</v>
          </cell>
          <cell r="U65">
            <v>75</v>
          </cell>
          <cell r="V65">
            <v>100</v>
          </cell>
          <cell r="W65">
            <v>75</v>
          </cell>
          <cell r="X65">
            <v>88</v>
          </cell>
          <cell r="Y65">
            <v>96</v>
          </cell>
          <cell r="Z65">
            <v>97</v>
          </cell>
          <cell r="AA65">
            <v>87</v>
          </cell>
          <cell r="AB65">
            <v>86</v>
          </cell>
          <cell r="AC65">
            <v>93</v>
          </cell>
          <cell r="AD65">
            <v>75</v>
          </cell>
          <cell r="AE65">
            <v>93</v>
          </cell>
          <cell r="AF65">
            <v>88</v>
          </cell>
          <cell r="AG65">
            <v>82</v>
          </cell>
          <cell r="AH65">
            <v>93</v>
          </cell>
          <cell r="AI65">
            <v>85</v>
          </cell>
          <cell r="AJ65">
            <v>91</v>
          </cell>
          <cell r="AK65">
            <v>77</v>
          </cell>
          <cell r="AL65">
            <v>90</v>
          </cell>
          <cell r="AM65">
            <v>96</v>
          </cell>
          <cell r="AN65">
            <v>100</v>
          </cell>
          <cell r="AO65">
            <v>80</v>
          </cell>
          <cell r="AP65">
            <v>80</v>
          </cell>
          <cell r="AQ65" t="str">
            <v>良好</v>
          </cell>
          <cell r="AR65">
            <v>86</v>
          </cell>
          <cell r="AS65">
            <v>95</v>
          </cell>
          <cell r="AT65">
            <v>0</v>
          </cell>
          <cell r="AU65" t="str">
            <v/>
          </cell>
        </row>
        <row r="66">
          <cell r="A66">
            <v>20200314085</v>
          </cell>
          <cell r="B66" t="str">
            <v>徐瑞</v>
          </cell>
          <cell r="C66" t="str">
            <v>全日制2020智能产品开发2班</v>
          </cell>
          <cell r="D66">
            <v>78</v>
          </cell>
          <cell r="E66">
            <v>95</v>
          </cell>
          <cell r="F66">
            <v>89</v>
          </cell>
          <cell r="G66">
            <v>88</v>
          </cell>
          <cell r="H66">
            <v>89</v>
          </cell>
          <cell r="I66">
            <v>75</v>
          </cell>
          <cell r="J66">
            <v>82</v>
          </cell>
          <cell r="K66">
            <v>67</v>
          </cell>
          <cell r="L66">
            <v>91</v>
          </cell>
          <cell r="M66">
            <v>95</v>
          </cell>
          <cell r="N66">
            <v>78</v>
          </cell>
          <cell r="O66">
            <v>96</v>
          </cell>
          <cell r="P66">
            <v>98</v>
          </cell>
          <cell r="Q66">
            <v>99</v>
          </cell>
          <cell r="R66">
            <v>97</v>
          </cell>
          <cell r="S66" t="str">
            <v>良好</v>
          </cell>
          <cell r="T66" t="str">
            <v>良好</v>
          </cell>
          <cell r="U66">
            <v>75</v>
          </cell>
          <cell r="V66">
            <v>70</v>
          </cell>
          <cell r="W66">
            <v>60</v>
          </cell>
          <cell r="X66">
            <v>88</v>
          </cell>
          <cell r="Y66">
            <v>91</v>
          </cell>
          <cell r="Z66">
            <v>84</v>
          </cell>
          <cell r="AA66">
            <v>87</v>
          </cell>
          <cell r="AB66">
            <v>78</v>
          </cell>
          <cell r="AC66">
            <v>74</v>
          </cell>
          <cell r="AD66">
            <v>60</v>
          </cell>
          <cell r="AE66">
            <v>89</v>
          </cell>
          <cell r="AF66">
            <v>80</v>
          </cell>
          <cell r="AG66">
            <v>79</v>
          </cell>
          <cell r="AH66">
            <v>68</v>
          </cell>
          <cell r="AI66">
            <v>84</v>
          </cell>
          <cell r="AJ66">
            <v>87</v>
          </cell>
          <cell r="AK66">
            <v>71</v>
          </cell>
          <cell r="AL66">
            <v>82</v>
          </cell>
          <cell r="AM66">
            <v>96</v>
          </cell>
          <cell r="AN66">
            <v>86</v>
          </cell>
          <cell r="AO66">
            <v>80</v>
          </cell>
          <cell r="AP66">
            <v>80</v>
          </cell>
          <cell r="AQ66" t="str">
            <v>良好</v>
          </cell>
          <cell r="AR66">
            <v>85</v>
          </cell>
          <cell r="AS66">
            <v>0</v>
          </cell>
          <cell r="AT66">
            <v>1</v>
          </cell>
          <cell r="AU66" t="str">
            <v>预就业实习</v>
          </cell>
        </row>
        <row r="67">
          <cell r="A67">
            <v>20200314092</v>
          </cell>
          <cell r="B67" t="str">
            <v>邓军红</v>
          </cell>
          <cell r="C67" t="str">
            <v>全日制2020智能产品开发2班</v>
          </cell>
          <cell r="D67">
            <v>69</v>
          </cell>
          <cell r="E67">
            <v>95</v>
          </cell>
          <cell r="F67">
            <v>80</v>
          </cell>
          <cell r="G67">
            <v>90</v>
          </cell>
          <cell r="H67">
            <v>86</v>
          </cell>
          <cell r="I67">
            <v>65</v>
          </cell>
          <cell r="J67">
            <v>83</v>
          </cell>
          <cell r="K67">
            <v>69</v>
          </cell>
          <cell r="L67">
            <v>91</v>
          </cell>
          <cell r="M67">
            <v>78</v>
          </cell>
          <cell r="N67">
            <v>78</v>
          </cell>
          <cell r="O67">
            <v>92</v>
          </cell>
          <cell r="P67">
            <v>92</v>
          </cell>
          <cell r="Q67">
            <v>91</v>
          </cell>
          <cell r="R67">
            <v>92</v>
          </cell>
          <cell r="S67" t="str">
            <v>良好</v>
          </cell>
          <cell r="T67" t="str">
            <v>良好</v>
          </cell>
          <cell r="U67">
            <v>75</v>
          </cell>
          <cell r="V67">
            <v>75</v>
          </cell>
          <cell r="W67">
            <v>63</v>
          </cell>
          <cell r="X67">
            <v>71</v>
          </cell>
          <cell r="Y67">
            <v>83</v>
          </cell>
          <cell r="Z67">
            <v>92</v>
          </cell>
          <cell r="AA67">
            <v>85</v>
          </cell>
          <cell r="AB67">
            <v>71</v>
          </cell>
          <cell r="AC67">
            <v>83</v>
          </cell>
          <cell r="AD67">
            <v>60</v>
          </cell>
          <cell r="AE67">
            <v>86</v>
          </cell>
          <cell r="AF67">
            <v>81</v>
          </cell>
          <cell r="AG67">
            <v>74</v>
          </cell>
          <cell r="AH67">
            <v>64</v>
          </cell>
          <cell r="AI67">
            <v>84</v>
          </cell>
          <cell r="AJ67">
            <v>90</v>
          </cell>
          <cell r="AK67">
            <v>71</v>
          </cell>
          <cell r="AL67">
            <v>85</v>
          </cell>
          <cell r="AM67">
            <v>89</v>
          </cell>
          <cell r="AN67">
            <v>79</v>
          </cell>
          <cell r="AO67">
            <v>83</v>
          </cell>
          <cell r="AP67">
            <v>80</v>
          </cell>
          <cell r="AQ67" t="str">
            <v>中等</v>
          </cell>
          <cell r="AR67">
            <v>72</v>
          </cell>
          <cell r="AS67">
            <v>95</v>
          </cell>
          <cell r="AT67">
            <v>0</v>
          </cell>
          <cell r="AU67" t="str">
            <v/>
          </cell>
        </row>
        <row r="68">
          <cell r="A68">
            <v>20200314093</v>
          </cell>
          <cell r="B68" t="str">
            <v>龙子洋</v>
          </cell>
          <cell r="C68" t="str">
            <v>全日制2020智能产品开发2班</v>
          </cell>
          <cell r="D68">
            <v>78</v>
          </cell>
          <cell r="E68">
            <v>95</v>
          </cell>
          <cell r="F68">
            <v>80</v>
          </cell>
          <cell r="G68">
            <v>80</v>
          </cell>
          <cell r="H68">
            <v>71</v>
          </cell>
          <cell r="I68">
            <v>65</v>
          </cell>
          <cell r="J68">
            <v>60</v>
          </cell>
          <cell r="K68">
            <v>65</v>
          </cell>
          <cell r="L68">
            <v>73</v>
          </cell>
          <cell r="M68">
            <v>81</v>
          </cell>
          <cell r="N68">
            <v>84</v>
          </cell>
          <cell r="O68">
            <v>96</v>
          </cell>
          <cell r="P68">
            <v>92</v>
          </cell>
          <cell r="Q68">
            <v>90</v>
          </cell>
          <cell r="R68">
            <v>100</v>
          </cell>
          <cell r="S68" t="str">
            <v>良好</v>
          </cell>
          <cell r="T68" t="str">
            <v>良好</v>
          </cell>
          <cell r="U68">
            <v>75</v>
          </cell>
          <cell r="V68">
            <v>60</v>
          </cell>
          <cell r="W68">
            <v>67</v>
          </cell>
          <cell r="X68">
            <v>60</v>
          </cell>
          <cell r="Y68">
            <v>94</v>
          </cell>
          <cell r="Z68">
            <v>80</v>
          </cell>
          <cell r="AA68">
            <v>85</v>
          </cell>
          <cell r="AB68">
            <v>70</v>
          </cell>
          <cell r="AC68">
            <v>77</v>
          </cell>
          <cell r="AD68">
            <v>60</v>
          </cell>
          <cell r="AE68">
            <v>82</v>
          </cell>
          <cell r="AF68">
            <v>80</v>
          </cell>
          <cell r="AG68">
            <v>75</v>
          </cell>
          <cell r="AH68">
            <v>73</v>
          </cell>
          <cell r="AI68">
            <v>85</v>
          </cell>
          <cell r="AJ68">
            <v>90</v>
          </cell>
          <cell r="AK68">
            <v>72</v>
          </cell>
          <cell r="AL68">
            <v>75</v>
          </cell>
          <cell r="AM68">
            <v>75</v>
          </cell>
          <cell r="AN68">
            <v>75</v>
          </cell>
          <cell r="AO68">
            <v>80</v>
          </cell>
          <cell r="AP68">
            <v>80</v>
          </cell>
          <cell r="AQ68" t="str">
            <v>良好</v>
          </cell>
          <cell r="AR68">
            <v>65</v>
          </cell>
          <cell r="AS68">
            <v>97</v>
          </cell>
          <cell r="AT68">
            <v>0</v>
          </cell>
          <cell r="AU68" t="str">
            <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86"/>
  <sheetViews>
    <sheetView zoomScale="90" zoomScaleNormal="90" workbookViewId="0">
      <pane ySplit="5" topLeftCell="A18" activePane="bottomLeft" state="frozen"/>
      <selection/>
      <selection pane="bottomLeft" activeCell="W22" sqref="W22"/>
    </sheetView>
  </sheetViews>
  <sheetFormatPr defaultColWidth="9" defaultRowHeight="13.5"/>
  <cols>
    <col min="1" max="1" width="4.45" customWidth="1"/>
    <col min="2" max="2" width="33.075" customWidth="1"/>
    <col min="3" max="3" width="12.5083333333333" style="2" customWidth="1"/>
    <col min="5" max="5" width="9.45" customWidth="1"/>
    <col min="6" max="6" width="31.1333333333333" customWidth="1"/>
    <col min="7" max="8" width="8.25" customWidth="1"/>
    <col min="9" max="9" width="6.71666666666667" customWidth="1"/>
    <col min="10" max="10" width="6.50833333333333" customWidth="1"/>
    <col min="11" max="11" width="7.13333333333333" customWidth="1"/>
    <col min="12" max="12" width="5.88333333333333" customWidth="1"/>
    <col min="13" max="15" width="8.25" customWidth="1"/>
    <col min="16" max="16" width="8.25" style="36" customWidth="1"/>
    <col min="18" max="18" width="13.6" customWidth="1"/>
  </cols>
  <sheetData>
    <row r="1" ht="27" customHeight="1" spans="1:19">
      <c r="A1" s="3" t="s">
        <v>0</v>
      </c>
      <c r="B1" s="3"/>
      <c r="C1" s="3"/>
      <c r="D1" s="3"/>
      <c r="E1" s="3"/>
      <c r="F1" s="3"/>
      <c r="G1" s="3"/>
      <c r="H1" s="3"/>
      <c r="I1" s="3"/>
      <c r="J1" s="3"/>
      <c r="K1" s="3"/>
      <c r="L1" s="3"/>
      <c r="M1" s="3"/>
      <c r="N1" s="3"/>
      <c r="O1" s="3"/>
      <c r="P1" s="39"/>
      <c r="Q1" s="3"/>
      <c r="R1" s="3"/>
      <c r="S1" s="3"/>
    </row>
    <row r="2" ht="195" customHeight="1" spans="1:22">
      <c r="A2" s="4" t="s">
        <v>1</v>
      </c>
      <c r="B2" s="4"/>
      <c r="C2" s="4"/>
      <c r="D2" s="4"/>
      <c r="E2" s="4"/>
      <c r="F2" s="4"/>
      <c r="G2" s="4"/>
      <c r="H2" s="4"/>
      <c r="I2" s="4"/>
      <c r="J2" s="4"/>
      <c r="K2" s="4"/>
      <c r="L2" s="4"/>
      <c r="M2" s="4"/>
      <c r="N2" s="4"/>
      <c r="O2" s="4"/>
      <c r="P2" s="40"/>
      <c r="Q2" s="4"/>
      <c r="R2" s="4"/>
      <c r="S2" s="4"/>
      <c r="T2" s="29"/>
      <c r="U2" s="29"/>
      <c r="V2" s="29"/>
    </row>
    <row r="3" ht="27" customHeight="1" spans="1:19">
      <c r="A3" s="5" t="s">
        <v>2</v>
      </c>
      <c r="B3" s="6"/>
      <c r="C3" s="6"/>
      <c r="D3" s="6"/>
      <c r="E3" s="6"/>
      <c r="F3" s="6"/>
      <c r="G3" s="6"/>
      <c r="H3" s="6"/>
      <c r="I3" s="6"/>
      <c r="J3" s="6"/>
      <c r="K3" s="6"/>
      <c r="L3" s="6"/>
      <c r="M3" s="6"/>
      <c r="N3" s="6"/>
      <c r="O3" s="6"/>
      <c r="P3" s="41"/>
      <c r="Q3" s="6"/>
      <c r="R3" s="6"/>
      <c r="S3" s="30"/>
    </row>
    <row r="4" ht="19.5" customHeight="1" spans="1:19">
      <c r="A4" s="7" t="s">
        <v>3</v>
      </c>
      <c r="B4" s="8" t="s">
        <v>4</v>
      </c>
      <c r="C4" s="7" t="s">
        <v>5</v>
      </c>
      <c r="D4" s="7" t="s">
        <v>6</v>
      </c>
      <c r="E4" s="9" t="s">
        <v>7</v>
      </c>
      <c r="F4" s="7" t="s">
        <v>8</v>
      </c>
      <c r="G4" s="10" t="s">
        <v>9</v>
      </c>
      <c r="H4" s="11"/>
      <c r="I4" s="21"/>
      <c r="J4" s="7" t="s">
        <v>10</v>
      </c>
      <c r="K4" s="7"/>
      <c r="L4" s="9" t="s">
        <v>11</v>
      </c>
      <c r="M4" s="9"/>
      <c r="N4" s="9" t="s">
        <v>12</v>
      </c>
      <c r="O4" s="9"/>
      <c r="P4" s="42" t="s">
        <v>13</v>
      </c>
      <c r="Q4" s="9" t="s">
        <v>14</v>
      </c>
      <c r="R4" s="8" t="s">
        <v>15</v>
      </c>
      <c r="S4" s="9" t="s">
        <v>16</v>
      </c>
    </row>
    <row r="5" ht="64" customHeight="1" spans="1:19">
      <c r="A5" s="7"/>
      <c r="B5" s="12"/>
      <c r="C5" s="7"/>
      <c r="D5" s="7"/>
      <c r="E5" s="9"/>
      <c r="F5" s="7"/>
      <c r="G5" s="9" t="s">
        <v>17</v>
      </c>
      <c r="H5" s="9" t="s">
        <v>18</v>
      </c>
      <c r="I5" s="9" t="s">
        <v>19</v>
      </c>
      <c r="J5" s="7" t="s">
        <v>20</v>
      </c>
      <c r="K5" s="9" t="s">
        <v>21</v>
      </c>
      <c r="L5" s="9" t="s">
        <v>20</v>
      </c>
      <c r="M5" s="9" t="s">
        <v>22</v>
      </c>
      <c r="N5" s="22" t="s">
        <v>23</v>
      </c>
      <c r="O5" s="22" t="s">
        <v>24</v>
      </c>
      <c r="P5" s="42"/>
      <c r="Q5" s="9"/>
      <c r="R5" s="12"/>
      <c r="S5" s="7"/>
    </row>
    <row r="6" ht="24.75" customHeight="1" spans="1:19">
      <c r="A6" s="16">
        <v>1</v>
      </c>
      <c r="B6" s="16" t="s">
        <v>25</v>
      </c>
      <c r="C6" s="16">
        <v>20200205153</v>
      </c>
      <c r="D6" s="16" t="s">
        <v>26</v>
      </c>
      <c r="E6" s="91">
        <f>VLOOKUP(C6,[5]sheet1!$A:$AU,46,0)</f>
        <v>0</v>
      </c>
      <c r="F6" s="92" t="str">
        <f>VLOOKUP(C6,[5]sheet1!$A:$AU,47,0)</f>
        <v/>
      </c>
      <c r="G6" s="16">
        <v>12</v>
      </c>
      <c r="H6" s="16">
        <v>8</v>
      </c>
      <c r="I6" s="16">
        <f t="shared" ref="I6:I69" si="0">SUM(G6:H6)</f>
        <v>20</v>
      </c>
      <c r="J6" s="16">
        <v>254</v>
      </c>
      <c r="K6" s="16" t="str">
        <f t="shared" ref="K6:K69" si="1">IF(J6&gt;=120,"是","否")</f>
        <v>是</v>
      </c>
      <c r="L6" s="26">
        <v>3510</v>
      </c>
      <c r="M6" s="16" t="str">
        <f t="shared" ref="M6:M69" si="2">IF(L6&gt;=1800,"是","否")</f>
        <v>是</v>
      </c>
      <c r="N6" s="27" t="s">
        <v>27</v>
      </c>
      <c r="O6" s="27" t="s">
        <v>28</v>
      </c>
      <c r="P6" s="43" t="str">
        <f t="shared" ref="P6:P65" si="3">IF(AND(E6=0,SUM(G6:H6)&gt;=15,G6&gt;=6,H6&gt;=5,J6&gt;=120,L6&gt;=1800),"是","否")</f>
        <v>是</v>
      </c>
      <c r="Q6" s="16" t="s">
        <v>29</v>
      </c>
      <c r="R6" s="35">
        <v>0</v>
      </c>
      <c r="S6" s="17"/>
    </row>
    <row r="7" ht="24.75" customHeight="1" spans="1:19">
      <c r="A7" s="16">
        <v>2</v>
      </c>
      <c r="B7" s="16" t="s">
        <v>25</v>
      </c>
      <c r="C7" s="16">
        <v>20200317078</v>
      </c>
      <c r="D7" s="16" t="s">
        <v>30</v>
      </c>
      <c r="E7" s="91">
        <f>VLOOKUP(C7,[5]sheet1!$A:$AU,46,0)</f>
        <v>0</v>
      </c>
      <c r="F7" s="92" t="str">
        <f>VLOOKUP(C7,[5]sheet1!$A:$AU,47,0)</f>
        <v/>
      </c>
      <c r="G7" s="16">
        <v>12</v>
      </c>
      <c r="H7" s="16">
        <v>8</v>
      </c>
      <c r="I7" s="16">
        <f t="shared" si="0"/>
        <v>20</v>
      </c>
      <c r="J7" s="16">
        <v>245</v>
      </c>
      <c r="K7" s="16" t="str">
        <f t="shared" si="1"/>
        <v>是</v>
      </c>
      <c r="L7" s="26">
        <v>3660</v>
      </c>
      <c r="M7" s="16" t="str">
        <f t="shared" si="2"/>
        <v>是</v>
      </c>
      <c r="N7" s="27" t="s">
        <v>27</v>
      </c>
      <c r="O7" s="27" t="s">
        <v>28</v>
      </c>
      <c r="P7" s="43" t="str">
        <f t="shared" si="3"/>
        <v>是</v>
      </c>
      <c r="Q7" s="16" t="s">
        <v>29</v>
      </c>
      <c r="R7" s="35">
        <v>0</v>
      </c>
      <c r="S7" s="17"/>
    </row>
    <row r="8" ht="24.75" customHeight="1" spans="1:19">
      <c r="A8" s="16">
        <v>3</v>
      </c>
      <c r="B8" s="16" t="s">
        <v>25</v>
      </c>
      <c r="C8" s="16">
        <v>20200317053</v>
      </c>
      <c r="D8" s="16" t="s">
        <v>31</v>
      </c>
      <c r="E8" s="91">
        <f>VLOOKUP(C8,[5]sheet1!$A:$AU,46,0)</f>
        <v>0</v>
      </c>
      <c r="F8" s="92" t="str">
        <f>VLOOKUP(C8,[5]sheet1!$A:$AU,47,0)</f>
        <v/>
      </c>
      <c r="G8" s="16">
        <v>13</v>
      </c>
      <c r="H8" s="16">
        <v>8</v>
      </c>
      <c r="I8" s="16">
        <f t="shared" si="0"/>
        <v>21</v>
      </c>
      <c r="J8" s="16">
        <v>280</v>
      </c>
      <c r="K8" s="16" t="str">
        <f t="shared" si="1"/>
        <v>是</v>
      </c>
      <c r="L8" s="26">
        <v>3060</v>
      </c>
      <c r="M8" s="16" t="str">
        <f t="shared" si="2"/>
        <v>是</v>
      </c>
      <c r="N8" s="27" t="s">
        <v>27</v>
      </c>
      <c r="O8" s="27" t="s">
        <v>28</v>
      </c>
      <c r="P8" s="43" t="str">
        <f t="shared" si="3"/>
        <v>是</v>
      </c>
      <c r="Q8" s="16" t="s">
        <v>29</v>
      </c>
      <c r="R8" s="35">
        <v>0</v>
      </c>
      <c r="S8" s="17"/>
    </row>
    <row r="9" ht="24.75" customHeight="1" spans="1:19">
      <c r="A9" s="16">
        <v>4</v>
      </c>
      <c r="B9" s="16" t="s">
        <v>25</v>
      </c>
      <c r="C9" s="16">
        <v>20200317085</v>
      </c>
      <c r="D9" s="16" t="s">
        <v>32</v>
      </c>
      <c r="E9" s="91">
        <f>VLOOKUP(C9,[5]sheet1!$A:$AU,46,0)</f>
        <v>0</v>
      </c>
      <c r="F9" s="92" t="str">
        <f>VLOOKUP(C9,[5]sheet1!$A:$AU,47,0)</f>
        <v/>
      </c>
      <c r="G9" s="16">
        <v>12</v>
      </c>
      <c r="H9" s="16">
        <v>8</v>
      </c>
      <c r="I9" s="16">
        <f t="shared" si="0"/>
        <v>20</v>
      </c>
      <c r="J9" s="16">
        <v>301</v>
      </c>
      <c r="K9" s="16" t="str">
        <f t="shared" si="1"/>
        <v>是</v>
      </c>
      <c r="L9" s="26">
        <v>4030</v>
      </c>
      <c r="M9" s="16" t="str">
        <f t="shared" si="2"/>
        <v>是</v>
      </c>
      <c r="N9" s="27" t="s">
        <v>27</v>
      </c>
      <c r="O9" s="27" t="s">
        <v>28</v>
      </c>
      <c r="P9" s="43" t="str">
        <f t="shared" si="3"/>
        <v>是</v>
      </c>
      <c r="Q9" s="16" t="s">
        <v>29</v>
      </c>
      <c r="R9" s="35">
        <v>0</v>
      </c>
      <c r="S9" s="17"/>
    </row>
    <row r="10" ht="24.75" customHeight="1" spans="1:19">
      <c r="A10" s="16">
        <v>5</v>
      </c>
      <c r="B10" s="16" t="s">
        <v>25</v>
      </c>
      <c r="C10" s="16">
        <v>20200317061</v>
      </c>
      <c r="D10" s="16" t="s">
        <v>33</v>
      </c>
      <c r="E10" s="91">
        <f>VLOOKUP(C10,[5]sheet1!$A:$AU,46,0)</f>
        <v>0</v>
      </c>
      <c r="F10" s="92" t="str">
        <f>VLOOKUP(C10,[5]sheet1!$A:$AU,47,0)</f>
        <v/>
      </c>
      <c r="G10" s="16">
        <v>12</v>
      </c>
      <c r="H10" s="16">
        <v>8</v>
      </c>
      <c r="I10" s="16">
        <f t="shared" si="0"/>
        <v>20</v>
      </c>
      <c r="J10" s="16">
        <v>243</v>
      </c>
      <c r="K10" s="16" t="str">
        <f t="shared" si="1"/>
        <v>是</v>
      </c>
      <c r="L10" s="26">
        <v>3360</v>
      </c>
      <c r="M10" s="16" t="str">
        <f t="shared" si="2"/>
        <v>是</v>
      </c>
      <c r="N10" s="27" t="s">
        <v>27</v>
      </c>
      <c r="O10" s="27" t="s">
        <v>28</v>
      </c>
      <c r="P10" s="43" t="str">
        <f t="shared" si="3"/>
        <v>是</v>
      </c>
      <c r="Q10" s="16" t="s">
        <v>29</v>
      </c>
      <c r="R10" s="35">
        <v>0</v>
      </c>
      <c r="S10" s="17"/>
    </row>
    <row r="11" ht="24.75" customHeight="1" spans="1:19">
      <c r="A11" s="16">
        <v>6</v>
      </c>
      <c r="B11" s="16" t="s">
        <v>25</v>
      </c>
      <c r="C11" s="16">
        <v>20200317056</v>
      </c>
      <c r="D11" s="16" t="s">
        <v>34</v>
      </c>
      <c r="E11" s="91">
        <f>VLOOKUP(C11,[5]sheet1!$A:$AU,46,0)</f>
        <v>0</v>
      </c>
      <c r="F11" s="92" t="str">
        <f>VLOOKUP(C11,[5]sheet1!$A:$AU,47,0)</f>
        <v/>
      </c>
      <c r="G11" s="16">
        <v>12</v>
      </c>
      <c r="H11" s="16">
        <v>8</v>
      </c>
      <c r="I11" s="16">
        <f t="shared" si="0"/>
        <v>20</v>
      </c>
      <c r="J11" s="16">
        <v>258</v>
      </c>
      <c r="K11" s="16" t="str">
        <f t="shared" si="1"/>
        <v>是</v>
      </c>
      <c r="L11" s="26">
        <v>3680</v>
      </c>
      <c r="M11" s="16" t="str">
        <f t="shared" si="2"/>
        <v>是</v>
      </c>
      <c r="N11" s="27" t="s">
        <v>27</v>
      </c>
      <c r="O11" s="27" t="s">
        <v>28</v>
      </c>
      <c r="P11" s="43" t="str">
        <f t="shared" si="3"/>
        <v>是</v>
      </c>
      <c r="Q11" s="16" t="s">
        <v>29</v>
      </c>
      <c r="R11" s="35">
        <v>0</v>
      </c>
      <c r="S11" s="17"/>
    </row>
    <row r="12" ht="24.75" customHeight="1" spans="1:19">
      <c r="A12" s="16">
        <v>7</v>
      </c>
      <c r="B12" s="16" t="s">
        <v>25</v>
      </c>
      <c r="C12" s="16">
        <v>20200317076</v>
      </c>
      <c r="D12" s="16" t="s">
        <v>35</v>
      </c>
      <c r="E12" s="91">
        <f>VLOOKUP(C12,[5]sheet1!$A:$AU,46,0)</f>
        <v>0</v>
      </c>
      <c r="F12" s="92" t="str">
        <f>VLOOKUP(C12,[5]sheet1!$A:$AU,47,0)</f>
        <v/>
      </c>
      <c r="G12" s="16">
        <v>11</v>
      </c>
      <c r="H12" s="16">
        <v>8</v>
      </c>
      <c r="I12" s="16">
        <f t="shared" si="0"/>
        <v>19</v>
      </c>
      <c r="J12" s="16">
        <v>884</v>
      </c>
      <c r="K12" s="16" t="str">
        <f t="shared" si="1"/>
        <v>是</v>
      </c>
      <c r="L12" s="26">
        <v>4410</v>
      </c>
      <c r="M12" s="16" t="str">
        <f t="shared" si="2"/>
        <v>是</v>
      </c>
      <c r="N12" s="27" t="s">
        <v>27</v>
      </c>
      <c r="O12" s="27" t="s">
        <v>28</v>
      </c>
      <c r="P12" s="43" t="str">
        <f t="shared" si="3"/>
        <v>是</v>
      </c>
      <c r="Q12" s="16" t="s">
        <v>29</v>
      </c>
      <c r="R12" s="35">
        <v>0</v>
      </c>
      <c r="S12" s="17"/>
    </row>
    <row r="13" ht="24.75" customHeight="1" spans="1:19">
      <c r="A13" s="16">
        <v>8</v>
      </c>
      <c r="B13" s="16" t="s">
        <v>25</v>
      </c>
      <c r="C13" s="16">
        <v>20200317020</v>
      </c>
      <c r="D13" s="16" t="s">
        <v>36</v>
      </c>
      <c r="E13" s="91">
        <f>VLOOKUP(C13,[5]sheet1!$A:$AU,46,0)</f>
        <v>0</v>
      </c>
      <c r="F13" s="92" t="str">
        <f>VLOOKUP(C13,[5]sheet1!$A:$AU,47,0)</f>
        <v/>
      </c>
      <c r="G13" s="16">
        <v>12</v>
      </c>
      <c r="H13" s="16">
        <v>8</v>
      </c>
      <c r="I13" s="16">
        <f t="shared" si="0"/>
        <v>20</v>
      </c>
      <c r="J13" s="16">
        <v>336</v>
      </c>
      <c r="K13" s="16" t="str">
        <f t="shared" si="1"/>
        <v>是</v>
      </c>
      <c r="L13" s="26">
        <v>3510</v>
      </c>
      <c r="M13" s="16" t="str">
        <f t="shared" si="2"/>
        <v>是</v>
      </c>
      <c r="N13" s="27" t="s">
        <v>27</v>
      </c>
      <c r="O13" s="27" t="s">
        <v>28</v>
      </c>
      <c r="P13" s="43" t="str">
        <f t="shared" si="3"/>
        <v>是</v>
      </c>
      <c r="Q13" s="16" t="s">
        <v>29</v>
      </c>
      <c r="R13" s="35">
        <v>0</v>
      </c>
      <c r="S13" s="17"/>
    </row>
    <row r="14" ht="24.75" customHeight="1" spans="1:19">
      <c r="A14" s="16">
        <v>9</v>
      </c>
      <c r="B14" s="16" t="s">
        <v>25</v>
      </c>
      <c r="C14" s="16">
        <v>20200317022</v>
      </c>
      <c r="D14" s="16" t="s">
        <v>37</v>
      </c>
      <c r="E14" s="91">
        <f>VLOOKUP(C14,[5]sheet1!$A:$AU,46,0)</f>
        <v>0</v>
      </c>
      <c r="F14" s="92" t="str">
        <f>VLOOKUP(C14,[5]sheet1!$A:$AU,47,0)</f>
        <v/>
      </c>
      <c r="G14" s="16">
        <v>14</v>
      </c>
      <c r="H14" s="16">
        <v>8</v>
      </c>
      <c r="I14" s="16">
        <f t="shared" si="0"/>
        <v>22</v>
      </c>
      <c r="J14" s="16">
        <v>314</v>
      </c>
      <c r="K14" s="16" t="str">
        <f t="shared" si="1"/>
        <v>是</v>
      </c>
      <c r="L14" s="26">
        <v>4330</v>
      </c>
      <c r="M14" s="16" t="str">
        <f t="shared" si="2"/>
        <v>是</v>
      </c>
      <c r="N14" s="27" t="s">
        <v>27</v>
      </c>
      <c r="O14" s="27" t="s">
        <v>28</v>
      </c>
      <c r="P14" s="43" t="str">
        <f t="shared" si="3"/>
        <v>是</v>
      </c>
      <c r="Q14" s="16" t="s">
        <v>29</v>
      </c>
      <c r="R14" s="35">
        <v>0</v>
      </c>
      <c r="S14" s="17"/>
    </row>
    <row r="15" ht="24.75" customHeight="1" spans="1:19">
      <c r="A15" s="16">
        <v>10</v>
      </c>
      <c r="B15" s="16" t="s">
        <v>25</v>
      </c>
      <c r="C15" s="16">
        <v>20200317018</v>
      </c>
      <c r="D15" s="16" t="s">
        <v>38</v>
      </c>
      <c r="E15" s="91">
        <f>VLOOKUP(C15,[5]sheet1!$A:$AU,46,0)</f>
        <v>0</v>
      </c>
      <c r="F15" s="92" t="str">
        <f>VLOOKUP(C15,[5]sheet1!$A:$AU,47,0)</f>
        <v/>
      </c>
      <c r="G15" s="16">
        <v>20</v>
      </c>
      <c r="H15" s="16">
        <v>8</v>
      </c>
      <c r="I15" s="16">
        <f t="shared" si="0"/>
        <v>28</v>
      </c>
      <c r="J15" s="16">
        <v>711</v>
      </c>
      <c r="K15" s="16" t="str">
        <f t="shared" si="1"/>
        <v>是</v>
      </c>
      <c r="L15" s="26">
        <v>5720</v>
      </c>
      <c r="M15" s="16" t="str">
        <f t="shared" si="2"/>
        <v>是</v>
      </c>
      <c r="N15" s="27" t="s">
        <v>27</v>
      </c>
      <c r="O15" s="27" t="s">
        <v>28</v>
      </c>
      <c r="P15" s="43" t="str">
        <f t="shared" si="3"/>
        <v>是</v>
      </c>
      <c r="Q15" s="16" t="s">
        <v>29</v>
      </c>
      <c r="R15" s="35">
        <v>0</v>
      </c>
      <c r="S15" s="17"/>
    </row>
    <row r="16" ht="24.75" customHeight="1" spans="1:19">
      <c r="A16" s="16">
        <v>11</v>
      </c>
      <c r="B16" s="16" t="s">
        <v>25</v>
      </c>
      <c r="C16" s="16">
        <v>20200317041</v>
      </c>
      <c r="D16" s="16" t="s">
        <v>39</v>
      </c>
      <c r="E16" s="91">
        <f>VLOOKUP(C16,[5]sheet1!$A:$AU,46,0)</f>
        <v>0</v>
      </c>
      <c r="F16" s="92" t="str">
        <f>VLOOKUP(C16,[5]sheet1!$A:$AU,47,0)</f>
        <v/>
      </c>
      <c r="G16" s="16">
        <v>11</v>
      </c>
      <c r="H16" s="16">
        <v>8</v>
      </c>
      <c r="I16" s="16">
        <f t="shared" si="0"/>
        <v>19</v>
      </c>
      <c r="J16" s="16">
        <v>232</v>
      </c>
      <c r="K16" s="16" t="str">
        <f t="shared" si="1"/>
        <v>是</v>
      </c>
      <c r="L16" s="26">
        <v>3980</v>
      </c>
      <c r="M16" s="16" t="str">
        <f t="shared" si="2"/>
        <v>是</v>
      </c>
      <c r="N16" s="27" t="s">
        <v>27</v>
      </c>
      <c r="O16" s="27" t="s">
        <v>28</v>
      </c>
      <c r="P16" s="43" t="str">
        <f t="shared" si="3"/>
        <v>是</v>
      </c>
      <c r="Q16" s="16" t="s">
        <v>29</v>
      </c>
      <c r="R16" s="35">
        <v>0</v>
      </c>
      <c r="S16" s="17"/>
    </row>
    <row r="17" ht="24.75" customHeight="1" spans="1:19">
      <c r="A17" s="16">
        <v>12</v>
      </c>
      <c r="B17" s="16" t="s">
        <v>25</v>
      </c>
      <c r="C17" s="16">
        <v>20200317064</v>
      </c>
      <c r="D17" s="16" t="s">
        <v>40</v>
      </c>
      <c r="E17" s="91">
        <f>VLOOKUP(C17,[5]sheet1!$A:$AU,46,0)</f>
        <v>0</v>
      </c>
      <c r="F17" s="92" t="str">
        <f>VLOOKUP(C17,[5]sheet1!$A:$AU,47,0)</f>
        <v/>
      </c>
      <c r="G17" s="16">
        <v>12</v>
      </c>
      <c r="H17" s="16">
        <v>8</v>
      </c>
      <c r="I17" s="16">
        <f t="shared" si="0"/>
        <v>20</v>
      </c>
      <c r="J17" s="16">
        <v>200</v>
      </c>
      <c r="K17" s="16" t="str">
        <f t="shared" si="1"/>
        <v>是</v>
      </c>
      <c r="L17" s="26">
        <v>3060</v>
      </c>
      <c r="M17" s="16" t="str">
        <f t="shared" si="2"/>
        <v>是</v>
      </c>
      <c r="N17" s="27" t="s">
        <v>27</v>
      </c>
      <c r="O17" s="27" t="s">
        <v>28</v>
      </c>
      <c r="P17" s="43" t="str">
        <f t="shared" si="3"/>
        <v>是</v>
      </c>
      <c r="Q17" s="16" t="s">
        <v>29</v>
      </c>
      <c r="R17" s="35">
        <v>0</v>
      </c>
      <c r="S17" s="17"/>
    </row>
    <row r="18" ht="24.75" customHeight="1" spans="1:19">
      <c r="A18" s="16">
        <v>13</v>
      </c>
      <c r="B18" s="16" t="s">
        <v>25</v>
      </c>
      <c r="C18" s="16">
        <v>20200317033</v>
      </c>
      <c r="D18" s="16" t="s">
        <v>41</v>
      </c>
      <c r="E18" s="91">
        <f>VLOOKUP(C18,[5]sheet1!$A:$AU,46,0)</f>
        <v>0</v>
      </c>
      <c r="F18" s="92" t="str">
        <f>VLOOKUP(C18,[5]sheet1!$A:$AU,47,0)</f>
        <v/>
      </c>
      <c r="G18" s="16">
        <v>15</v>
      </c>
      <c r="H18" s="16">
        <v>7</v>
      </c>
      <c r="I18" s="16">
        <f t="shared" si="0"/>
        <v>22</v>
      </c>
      <c r="J18" s="16">
        <v>285</v>
      </c>
      <c r="K18" s="16" t="str">
        <f t="shared" si="1"/>
        <v>是</v>
      </c>
      <c r="L18" s="26">
        <v>3360</v>
      </c>
      <c r="M18" s="16" t="str">
        <f t="shared" si="2"/>
        <v>是</v>
      </c>
      <c r="N18" s="27" t="s">
        <v>27</v>
      </c>
      <c r="O18" s="27" t="s">
        <v>28</v>
      </c>
      <c r="P18" s="43" t="str">
        <f t="shared" si="3"/>
        <v>是</v>
      </c>
      <c r="Q18" s="16" t="s">
        <v>29</v>
      </c>
      <c r="R18" s="35">
        <v>0</v>
      </c>
      <c r="S18" s="17"/>
    </row>
    <row r="19" ht="24.75" customHeight="1" spans="1:19">
      <c r="A19" s="16">
        <v>14</v>
      </c>
      <c r="B19" s="16" t="s">
        <v>25</v>
      </c>
      <c r="C19" s="16">
        <v>20200317045</v>
      </c>
      <c r="D19" s="16" t="s">
        <v>42</v>
      </c>
      <c r="E19" s="91">
        <f>VLOOKUP(C19,[5]sheet1!$A:$AU,46,0)</f>
        <v>0</v>
      </c>
      <c r="F19" s="92" t="str">
        <f>VLOOKUP(C19,[5]sheet1!$A:$AU,47,0)</f>
        <v/>
      </c>
      <c r="G19" s="16">
        <v>12</v>
      </c>
      <c r="H19" s="16">
        <v>8</v>
      </c>
      <c r="I19" s="16">
        <f t="shared" si="0"/>
        <v>20</v>
      </c>
      <c r="J19" s="16">
        <v>287</v>
      </c>
      <c r="K19" s="16" t="str">
        <f t="shared" si="1"/>
        <v>是</v>
      </c>
      <c r="L19" s="26">
        <v>2350</v>
      </c>
      <c r="M19" s="16" t="str">
        <f t="shared" si="2"/>
        <v>是</v>
      </c>
      <c r="N19" s="27" t="s">
        <v>27</v>
      </c>
      <c r="O19" s="27" t="s">
        <v>28</v>
      </c>
      <c r="P19" s="43" t="str">
        <f t="shared" si="3"/>
        <v>是</v>
      </c>
      <c r="Q19" s="16" t="s">
        <v>29</v>
      </c>
      <c r="R19" s="35">
        <v>0</v>
      </c>
      <c r="S19" s="17"/>
    </row>
    <row r="20" ht="24.75" customHeight="1" spans="1:19">
      <c r="A20" s="16">
        <v>15</v>
      </c>
      <c r="B20" s="16" t="s">
        <v>25</v>
      </c>
      <c r="C20" s="16">
        <v>20200317073</v>
      </c>
      <c r="D20" s="16" t="s">
        <v>43</v>
      </c>
      <c r="E20" s="91">
        <f>VLOOKUP(C20,[5]sheet1!$A:$AU,46,0)</f>
        <v>0</v>
      </c>
      <c r="F20" s="92" t="str">
        <f>VLOOKUP(C20,[5]sheet1!$A:$AU,47,0)</f>
        <v/>
      </c>
      <c r="G20" s="16">
        <v>11</v>
      </c>
      <c r="H20" s="16">
        <v>8</v>
      </c>
      <c r="I20" s="16">
        <f t="shared" si="0"/>
        <v>19</v>
      </c>
      <c r="J20" s="16">
        <v>337</v>
      </c>
      <c r="K20" s="16" t="str">
        <f t="shared" si="1"/>
        <v>是</v>
      </c>
      <c r="L20" s="26">
        <v>3040</v>
      </c>
      <c r="M20" s="16" t="str">
        <f t="shared" si="2"/>
        <v>是</v>
      </c>
      <c r="N20" s="27" t="s">
        <v>27</v>
      </c>
      <c r="O20" s="27" t="s">
        <v>28</v>
      </c>
      <c r="P20" s="43" t="str">
        <f t="shared" si="3"/>
        <v>是</v>
      </c>
      <c r="Q20" s="16" t="s">
        <v>29</v>
      </c>
      <c r="R20" s="35">
        <v>0</v>
      </c>
      <c r="S20" s="17"/>
    </row>
    <row r="21" ht="24.75" customHeight="1" spans="1:19">
      <c r="A21" s="16">
        <v>16</v>
      </c>
      <c r="B21" s="16" t="s">
        <v>25</v>
      </c>
      <c r="C21" s="16">
        <v>20200317066</v>
      </c>
      <c r="D21" s="16" t="s">
        <v>44</v>
      </c>
      <c r="E21" s="91">
        <f>VLOOKUP(C21,[5]sheet1!$A:$AU,46,0)</f>
        <v>0</v>
      </c>
      <c r="F21" s="92" t="str">
        <f>VLOOKUP(C21,[5]sheet1!$A:$AU,47,0)</f>
        <v/>
      </c>
      <c r="G21" s="16">
        <v>11</v>
      </c>
      <c r="H21" s="16">
        <v>8</v>
      </c>
      <c r="I21" s="16">
        <f t="shared" si="0"/>
        <v>19</v>
      </c>
      <c r="J21" s="16">
        <v>236</v>
      </c>
      <c r="K21" s="16" t="str">
        <f t="shared" si="1"/>
        <v>是</v>
      </c>
      <c r="L21" s="26">
        <v>3120</v>
      </c>
      <c r="M21" s="16" t="str">
        <f t="shared" si="2"/>
        <v>是</v>
      </c>
      <c r="N21" s="27" t="s">
        <v>27</v>
      </c>
      <c r="O21" s="27" t="s">
        <v>28</v>
      </c>
      <c r="P21" s="43" t="str">
        <f t="shared" si="3"/>
        <v>是</v>
      </c>
      <c r="Q21" s="16" t="s">
        <v>29</v>
      </c>
      <c r="R21" s="35">
        <v>0</v>
      </c>
      <c r="S21" s="17"/>
    </row>
    <row r="22" ht="24.75" customHeight="1" spans="1:19">
      <c r="A22" s="16">
        <v>17</v>
      </c>
      <c r="B22" s="16" t="s">
        <v>25</v>
      </c>
      <c r="C22" s="16">
        <v>20200317058</v>
      </c>
      <c r="D22" s="16" t="s">
        <v>45</v>
      </c>
      <c r="E22" s="91">
        <f>VLOOKUP(C22,[5]sheet1!$A:$AU,46,0)</f>
        <v>0</v>
      </c>
      <c r="F22" s="92" t="str">
        <f>VLOOKUP(C22,[5]sheet1!$A:$AU,47,0)</f>
        <v/>
      </c>
      <c r="G22" s="16">
        <v>12</v>
      </c>
      <c r="H22" s="16">
        <v>8</v>
      </c>
      <c r="I22" s="16">
        <f t="shared" si="0"/>
        <v>20</v>
      </c>
      <c r="J22" s="16">
        <v>170</v>
      </c>
      <c r="K22" s="16" t="str">
        <f t="shared" si="1"/>
        <v>是</v>
      </c>
      <c r="L22" s="26">
        <v>2940</v>
      </c>
      <c r="M22" s="16" t="str">
        <f t="shared" si="2"/>
        <v>是</v>
      </c>
      <c r="N22" s="27" t="s">
        <v>27</v>
      </c>
      <c r="O22" s="27" t="s">
        <v>28</v>
      </c>
      <c r="P22" s="43" t="str">
        <f t="shared" si="3"/>
        <v>是</v>
      </c>
      <c r="Q22" s="16" t="s">
        <v>29</v>
      </c>
      <c r="R22" s="35">
        <v>0</v>
      </c>
      <c r="S22" s="17"/>
    </row>
    <row r="23" ht="24.75" customHeight="1" spans="1:19">
      <c r="A23" s="16">
        <v>18</v>
      </c>
      <c r="B23" s="16" t="s">
        <v>25</v>
      </c>
      <c r="C23" s="16">
        <v>20200317054</v>
      </c>
      <c r="D23" s="16" t="s">
        <v>46</v>
      </c>
      <c r="E23" s="91">
        <f>VLOOKUP(C23,[5]sheet1!$A:$AU,46,0)</f>
        <v>0</v>
      </c>
      <c r="F23" s="92" t="str">
        <f>VLOOKUP(C23,[5]sheet1!$A:$AU,47,0)</f>
        <v/>
      </c>
      <c r="G23" s="16">
        <v>13</v>
      </c>
      <c r="H23" s="16">
        <v>8</v>
      </c>
      <c r="I23" s="16">
        <f t="shared" si="0"/>
        <v>21</v>
      </c>
      <c r="J23" s="16">
        <v>249</v>
      </c>
      <c r="K23" s="16" t="str">
        <f t="shared" si="1"/>
        <v>是</v>
      </c>
      <c r="L23" s="26">
        <v>3480</v>
      </c>
      <c r="M23" s="16" t="str">
        <f t="shared" si="2"/>
        <v>是</v>
      </c>
      <c r="N23" s="27" t="s">
        <v>27</v>
      </c>
      <c r="O23" s="27" t="s">
        <v>28</v>
      </c>
      <c r="P23" s="43" t="str">
        <f t="shared" si="3"/>
        <v>是</v>
      </c>
      <c r="Q23" s="16" t="s">
        <v>29</v>
      </c>
      <c r="R23" s="35">
        <v>0</v>
      </c>
      <c r="S23" s="17"/>
    </row>
    <row r="24" ht="24.75" customHeight="1" spans="1:19">
      <c r="A24" s="16">
        <v>19</v>
      </c>
      <c r="B24" s="16" t="s">
        <v>25</v>
      </c>
      <c r="C24" s="16">
        <v>20200317002</v>
      </c>
      <c r="D24" s="16" t="s">
        <v>47</v>
      </c>
      <c r="E24" s="91">
        <f>VLOOKUP(C24,[5]sheet1!$A:$AU,46,0)</f>
        <v>0</v>
      </c>
      <c r="F24" s="92" t="str">
        <f>VLOOKUP(C24,[5]sheet1!$A:$AU,47,0)</f>
        <v/>
      </c>
      <c r="G24" s="16">
        <v>12</v>
      </c>
      <c r="H24" s="16">
        <v>8</v>
      </c>
      <c r="I24" s="16">
        <f t="shared" si="0"/>
        <v>20</v>
      </c>
      <c r="J24" s="16">
        <v>203</v>
      </c>
      <c r="K24" s="16" t="str">
        <f t="shared" si="1"/>
        <v>是</v>
      </c>
      <c r="L24" s="26">
        <v>2900</v>
      </c>
      <c r="M24" s="16" t="str">
        <f t="shared" si="2"/>
        <v>是</v>
      </c>
      <c r="N24" s="27" t="s">
        <v>27</v>
      </c>
      <c r="O24" s="27" t="s">
        <v>28</v>
      </c>
      <c r="P24" s="43" t="str">
        <f t="shared" si="3"/>
        <v>是</v>
      </c>
      <c r="Q24" s="16" t="s">
        <v>29</v>
      </c>
      <c r="R24" s="35">
        <v>0</v>
      </c>
      <c r="S24" s="17"/>
    </row>
    <row r="25" ht="24.75" customHeight="1" spans="1:19">
      <c r="A25" s="16">
        <v>20</v>
      </c>
      <c r="B25" s="16" t="s">
        <v>25</v>
      </c>
      <c r="C25" s="16">
        <v>20200317014</v>
      </c>
      <c r="D25" s="16" t="s">
        <v>48</v>
      </c>
      <c r="E25" s="91">
        <f>VLOOKUP(C25,[5]sheet1!$A:$AU,46,0)</f>
        <v>0</v>
      </c>
      <c r="F25" s="92" t="str">
        <f>VLOOKUP(C25,[5]sheet1!$A:$AU,47,0)</f>
        <v/>
      </c>
      <c r="G25" s="16">
        <v>16</v>
      </c>
      <c r="H25" s="16">
        <v>8</v>
      </c>
      <c r="I25" s="16">
        <f t="shared" si="0"/>
        <v>24</v>
      </c>
      <c r="J25" s="16">
        <v>391</v>
      </c>
      <c r="K25" s="16" t="str">
        <f t="shared" si="1"/>
        <v>是</v>
      </c>
      <c r="L25" s="26">
        <v>3930</v>
      </c>
      <c r="M25" s="16" t="str">
        <f t="shared" si="2"/>
        <v>是</v>
      </c>
      <c r="N25" s="27" t="s">
        <v>27</v>
      </c>
      <c r="O25" s="27" t="s">
        <v>28</v>
      </c>
      <c r="P25" s="43" t="str">
        <f t="shared" si="3"/>
        <v>是</v>
      </c>
      <c r="Q25" s="16" t="s">
        <v>29</v>
      </c>
      <c r="R25" s="35">
        <v>0</v>
      </c>
      <c r="S25" s="17"/>
    </row>
    <row r="26" ht="24.75" customHeight="1" spans="1:19">
      <c r="A26" s="16">
        <v>21</v>
      </c>
      <c r="B26" s="16" t="s">
        <v>25</v>
      </c>
      <c r="C26" s="16">
        <v>20200317036</v>
      </c>
      <c r="D26" s="16" t="s">
        <v>49</v>
      </c>
      <c r="E26" s="91">
        <f>VLOOKUP(C26,[5]sheet1!$A:$AU,46,0)</f>
        <v>0</v>
      </c>
      <c r="F26" s="92" t="str">
        <f>VLOOKUP(C26,[5]sheet1!$A:$AU,47,0)</f>
        <v/>
      </c>
      <c r="G26" s="16">
        <v>16</v>
      </c>
      <c r="H26" s="16">
        <v>8</v>
      </c>
      <c r="I26" s="16">
        <f t="shared" si="0"/>
        <v>24</v>
      </c>
      <c r="J26" s="16">
        <v>386</v>
      </c>
      <c r="K26" s="16" t="str">
        <f t="shared" si="1"/>
        <v>是</v>
      </c>
      <c r="L26" s="26">
        <v>3870</v>
      </c>
      <c r="M26" s="16" t="str">
        <f t="shared" si="2"/>
        <v>是</v>
      </c>
      <c r="N26" s="27" t="s">
        <v>27</v>
      </c>
      <c r="O26" s="27" t="s">
        <v>28</v>
      </c>
      <c r="P26" s="43" t="str">
        <f t="shared" si="3"/>
        <v>是</v>
      </c>
      <c r="Q26" s="16" t="s">
        <v>29</v>
      </c>
      <c r="R26" s="35">
        <v>0</v>
      </c>
      <c r="S26" s="17"/>
    </row>
    <row r="27" ht="24.75" customHeight="1" spans="1:19">
      <c r="A27" s="16">
        <v>22</v>
      </c>
      <c r="B27" s="16" t="s">
        <v>25</v>
      </c>
      <c r="C27" s="16">
        <v>20200317027</v>
      </c>
      <c r="D27" s="16" t="s">
        <v>50</v>
      </c>
      <c r="E27" s="91">
        <f>VLOOKUP(C27,[5]sheet1!$A:$AU,46,0)</f>
        <v>0</v>
      </c>
      <c r="F27" s="92" t="str">
        <f>VLOOKUP(C27,[5]sheet1!$A:$AU,47,0)</f>
        <v/>
      </c>
      <c r="G27" s="16">
        <v>12</v>
      </c>
      <c r="H27" s="16">
        <v>8</v>
      </c>
      <c r="I27" s="16">
        <f t="shared" si="0"/>
        <v>20</v>
      </c>
      <c r="J27" s="16">
        <v>297</v>
      </c>
      <c r="K27" s="16" t="str">
        <f t="shared" si="1"/>
        <v>是</v>
      </c>
      <c r="L27" s="26">
        <v>2860</v>
      </c>
      <c r="M27" s="16" t="str">
        <f t="shared" si="2"/>
        <v>是</v>
      </c>
      <c r="N27" s="27" t="s">
        <v>27</v>
      </c>
      <c r="O27" s="27" t="s">
        <v>28</v>
      </c>
      <c r="P27" s="43" t="str">
        <f t="shared" si="3"/>
        <v>是</v>
      </c>
      <c r="Q27" s="16" t="s">
        <v>29</v>
      </c>
      <c r="R27" s="35">
        <v>0</v>
      </c>
      <c r="S27" s="17"/>
    </row>
    <row r="28" ht="24.75" customHeight="1" spans="1:19">
      <c r="A28" s="16">
        <v>23</v>
      </c>
      <c r="B28" s="16" t="s">
        <v>25</v>
      </c>
      <c r="C28" s="16">
        <v>20200317082</v>
      </c>
      <c r="D28" s="16" t="s">
        <v>51</v>
      </c>
      <c r="E28" s="91">
        <f>VLOOKUP(C28,[5]sheet1!$A:$AU,46,0)</f>
        <v>0</v>
      </c>
      <c r="F28" s="92" t="str">
        <f>VLOOKUP(C28,[5]sheet1!$A:$AU,47,0)</f>
        <v/>
      </c>
      <c r="G28" s="16">
        <v>10</v>
      </c>
      <c r="H28" s="16">
        <v>8</v>
      </c>
      <c r="I28" s="16">
        <f t="shared" si="0"/>
        <v>18</v>
      </c>
      <c r="J28" s="16">
        <v>247</v>
      </c>
      <c r="K28" s="16" t="str">
        <f t="shared" si="1"/>
        <v>是</v>
      </c>
      <c r="L28" s="26">
        <v>3690</v>
      </c>
      <c r="M28" s="16" t="str">
        <f t="shared" si="2"/>
        <v>是</v>
      </c>
      <c r="N28" s="27" t="s">
        <v>27</v>
      </c>
      <c r="O28" s="27" t="s">
        <v>28</v>
      </c>
      <c r="P28" s="43" t="str">
        <f t="shared" si="3"/>
        <v>是</v>
      </c>
      <c r="Q28" s="16" t="s">
        <v>29</v>
      </c>
      <c r="R28" s="35">
        <v>0</v>
      </c>
      <c r="S28" s="17"/>
    </row>
    <row r="29" ht="24.75" customHeight="1" spans="1:19">
      <c r="A29" s="16">
        <v>24</v>
      </c>
      <c r="B29" s="16" t="s">
        <v>25</v>
      </c>
      <c r="C29" s="16">
        <v>20200317030</v>
      </c>
      <c r="D29" s="16" t="s">
        <v>52</v>
      </c>
      <c r="E29" s="91">
        <f>VLOOKUP(C29,[5]sheet1!$A:$AU,46,0)</f>
        <v>0</v>
      </c>
      <c r="F29" s="92" t="str">
        <f>VLOOKUP(C29,[5]sheet1!$A:$AU,47,0)</f>
        <v/>
      </c>
      <c r="G29" s="16">
        <v>10</v>
      </c>
      <c r="H29" s="16">
        <v>8</v>
      </c>
      <c r="I29" s="16">
        <f t="shared" si="0"/>
        <v>18</v>
      </c>
      <c r="J29" s="16">
        <v>257</v>
      </c>
      <c r="K29" s="16" t="str">
        <f t="shared" si="1"/>
        <v>是</v>
      </c>
      <c r="L29" s="26">
        <v>3100</v>
      </c>
      <c r="M29" s="16" t="str">
        <f t="shared" si="2"/>
        <v>是</v>
      </c>
      <c r="N29" s="27" t="s">
        <v>27</v>
      </c>
      <c r="O29" s="27" t="s">
        <v>28</v>
      </c>
      <c r="P29" s="43" t="str">
        <f t="shared" si="3"/>
        <v>是</v>
      </c>
      <c r="Q29" s="16" t="s">
        <v>29</v>
      </c>
      <c r="R29" s="35">
        <v>0</v>
      </c>
      <c r="S29" s="17"/>
    </row>
    <row r="30" ht="24.75" customHeight="1" spans="1:19">
      <c r="A30" s="16">
        <v>25</v>
      </c>
      <c r="B30" s="16" t="s">
        <v>25</v>
      </c>
      <c r="C30" s="16">
        <v>20200317079</v>
      </c>
      <c r="D30" s="16" t="s">
        <v>53</v>
      </c>
      <c r="E30" s="91">
        <f>VLOOKUP(C30,[5]sheet1!$A:$AU,46,0)</f>
        <v>0</v>
      </c>
      <c r="F30" s="92" t="str">
        <f>VLOOKUP(C30,[5]sheet1!$A:$AU,47,0)</f>
        <v/>
      </c>
      <c r="G30" s="16">
        <v>12</v>
      </c>
      <c r="H30" s="16">
        <v>8</v>
      </c>
      <c r="I30" s="16">
        <f t="shared" si="0"/>
        <v>20</v>
      </c>
      <c r="J30" s="16">
        <v>302</v>
      </c>
      <c r="K30" s="16" t="str">
        <f t="shared" si="1"/>
        <v>是</v>
      </c>
      <c r="L30" s="26">
        <v>3310</v>
      </c>
      <c r="M30" s="16" t="str">
        <f t="shared" si="2"/>
        <v>是</v>
      </c>
      <c r="N30" s="27" t="s">
        <v>27</v>
      </c>
      <c r="O30" s="27" t="s">
        <v>28</v>
      </c>
      <c r="P30" s="43" t="str">
        <f t="shared" si="3"/>
        <v>是</v>
      </c>
      <c r="Q30" s="16" t="s">
        <v>29</v>
      </c>
      <c r="R30" s="35">
        <v>0</v>
      </c>
      <c r="S30" s="17"/>
    </row>
    <row r="31" ht="24.75" customHeight="1" spans="1:19">
      <c r="A31" s="16">
        <v>26</v>
      </c>
      <c r="B31" s="16" t="s">
        <v>25</v>
      </c>
      <c r="C31" s="16">
        <v>20200317048</v>
      </c>
      <c r="D31" s="16" t="s">
        <v>54</v>
      </c>
      <c r="E31" s="91">
        <f>VLOOKUP(C31,[5]sheet1!$A:$AU,46,0)</f>
        <v>0</v>
      </c>
      <c r="F31" s="92" t="str">
        <f>VLOOKUP(C31,[5]sheet1!$A:$AU,47,0)</f>
        <v/>
      </c>
      <c r="G31" s="16">
        <v>14</v>
      </c>
      <c r="H31" s="16">
        <v>8</v>
      </c>
      <c r="I31" s="16">
        <f t="shared" si="0"/>
        <v>22</v>
      </c>
      <c r="J31" s="16">
        <v>230</v>
      </c>
      <c r="K31" s="16" t="str">
        <f t="shared" si="1"/>
        <v>是</v>
      </c>
      <c r="L31" s="26">
        <v>3830</v>
      </c>
      <c r="M31" s="16" t="str">
        <f t="shared" si="2"/>
        <v>是</v>
      </c>
      <c r="N31" s="27" t="s">
        <v>27</v>
      </c>
      <c r="O31" s="27" t="s">
        <v>28</v>
      </c>
      <c r="P31" s="43" t="str">
        <f t="shared" si="3"/>
        <v>是</v>
      </c>
      <c r="Q31" s="16" t="s">
        <v>29</v>
      </c>
      <c r="R31" s="35">
        <v>0</v>
      </c>
      <c r="S31" s="17"/>
    </row>
    <row r="32" ht="24.75" customHeight="1" spans="1:19">
      <c r="A32" s="16">
        <v>27</v>
      </c>
      <c r="B32" s="16" t="s">
        <v>25</v>
      </c>
      <c r="C32" s="16">
        <v>20200317046</v>
      </c>
      <c r="D32" s="16" t="s">
        <v>55</v>
      </c>
      <c r="E32" s="91">
        <f>VLOOKUP(C32,[5]sheet1!$A:$AU,46,0)</f>
        <v>0</v>
      </c>
      <c r="F32" s="92" t="str">
        <f>VLOOKUP(C32,[5]sheet1!$A:$AU,47,0)</f>
        <v/>
      </c>
      <c r="G32" s="16">
        <v>12</v>
      </c>
      <c r="H32" s="16">
        <v>8</v>
      </c>
      <c r="I32" s="16">
        <f t="shared" si="0"/>
        <v>20</v>
      </c>
      <c r="J32" s="16">
        <v>540</v>
      </c>
      <c r="K32" s="16" t="str">
        <f t="shared" si="1"/>
        <v>是</v>
      </c>
      <c r="L32" s="26">
        <v>3310</v>
      </c>
      <c r="M32" s="16" t="str">
        <f t="shared" si="2"/>
        <v>是</v>
      </c>
      <c r="N32" s="27" t="s">
        <v>27</v>
      </c>
      <c r="O32" s="27" t="s">
        <v>28</v>
      </c>
      <c r="P32" s="43" t="str">
        <f t="shared" si="3"/>
        <v>是</v>
      </c>
      <c r="Q32" s="16" t="s">
        <v>29</v>
      </c>
      <c r="R32" s="35">
        <v>0</v>
      </c>
      <c r="S32" s="17"/>
    </row>
    <row r="33" ht="24.75" customHeight="1" spans="1:19">
      <c r="A33" s="16">
        <v>28</v>
      </c>
      <c r="B33" s="16" t="s">
        <v>25</v>
      </c>
      <c r="C33" s="16">
        <v>20200317028</v>
      </c>
      <c r="D33" s="16" t="s">
        <v>56</v>
      </c>
      <c r="E33" s="91">
        <f>VLOOKUP(C33,[5]sheet1!$A:$AU,46,0)</f>
        <v>0</v>
      </c>
      <c r="F33" s="92" t="str">
        <f>VLOOKUP(C33,[5]sheet1!$A:$AU,47,0)</f>
        <v/>
      </c>
      <c r="G33" s="16">
        <v>10</v>
      </c>
      <c r="H33" s="16">
        <v>8</v>
      </c>
      <c r="I33" s="16">
        <f t="shared" si="0"/>
        <v>18</v>
      </c>
      <c r="J33" s="16">
        <v>175</v>
      </c>
      <c r="K33" s="16" t="str">
        <f t="shared" si="1"/>
        <v>是</v>
      </c>
      <c r="L33" s="26">
        <v>2670</v>
      </c>
      <c r="M33" s="16" t="str">
        <f t="shared" si="2"/>
        <v>是</v>
      </c>
      <c r="N33" s="27" t="s">
        <v>27</v>
      </c>
      <c r="O33" s="27" t="s">
        <v>28</v>
      </c>
      <c r="P33" s="43" t="str">
        <f t="shared" si="3"/>
        <v>是</v>
      </c>
      <c r="Q33" s="16" t="s">
        <v>29</v>
      </c>
      <c r="R33" s="35">
        <v>0</v>
      </c>
      <c r="S33" s="17"/>
    </row>
    <row r="34" ht="24.75" customHeight="1" spans="1:19">
      <c r="A34" s="16">
        <v>29</v>
      </c>
      <c r="B34" s="16" t="s">
        <v>25</v>
      </c>
      <c r="C34" s="16">
        <v>20200317013</v>
      </c>
      <c r="D34" s="16" t="s">
        <v>57</v>
      </c>
      <c r="E34" s="91">
        <f>VLOOKUP(C34,[5]sheet1!$A:$AU,46,0)</f>
        <v>0</v>
      </c>
      <c r="F34" s="92" t="str">
        <f>VLOOKUP(C34,[5]sheet1!$A:$AU,47,0)</f>
        <v/>
      </c>
      <c r="G34" s="16">
        <v>9</v>
      </c>
      <c r="H34" s="16">
        <v>8</v>
      </c>
      <c r="I34" s="16">
        <f t="shared" si="0"/>
        <v>17</v>
      </c>
      <c r="J34" s="16">
        <v>184</v>
      </c>
      <c r="K34" s="16" t="str">
        <f t="shared" si="1"/>
        <v>是</v>
      </c>
      <c r="L34" s="26">
        <v>2670</v>
      </c>
      <c r="M34" s="16" t="str">
        <f t="shared" si="2"/>
        <v>是</v>
      </c>
      <c r="N34" s="27" t="s">
        <v>27</v>
      </c>
      <c r="O34" s="27" t="s">
        <v>28</v>
      </c>
      <c r="P34" s="43" t="str">
        <f t="shared" si="3"/>
        <v>是</v>
      </c>
      <c r="Q34" s="16" t="s">
        <v>29</v>
      </c>
      <c r="R34" s="35">
        <v>0</v>
      </c>
      <c r="S34" s="17"/>
    </row>
    <row r="35" ht="24.75" customHeight="1" spans="1:19">
      <c r="A35" s="16">
        <v>30</v>
      </c>
      <c r="B35" s="16" t="s">
        <v>25</v>
      </c>
      <c r="C35" s="16">
        <v>20200317063</v>
      </c>
      <c r="D35" s="16" t="s">
        <v>58</v>
      </c>
      <c r="E35" s="91">
        <f>VLOOKUP(C35,[5]sheet1!$A:$AU,46,0)</f>
        <v>0</v>
      </c>
      <c r="F35" s="92" t="str">
        <f>VLOOKUP(C35,[5]sheet1!$A:$AU,47,0)</f>
        <v/>
      </c>
      <c r="G35" s="16">
        <v>11</v>
      </c>
      <c r="H35" s="16">
        <v>8</v>
      </c>
      <c r="I35" s="16">
        <f t="shared" si="0"/>
        <v>19</v>
      </c>
      <c r="J35" s="16">
        <v>352</v>
      </c>
      <c r="K35" s="16" t="str">
        <f t="shared" si="1"/>
        <v>是</v>
      </c>
      <c r="L35" s="26">
        <v>3570</v>
      </c>
      <c r="M35" s="16" t="str">
        <f t="shared" si="2"/>
        <v>是</v>
      </c>
      <c r="N35" s="27" t="s">
        <v>27</v>
      </c>
      <c r="O35" s="27" t="s">
        <v>28</v>
      </c>
      <c r="P35" s="43" t="str">
        <f t="shared" si="3"/>
        <v>是</v>
      </c>
      <c r="Q35" s="16" t="s">
        <v>29</v>
      </c>
      <c r="R35" s="35">
        <v>0</v>
      </c>
      <c r="S35" s="17"/>
    </row>
    <row r="36" ht="24.75" customHeight="1" spans="1:19">
      <c r="A36" s="16">
        <v>31</v>
      </c>
      <c r="B36" s="16" t="s">
        <v>25</v>
      </c>
      <c r="C36" s="16">
        <v>20200317086</v>
      </c>
      <c r="D36" s="16" t="s">
        <v>59</v>
      </c>
      <c r="E36" s="91">
        <f>VLOOKUP(C36,[5]sheet1!$A:$AU,46,0)</f>
        <v>0</v>
      </c>
      <c r="F36" s="92" t="str">
        <f>VLOOKUP(C36,[5]sheet1!$A:$AU,47,0)</f>
        <v/>
      </c>
      <c r="G36" s="16">
        <v>11</v>
      </c>
      <c r="H36" s="16">
        <v>8</v>
      </c>
      <c r="I36" s="16">
        <f t="shared" si="0"/>
        <v>19</v>
      </c>
      <c r="J36" s="16">
        <v>249</v>
      </c>
      <c r="K36" s="16" t="str">
        <f t="shared" si="1"/>
        <v>是</v>
      </c>
      <c r="L36" s="26">
        <v>2730</v>
      </c>
      <c r="M36" s="16" t="str">
        <f t="shared" si="2"/>
        <v>是</v>
      </c>
      <c r="N36" s="27" t="s">
        <v>27</v>
      </c>
      <c r="O36" s="27" t="s">
        <v>28</v>
      </c>
      <c r="P36" s="43" t="str">
        <f t="shared" si="3"/>
        <v>是</v>
      </c>
      <c r="Q36" s="16" t="s">
        <v>29</v>
      </c>
      <c r="R36" s="35">
        <v>0</v>
      </c>
      <c r="S36" s="17"/>
    </row>
    <row r="37" ht="24.75" customHeight="1" spans="1:19">
      <c r="A37" s="16">
        <v>32</v>
      </c>
      <c r="B37" s="16" t="s">
        <v>25</v>
      </c>
      <c r="C37" s="16">
        <v>20200317043</v>
      </c>
      <c r="D37" s="16" t="s">
        <v>60</v>
      </c>
      <c r="E37" s="91">
        <f>VLOOKUP(C37,[5]sheet1!$A:$AU,46,0)</f>
        <v>0</v>
      </c>
      <c r="F37" s="92" t="str">
        <f>VLOOKUP(C37,[5]sheet1!$A:$AU,47,0)</f>
        <v/>
      </c>
      <c r="G37" s="16">
        <v>15</v>
      </c>
      <c r="H37" s="16">
        <v>7</v>
      </c>
      <c r="I37" s="16">
        <f t="shared" si="0"/>
        <v>22</v>
      </c>
      <c r="J37" s="16">
        <v>235</v>
      </c>
      <c r="K37" s="16" t="str">
        <f t="shared" si="1"/>
        <v>是</v>
      </c>
      <c r="L37" s="26">
        <v>2670</v>
      </c>
      <c r="M37" s="16" t="str">
        <f t="shared" si="2"/>
        <v>是</v>
      </c>
      <c r="N37" s="27" t="s">
        <v>27</v>
      </c>
      <c r="O37" s="27" t="s">
        <v>28</v>
      </c>
      <c r="P37" s="43" t="str">
        <f t="shared" si="3"/>
        <v>是</v>
      </c>
      <c r="Q37" s="16" t="s">
        <v>29</v>
      </c>
      <c r="R37" s="35">
        <v>0</v>
      </c>
      <c r="S37" s="17"/>
    </row>
    <row r="38" ht="24.75" customHeight="1" spans="1:19">
      <c r="A38" s="16">
        <v>33</v>
      </c>
      <c r="B38" s="16" t="s">
        <v>25</v>
      </c>
      <c r="C38" s="16">
        <v>20200316041</v>
      </c>
      <c r="D38" s="16" t="s">
        <v>61</v>
      </c>
      <c r="E38" s="91">
        <f>VLOOKUP(C38,[5]sheet1!$A:$AU,46,0)</f>
        <v>0</v>
      </c>
      <c r="F38" s="92" t="str">
        <f>VLOOKUP(C38,[5]sheet1!$A:$AU,47,0)</f>
        <v/>
      </c>
      <c r="G38" s="16">
        <v>15</v>
      </c>
      <c r="H38" s="16">
        <v>8</v>
      </c>
      <c r="I38" s="16">
        <f t="shared" si="0"/>
        <v>23</v>
      </c>
      <c r="J38" s="16">
        <v>210</v>
      </c>
      <c r="K38" s="16" t="str">
        <f t="shared" si="1"/>
        <v>是</v>
      </c>
      <c r="L38" s="26">
        <v>2790</v>
      </c>
      <c r="M38" s="16" t="str">
        <f t="shared" si="2"/>
        <v>是</v>
      </c>
      <c r="N38" s="27" t="s">
        <v>27</v>
      </c>
      <c r="O38" s="27" t="s">
        <v>28</v>
      </c>
      <c r="P38" s="43" t="str">
        <f t="shared" si="3"/>
        <v>是</v>
      </c>
      <c r="Q38" s="16" t="s">
        <v>29</v>
      </c>
      <c r="R38" s="35">
        <v>0</v>
      </c>
      <c r="S38" s="17"/>
    </row>
    <row r="39" ht="24.75" customHeight="1" spans="1:19">
      <c r="A39" s="16">
        <v>34</v>
      </c>
      <c r="B39" s="16" t="s">
        <v>25</v>
      </c>
      <c r="C39" s="16">
        <v>20200317091</v>
      </c>
      <c r="D39" s="16" t="s">
        <v>62</v>
      </c>
      <c r="E39" s="91">
        <f>VLOOKUP(C39,[5]sheet1!$A:$AU,46,0)</f>
        <v>1</v>
      </c>
      <c r="F39" s="92" t="str">
        <f>VLOOKUP(C39,[5]sheet1!$A:$AU,47,0)</f>
        <v>预就业实习</v>
      </c>
      <c r="G39" s="16">
        <v>12</v>
      </c>
      <c r="H39" s="16">
        <v>8</v>
      </c>
      <c r="I39" s="16">
        <f t="shared" si="0"/>
        <v>20</v>
      </c>
      <c r="J39" s="16">
        <v>240</v>
      </c>
      <c r="K39" s="16" t="str">
        <f t="shared" si="1"/>
        <v>是</v>
      </c>
      <c r="L39" s="26">
        <v>3050</v>
      </c>
      <c r="M39" s="16" t="str">
        <f t="shared" si="2"/>
        <v>是</v>
      </c>
      <c r="N39" s="27" t="s">
        <v>27</v>
      </c>
      <c r="O39" s="27" t="s">
        <v>28</v>
      </c>
      <c r="P39" s="43" t="str">
        <f t="shared" si="3"/>
        <v>否</v>
      </c>
      <c r="Q39" s="34" t="s">
        <v>63</v>
      </c>
      <c r="R39" s="35">
        <v>0</v>
      </c>
      <c r="S39" s="17">
        <v>1</v>
      </c>
    </row>
    <row r="40" ht="24.75" customHeight="1" spans="1:19">
      <c r="A40" s="16">
        <v>35</v>
      </c>
      <c r="B40" s="16" t="s">
        <v>25</v>
      </c>
      <c r="C40" s="16">
        <v>20200317034</v>
      </c>
      <c r="D40" s="16" t="s">
        <v>64</v>
      </c>
      <c r="E40" s="91">
        <f>VLOOKUP(C40,[5]sheet1!$A:$AU,46,0)</f>
        <v>0</v>
      </c>
      <c r="F40" s="92" t="str">
        <f>VLOOKUP(C40,[5]sheet1!$A:$AU,47,0)</f>
        <v/>
      </c>
      <c r="G40" s="16">
        <v>10</v>
      </c>
      <c r="H40" s="16">
        <v>8</v>
      </c>
      <c r="I40" s="16">
        <f t="shared" si="0"/>
        <v>18</v>
      </c>
      <c r="J40" s="16">
        <v>210</v>
      </c>
      <c r="K40" s="16" t="str">
        <f t="shared" si="1"/>
        <v>是</v>
      </c>
      <c r="L40" s="26">
        <v>2850</v>
      </c>
      <c r="M40" s="16" t="str">
        <f t="shared" si="2"/>
        <v>是</v>
      </c>
      <c r="N40" s="27" t="s">
        <v>27</v>
      </c>
      <c r="O40" s="27" t="s">
        <v>28</v>
      </c>
      <c r="P40" s="43" t="str">
        <f t="shared" si="3"/>
        <v>是</v>
      </c>
      <c r="Q40" s="16" t="s">
        <v>29</v>
      </c>
      <c r="R40" s="35">
        <v>0</v>
      </c>
      <c r="S40" s="17"/>
    </row>
    <row r="41" ht="24.75" customHeight="1" spans="1:19">
      <c r="A41" s="16">
        <v>36</v>
      </c>
      <c r="B41" s="16" t="s">
        <v>25</v>
      </c>
      <c r="C41" s="16">
        <v>20200317005</v>
      </c>
      <c r="D41" s="16" t="s">
        <v>65</v>
      </c>
      <c r="E41" s="91">
        <f>VLOOKUP(C41,[5]sheet1!$A:$AU,46,0)</f>
        <v>0</v>
      </c>
      <c r="F41" s="92" t="str">
        <f>VLOOKUP(C41,[5]sheet1!$A:$AU,47,0)</f>
        <v/>
      </c>
      <c r="G41" s="16">
        <v>15</v>
      </c>
      <c r="H41" s="16">
        <v>8</v>
      </c>
      <c r="I41" s="16">
        <f t="shared" si="0"/>
        <v>23</v>
      </c>
      <c r="J41" s="16">
        <v>204</v>
      </c>
      <c r="K41" s="16" t="str">
        <f t="shared" si="1"/>
        <v>是</v>
      </c>
      <c r="L41" s="26">
        <v>2200</v>
      </c>
      <c r="M41" s="16" t="str">
        <f t="shared" si="2"/>
        <v>是</v>
      </c>
      <c r="N41" s="27" t="s">
        <v>27</v>
      </c>
      <c r="O41" s="27" t="s">
        <v>28</v>
      </c>
      <c r="P41" s="43" t="str">
        <f t="shared" si="3"/>
        <v>是</v>
      </c>
      <c r="Q41" s="16" t="s">
        <v>29</v>
      </c>
      <c r="R41" s="35">
        <v>0</v>
      </c>
      <c r="S41" s="17"/>
    </row>
    <row r="42" ht="24.75" customHeight="1" spans="1:19">
      <c r="A42" s="16">
        <v>37</v>
      </c>
      <c r="B42" s="16" t="s">
        <v>25</v>
      </c>
      <c r="C42" s="16">
        <v>20200317011</v>
      </c>
      <c r="D42" s="16" t="s">
        <v>66</v>
      </c>
      <c r="E42" s="91">
        <f>VLOOKUP(C42,[5]sheet1!$A:$AU,46,0)</f>
        <v>0</v>
      </c>
      <c r="F42" s="92" t="str">
        <f>VLOOKUP(C42,[5]sheet1!$A:$AU,47,0)</f>
        <v/>
      </c>
      <c r="G42" s="16">
        <v>11</v>
      </c>
      <c r="H42" s="16">
        <v>8</v>
      </c>
      <c r="I42" s="16">
        <f t="shared" si="0"/>
        <v>19</v>
      </c>
      <c r="J42" s="16">
        <v>207</v>
      </c>
      <c r="K42" s="16" t="str">
        <f t="shared" si="1"/>
        <v>是</v>
      </c>
      <c r="L42" s="26">
        <v>2890</v>
      </c>
      <c r="M42" s="16" t="str">
        <f t="shared" si="2"/>
        <v>是</v>
      </c>
      <c r="N42" s="27" t="s">
        <v>27</v>
      </c>
      <c r="O42" s="27" t="s">
        <v>28</v>
      </c>
      <c r="P42" s="43" t="str">
        <f t="shared" si="3"/>
        <v>是</v>
      </c>
      <c r="Q42" s="16" t="s">
        <v>29</v>
      </c>
      <c r="R42" s="35">
        <v>0</v>
      </c>
      <c r="S42" s="17"/>
    </row>
    <row r="43" ht="24.75" customHeight="1" spans="1:19">
      <c r="A43" s="16">
        <v>38</v>
      </c>
      <c r="B43" s="16" t="s">
        <v>25</v>
      </c>
      <c r="C43" s="16">
        <v>20200317023</v>
      </c>
      <c r="D43" s="16" t="s">
        <v>67</v>
      </c>
      <c r="E43" s="91">
        <f>VLOOKUP(C43,[5]sheet1!$A:$AU,46,0)</f>
        <v>0</v>
      </c>
      <c r="F43" s="92" t="str">
        <f>VLOOKUP(C43,[5]sheet1!$A:$AU,47,0)</f>
        <v/>
      </c>
      <c r="G43" s="16">
        <v>14</v>
      </c>
      <c r="H43" s="16">
        <v>8</v>
      </c>
      <c r="I43" s="16">
        <f t="shared" si="0"/>
        <v>22</v>
      </c>
      <c r="J43" s="16">
        <v>371</v>
      </c>
      <c r="K43" s="16" t="str">
        <f t="shared" si="1"/>
        <v>是</v>
      </c>
      <c r="L43" s="26">
        <v>1900</v>
      </c>
      <c r="M43" s="16" t="str">
        <f t="shared" si="2"/>
        <v>是</v>
      </c>
      <c r="N43" s="27" t="s">
        <v>27</v>
      </c>
      <c r="O43" s="27" t="s">
        <v>28</v>
      </c>
      <c r="P43" s="43" t="str">
        <f t="shared" si="3"/>
        <v>是</v>
      </c>
      <c r="Q43" s="16" t="s">
        <v>29</v>
      </c>
      <c r="R43" s="35">
        <v>0</v>
      </c>
      <c r="S43" s="17"/>
    </row>
    <row r="44" ht="24.75" customHeight="1" spans="1:19">
      <c r="A44" s="16">
        <v>39</v>
      </c>
      <c r="B44" s="16" t="s">
        <v>25</v>
      </c>
      <c r="C44" s="16">
        <v>20200317089</v>
      </c>
      <c r="D44" s="16" t="s">
        <v>68</v>
      </c>
      <c r="E44" s="91">
        <f>VLOOKUP(C44,[5]sheet1!$A:$AU,46,0)</f>
        <v>0</v>
      </c>
      <c r="F44" s="92" t="str">
        <f>VLOOKUP(C44,[5]sheet1!$A:$AU,47,0)</f>
        <v/>
      </c>
      <c r="G44" s="16">
        <v>12</v>
      </c>
      <c r="H44" s="16">
        <v>8</v>
      </c>
      <c r="I44" s="16">
        <f t="shared" si="0"/>
        <v>20</v>
      </c>
      <c r="J44" s="16">
        <v>222</v>
      </c>
      <c r="K44" s="16" t="str">
        <f t="shared" si="1"/>
        <v>是</v>
      </c>
      <c r="L44" s="26">
        <v>2890</v>
      </c>
      <c r="M44" s="16" t="str">
        <f t="shared" si="2"/>
        <v>是</v>
      </c>
      <c r="N44" s="27" t="s">
        <v>69</v>
      </c>
      <c r="O44" s="45" t="s">
        <v>27</v>
      </c>
      <c r="P44" s="43" t="s">
        <v>27</v>
      </c>
      <c r="Q44" s="90" t="s">
        <v>63</v>
      </c>
      <c r="R44" s="35">
        <v>0</v>
      </c>
      <c r="S44" s="17">
        <v>3</v>
      </c>
    </row>
    <row r="45" ht="24.75" customHeight="1" spans="1:19">
      <c r="A45" s="16">
        <v>40</v>
      </c>
      <c r="B45" s="16" t="s">
        <v>25</v>
      </c>
      <c r="C45" s="16">
        <v>20200317068</v>
      </c>
      <c r="D45" s="16" t="s">
        <v>70</v>
      </c>
      <c r="E45" s="91">
        <f>VLOOKUP(C45,[5]sheet1!$A:$AU,46,0)</f>
        <v>0</v>
      </c>
      <c r="F45" s="92" t="str">
        <f>VLOOKUP(C45,[5]sheet1!$A:$AU,47,0)</f>
        <v/>
      </c>
      <c r="G45" s="16">
        <v>15</v>
      </c>
      <c r="H45" s="16">
        <v>8</v>
      </c>
      <c r="I45" s="16">
        <f t="shared" si="0"/>
        <v>23</v>
      </c>
      <c r="J45" s="16">
        <v>241</v>
      </c>
      <c r="K45" s="16" t="str">
        <f t="shared" si="1"/>
        <v>是</v>
      </c>
      <c r="L45" s="26">
        <v>2540</v>
      </c>
      <c r="M45" s="16" t="str">
        <f t="shared" si="2"/>
        <v>是</v>
      </c>
      <c r="N45" s="27" t="s">
        <v>27</v>
      </c>
      <c r="O45" s="27" t="s">
        <v>28</v>
      </c>
      <c r="P45" s="43" t="str">
        <f t="shared" si="3"/>
        <v>是</v>
      </c>
      <c r="Q45" s="16" t="s">
        <v>29</v>
      </c>
      <c r="R45" s="35">
        <v>0</v>
      </c>
      <c r="S45" s="17"/>
    </row>
    <row r="46" ht="24.75" customHeight="1" spans="1:19">
      <c r="A46" s="16">
        <v>41</v>
      </c>
      <c r="B46" s="16" t="s">
        <v>25</v>
      </c>
      <c r="C46" s="16">
        <v>20200317004</v>
      </c>
      <c r="D46" s="16" t="s">
        <v>71</v>
      </c>
      <c r="E46" s="91">
        <f>VLOOKUP(C46,[5]sheet1!$A:$AU,46,0)</f>
        <v>0</v>
      </c>
      <c r="F46" s="92" t="str">
        <f>VLOOKUP(C46,[5]sheet1!$A:$AU,47,0)</f>
        <v/>
      </c>
      <c r="G46" s="16">
        <v>12</v>
      </c>
      <c r="H46" s="16">
        <v>8</v>
      </c>
      <c r="I46" s="16">
        <f t="shared" si="0"/>
        <v>20</v>
      </c>
      <c r="J46" s="16">
        <v>169</v>
      </c>
      <c r="K46" s="16" t="str">
        <f t="shared" si="1"/>
        <v>是</v>
      </c>
      <c r="L46" s="26">
        <v>2630</v>
      </c>
      <c r="M46" s="16" t="str">
        <f t="shared" si="2"/>
        <v>是</v>
      </c>
      <c r="N46" s="27" t="s">
        <v>27</v>
      </c>
      <c r="O46" s="27" t="s">
        <v>28</v>
      </c>
      <c r="P46" s="43" t="str">
        <f t="shared" si="3"/>
        <v>是</v>
      </c>
      <c r="Q46" s="16" t="s">
        <v>29</v>
      </c>
      <c r="R46" s="35">
        <v>0</v>
      </c>
      <c r="S46" s="17"/>
    </row>
    <row r="47" ht="24.75" customHeight="1" spans="1:19">
      <c r="A47" s="16">
        <v>42</v>
      </c>
      <c r="B47" s="16" t="s">
        <v>25</v>
      </c>
      <c r="C47" s="16">
        <v>20200317088</v>
      </c>
      <c r="D47" s="16" t="s">
        <v>72</v>
      </c>
      <c r="E47" s="91">
        <f>VLOOKUP(C47,[5]sheet1!$A:$AU,46,0)</f>
        <v>1</v>
      </c>
      <c r="F47" s="92" t="str">
        <f>VLOOKUP(C47,[5]sheet1!$A:$AU,47,0)</f>
        <v>Linux系统基础</v>
      </c>
      <c r="G47" s="16">
        <v>9</v>
      </c>
      <c r="H47" s="16">
        <v>8</v>
      </c>
      <c r="I47" s="16">
        <f t="shared" si="0"/>
        <v>17</v>
      </c>
      <c r="J47" s="16">
        <v>173</v>
      </c>
      <c r="K47" s="16" t="str">
        <f t="shared" si="1"/>
        <v>是</v>
      </c>
      <c r="L47" s="26">
        <v>1860</v>
      </c>
      <c r="M47" s="16" t="str">
        <f t="shared" si="2"/>
        <v>是</v>
      </c>
      <c r="N47" s="27" t="s">
        <v>27</v>
      </c>
      <c r="O47" s="27" t="s">
        <v>28</v>
      </c>
      <c r="P47" s="43" t="str">
        <f t="shared" si="3"/>
        <v>否</v>
      </c>
      <c r="Q47" s="34" t="s">
        <v>63</v>
      </c>
      <c r="R47" s="35">
        <v>907.8</v>
      </c>
      <c r="S47" s="17">
        <v>1</v>
      </c>
    </row>
    <row r="48" ht="24.75" customHeight="1" spans="1:19">
      <c r="A48" s="16">
        <v>43</v>
      </c>
      <c r="B48" s="16" t="s">
        <v>73</v>
      </c>
      <c r="C48" s="16">
        <v>20200314068</v>
      </c>
      <c r="D48" s="16" t="s">
        <v>74</v>
      </c>
      <c r="E48" s="91">
        <f>VLOOKUP(C48,[5]sheet1!$A:$AU,46,0)</f>
        <v>0</v>
      </c>
      <c r="F48" s="92" t="str">
        <f>VLOOKUP(C48,[5]sheet1!$A:$AU,47,0)</f>
        <v/>
      </c>
      <c r="G48" s="16">
        <v>15</v>
      </c>
      <c r="H48" s="16">
        <v>6.5</v>
      </c>
      <c r="I48" s="16">
        <f t="shared" si="0"/>
        <v>21.5</v>
      </c>
      <c r="J48" s="16">
        <v>296</v>
      </c>
      <c r="K48" s="16" t="str">
        <f t="shared" si="1"/>
        <v>是</v>
      </c>
      <c r="L48" s="26">
        <v>3580</v>
      </c>
      <c r="M48" s="16" t="str">
        <f t="shared" si="2"/>
        <v>是</v>
      </c>
      <c r="N48" s="27" t="s">
        <v>27</v>
      </c>
      <c r="O48" s="27" t="s">
        <v>28</v>
      </c>
      <c r="P48" s="43" t="str">
        <f t="shared" si="3"/>
        <v>是</v>
      </c>
      <c r="Q48" s="16" t="s">
        <v>29</v>
      </c>
      <c r="R48" s="35">
        <v>0</v>
      </c>
      <c r="S48" s="17"/>
    </row>
    <row r="49" ht="24.75" customHeight="1" spans="1:19">
      <c r="A49" s="16">
        <v>44</v>
      </c>
      <c r="B49" s="16" t="s">
        <v>73</v>
      </c>
      <c r="C49" s="16">
        <v>20200317008</v>
      </c>
      <c r="D49" s="16" t="s">
        <v>75</v>
      </c>
      <c r="E49" s="91">
        <f>VLOOKUP(C49,[5]sheet1!$A:$AU,46,0)</f>
        <v>0</v>
      </c>
      <c r="F49" s="92" t="str">
        <f>VLOOKUP(C49,[5]sheet1!$A:$AU,47,0)</f>
        <v/>
      </c>
      <c r="G49" s="16">
        <v>18</v>
      </c>
      <c r="H49" s="16">
        <v>6.5</v>
      </c>
      <c r="I49" s="16">
        <f t="shared" si="0"/>
        <v>24.5</v>
      </c>
      <c r="J49" s="16">
        <v>189</v>
      </c>
      <c r="K49" s="16" t="str">
        <f t="shared" si="1"/>
        <v>是</v>
      </c>
      <c r="L49" s="26">
        <v>2710</v>
      </c>
      <c r="M49" s="16" t="str">
        <f t="shared" si="2"/>
        <v>是</v>
      </c>
      <c r="N49" s="27" t="s">
        <v>27</v>
      </c>
      <c r="O49" s="27" t="s">
        <v>28</v>
      </c>
      <c r="P49" s="43" t="str">
        <f t="shared" si="3"/>
        <v>是</v>
      </c>
      <c r="Q49" s="16" t="s">
        <v>29</v>
      </c>
      <c r="R49" s="35">
        <v>0</v>
      </c>
      <c r="S49" s="17"/>
    </row>
    <row r="50" ht="24.75" customHeight="1" spans="1:19">
      <c r="A50" s="16">
        <v>45</v>
      </c>
      <c r="B50" s="16" t="s">
        <v>73</v>
      </c>
      <c r="C50" s="16">
        <v>20200317069</v>
      </c>
      <c r="D50" s="16" t="s">
        <v>76</v>
      </c>
      <c r="E50" s="91">
        <f>VLOOKUP(C50,[5]sheet1!$A:$AU,46,0)</f>
        <v>0</v>
      </c>
      <c r="F50" s="92" t="str">
        <f>VLOOKUP(C50,[5]sheet1!$A:$AU,47,0)</f>
        <v/>
      </c>
      <c r="G50" s="16">
        <v>18</v>
      </c>
      <c r="H50" s="16">
        <v>6.5</v>
      </c>
      <c r="I50" s="16">
        <f t="shared" si="0"/>
        <v>24.5</v>
      </c>
      <c r="J50" s="16">
        <v>282</v>
      </c>
      <c r="K50" s="16" t="str">
        <f t="shared" si="1"/>
        <v>是</v>
      </c>
      <c r="L50" s="26">
        <v>2910</v>
      </c>
      <c r="M50" s="16" t="str">
        <f t="shared" si="2"/>
        <v>是</v>
      </c>
      <c r="N50" s="27" t="s">
        <v>27</v>
      </c>
      <c r="O50" s="27" t="s">
        <v>28</v>
      </c>
      <c r="P50" s="43" t="str">
        <f t="shared" si="3"/>
        <v>是</v>
      </c>
      <c r="Q50" s="16" t="s">
        <v>29</v>
      </c>
      <c r="R50" s="35">
        <v>0</v>
      </c>
      <c r="S50" s="17"/>
    </row>
    <row r="51" ht="24.75" customHeight="1" spans="1:19">
      <c r="A51" s="16">
        <v>46</v>
      </c>
      <c r="B51" s="16" t="s">
        <v>73</v>
      </c>
      <c r="C51" s="16">
        <v>20200317081</v>
      </c>
      <c r="D51" s="16" t="s">
        <v>77</v>
      </c>
      <c r="E51" s="91">
        <f>VLOOKUP(C51,[5]sheet1!$A:$AU,46,0)</f>
        <v>0</v>
      </c>
      <c r="F51" s="92" t="str">
        <f>VLOOKUP(C51,[5]sheet1!$A:$AU,47,0)</f>
        <v/>
      </c>
      <c r="G51" s="16">
        <v>17</v>
      </c>
      <c r="H51" s="16">
        <v>6.5</v>
      </c>
      <c r="I51" s="16">
        <f t="shared" si="0"/>
        <v>23.5</v>
      </c>
      <c r="J51" s="16">
        <v>487</v>
      </c>
      <c r="K51" s="16" t="str">
        <f t="shared" si="1"/>
        <v>是</v>
      </c>
      <c r="L51" s="26">
        <v>3470</v>
      </c>
      <c r="M51" s="16" t="str">
        <f t="shared" si="2"/>
        <v>是</v>
      </c>
      <c r="N51" s="27" t="s">
        <v>27</v>
      </c>
      <c r="O51" s="27" t="s">
        <v>28</v>
      </c>
      <c r="P51" s="43" t="str">
        <f t="shared" si="3"/>
        <v>是</v>
      </c>
      <c r="Q51" s="16" t="s">
        <v>29</v>
      </c>
      <c r="R51" s="35">
        <v>0</v>
      </c>
      <c r="S51" s="17"/>
    </row>
    <row r="52" ht="24.75" customHeight="1" spans="1:19">
      <c r="A52" s="16">
        <v>47</v>
      </c>
      <c r="B52" s="16" t="s">
        <v>73</v>
      </c>
      <c r="C52" s="16">
        <v>20200317029</v>
      </c>
      <c r="D52" s="16" t="s">
        <v>78</v>
      </c>
      <c r="E52" s="91">
        <f>VLOOKUP(C52,[5]sheet1!$A:$AU,46,0)</f>
        <v>0</v>
      </c>
      <c r="F52" s="92" t="str">
        <f>VLOOKUP(C52,[5]sheet1!$A:$AU,47,0)</f>
        <v/>
      </c>
      <c r="G52" s="16">
        <v>17</v>
      </c>
      <c r="H52" s="16">
        <v>6.5</v>
      </c>
      <c r="I52" s="16">
        <f t="shared" si="0"/>
        <v>23.5</v>
      </c>
      <c r="J52" s="16">
        <v>277</v>
      </c>
      <c r="K52" s="16" t="str">
        <f t="shared" si="1"/>
        <v>是</v>
      </c>
      <c r="L52" s="26">
        <v>3920</v>
      </c>
      <c r="M52" s="16" t="str">
        <f t="shared" si="2"/>
        <v>是</v>
      </c>
      <c r="N52" s="27" t="s">
        <v>27</v>
      </c>
      <c r="O52" s="27" t="s">
        <v>28</v>
      </c>
      <c r="P52" s="43" t="str">
        <f t="shared" si="3"/>
        <v>是</v>
      </c>
      <c r="Q52" s="16" t="s">
        <v>29</v>
      </c>
      <c r="R52" s="35">
        <v>0</v>
      </c>
      <c r="S52" s="17"/>
    </row>
    <row r="53" ht="24.75" customHeight="1" spans="1:19">
      <c r="A53" s="16">
        <v>48</v>
      </c>
      <c r="B53" s="16" t="s">
        <v>73</v>
      </c>
      <c r="C53" s="16">
        <v>20200317042</v>
      </c>
      <c r="D53" s="16" t="s">
        <v>79</v>
      </c>
      <c r="E53" s="91">
        <f>VLOOKUP(C53,[5]sheet1!$A:$AU,46,0)</f>
        <v>0</v>
      </c>
      <c r="F53" s="92" t="str">
        <f>VLOOKUP(C53,[5]sheet1!$A:$AU,47,0)</f>
        <v/>
      </c>
      <c r="G53" s="16">
        <v>15</v>
      </c>
      <c r="H53" s="16">
        <v>6.5</v>
      </c>
      <c r="I53" s="16">
        <f t="shared" si="0"/>
        <v>21.5</v>
      </c>
      <c r="J53" s="16">
        <v>323</v>
      </c>
      <c r="K53" s="16" t="str">
        <f t="shared" si="1"/>
        <v>是</v>
      </c>
      <c r="L53" s="26">
        <v>3000</v>
      </c>
      <c r="M53" s="16" t="str">
        <f t="shared" si="2"/>
        <v>是</v>
      </c>
      <c r="N53" s="27" t="s">
        <v>27</v>
      </c>
      <c r="O53" s="27" t="s">
        <v>28</v>
      </c>
      <c r="P53" s="43" t="str">
        <f t="shared" si="3"/>
        <v>是</v>
      </c>
      <c r="Q53" s="16" t="s">
        <v>29</v>
      </c>
      <c r="R53" s="35">
        <v>0</v>
      </c>
      <c r="S53" s="17"/>
    </row>
    <row r="54" ht="24.75" customHeight="1" spans="1:19">
      <c r="A54" s="16">
        <v>49</v>
      </c>
      <c r="B54" s="16" t="s">
        <v>73</v>
      </c>
      <c r="C54" s="16">
        <v>20200317035</v>
      </c>
      <c r="D54" s="16" t="s">
        <v>80</v>
      </c>
      <c r="E54" s="91">
        <f>VLOOKUP(C54,[5]sheet1!$A:$AU,46,0)</f>
        <v>0</v>
      </c>
      <c r="F54" s="92" t="str">
        <f>VLOOKUP(C54,[5]sheet1!$A:$AU,47,0)</f>
        <v/>
      </c>
      <c r="G54" s="16">
        <v>17</v>
      </c>
      <c r="H54" s="16">
        <v>6.5</v>
      </c>
      <c r="I54" s="16">
        <f t="shared" si="0"/>
        <v>23.5</v>
      </c>
      <c r="J54" s="16">
        <v>485</v>
      </c>
      <c r="K54" s="16" t="str">
        <f t="shared" si="1"/>
        <v>是</v>
      </c>
      <c r="L54" s="26">
        <v>3630</v>
      </c>
      <c r="M54" s="16" t="str">
        <f t="shared" si="2"/>
        <v>是</v>
      </c>
      <c r="N54" s="27" t="s">
        <v>27</v>
      </c>
      <c r="O54" s="27" t="s">
        <v>28</v>
      </c>
      <c r="P54" s="43" t="str">
        <f t="shared" si="3"/>
        <v>是</v>
      </c>
      <c r="Q54" s="16" t="s">
        <v>29</v>
      </c>
      <c r="R54" s="35">
        <v>0</v>
      </c>
      <c r="S54" s="17"/>
    </row>
    <row r="55" ht="24.75" customHeight="1" spans="1:19">
      <c r="A55" s="16">
        <v>50</v>
      </c>
      <c r="B55" s="16" t="s">
        <v>73</v>
      </c>
      <c r="C55" s="16">
        <v>20200317003</v>
      </c>
      <c r="D55" s="16" t="s">
        <v>81</v>
      </c>
      <c r="E55" s="91">
        <f>VLOOKUP(C55,[5]sheet1!$A:$AU,46,0)</f>
        <v>0</v>
      </c>
      <c r="F55" s="92" t="str">
        <f>VLOOKUP(C55,[5]sheet1!$A:$AU,47,0)</f>
        <v/>
      </c>
      <c r="G55" s="16">
        <v>13</v>
      </c>
      <c r="H55" s="16">
        <v>6.5</v>
      </c>
      <c r="I55" s="16">
        <f t="shared" si="0"/>
        <v>19.5</v>
      </c>
      <c r="J55" s="16">
        <v>302</v>
      </c>
      <c r="K55" s="16" t="str">
        <f t="shared" si="1"/>
        <v>是</v>
      </c>
      <c r="L55" s="26">
        <v>2800</v>
      </c>
      <c r="M55" s="16" t="str">
        <f t="shared" si="2"/>
        <v>是</v>
      </c>
      <c r="N55" s="27" t="s">
        <v>27</v>
      </c>
      <c r="O55" s="27" t="s">
        <v>28</v>
      </c>
      <c r="P55" s="43" t="str">
        <f t="shared" si="3"/>
        <v>是</v>
      </c>
      <c r="Q55" s="16" t="s">
        <v>29</v>
      </c>
      <c r="R55" s="35">
        <v>0</v>
      </c>
      <c r="S55" s="17"/>
    </row>
    <row r="56" ht="24.75" customHeight="1" spans="1:19">
      <c r="A56" s="16">
        <v>51</v>
      </c>
      <c r="B56" s="16" t="s">
        <v>73</v>
      </c>
      <c r="C56" s="16">
        <v>20200317070</v>
      </c>
      <c r="D56" s="16" t="s">
        <v>82</v>
      </c>
      <c r="E56" s="91">
        <f>VLOOKUP(C56,[5]sheet1!$A:$AU,46,0)</f>
        <v>0</v>
      </c>
      <c r="F56" s="92" t="str">
        <f>VLOOKUP(C56,[5]sheet1!$A:$AU,47,0)</f>
        <v/>
      </c>
      <c r="G56" s="16">
        <v>18</v>
      </c>
      <c r="H56" s="16">
        <v>6.5</v>
      </c>
      <c r="I56" s="16">
        <f t="shared" si="0"/>
        <v>24.5</v>
      </c>
      <c r="J56" s="16">
        <v>374</v>
      </c>
      <c r="K56" s="16" t="str">
        <f t="shared" si="1"/>
        <v>是</v>
      </c>
      <c r="L56" s="26">
        <v>2950</v>
      </c>
      <c r="M56" s="16" t="str">
        <f t="shared" si="2"/>
        <v>是</v>
      </c>
      <c r="N56" s="27" t="s">
        <v>27</v>
      </c>
      <c r="O56" s="27" t="s">
        <v>28</v>
      </c>
      <c r="P56" s="43" t="str">
        <f t="shared" si="3"/>
        <v>是</v>
      </c>
      <c r="Q56" s="16" t="s">
        <v>29</v>
      </c>
      <c r="R56" s="35">
        <v>0</v>
      </c>
      <c r="S56" s="17"/>
    </row>
    <row r="57" ht="24.75" customHeight="1" spans="1:19">
      <c r="A57" s="16">
        <v>52</v>
      </c>
      <c r="B57" s="16" t="s">
        <v>73</v>
      </c>
      <c r="C57" s="16">
        <v>20200317071</v>
      </c>
      <c r="D57" s="16" t="s">
        <v>83</v>
      </c>
      <c r="E57" s="91">
        <f>VLOOKUP(C57,[5]sheet1!$A:$AU,46,0)</f>
        <v>0</v>
      </c>
      <c r="F57" s="92" t="str">
        <f>VLOOKUP(C57,[5]sheet1!$A:$AU,47,0)</f>
        <v/>
      </c>
      <c r="G57" s="16">
        <v>14</v>
      </c>
      <c r="H57" s="16">
        <v>6.5</v>
      </c>
      <c r="I57" s="16">
        <f t="shared" si="0"/>
        <v>20.5</v>
      </c>
      <c r="J57" s="16">
        <v>280</v>
      </c>
      <c r="K57" s="16" t="str">
        <f t="shared" si="1"/>
        <v>是</v>
      </c>
      <c r="L57" s="26">
        <v>3230</v>
      </c>
      <c r="M57" s="16" t="str">
        <f t="shared" si="2"/>
        <v>是</v>
      </c>
      <c r="N57" s="27" t="s">
        <v>27</v>
      </c>
      <c r="O57" s="27" t="s">
        <v>28</v>
      </c>
      <c r="P57" s="43" t="str">
        <f t="shared" si="3"/>
        <v>是</v>
      </c>
      <c r="Q57" s="16" t="s">
        <v>29</v>
      </c>
      <c r="R57" s="35">
        <v>0</v>
      </c>
      <c r="S57" s="17"/>
    </row>
    <row r="58" ht="24.75" customHeight="1" spans="1:19">
      <c r="A58" s="16">
        <v>53</v>
      </c>
      <c r="B58" s="16" t="s">
        <v>73</v>
      </c>
      <c r="C58" s="16">
        <v>20200317049</v>
      </c>
      <c r="D58" s="16" t="s">
        <v>84</v>
      </c>
      <c r="E58" s="91">
        <f>VLOOKUP(C58,[5]sheet1!$A:$AU,46,0)</f>
        <v>0</v>
      </c>
      <c r="F58" s="92" t="str">
        <f>VLOOKUP(C58,[5]sheet1!$A:$AU,47,0)</f>
        <v/>
      </c>
      <c r="G58" s="16">
        <v>14</v>
      </c>
      <c r="H58" s="16">
        <v>6.5</v>
      </c>
      <c r="I58" s="16">
        <f t="shared" si="0"/>
        <v>20.5</v>
      </c>
      <c r="J58" s="16">
        <v>205</v>
      </c>
      <c r="K58" s="16" t="str">
        <f t="shared" si="1"/>
        <v>是</v>
      </c>
      <c r="L58" s="26">
        <v>2480</v>
      </c>
      <c r="M58" s="16" t="str">
        <f t="shared" si="2"/>
        <v>是</v>
      </c>
      <c r="N58" s="27" t="s">
        <v>27</v>
      </c>
      <c r="O58" s="27" t="s">
        <v>28</v>
      </c>
      <c r="P58" s="43" t="str">
        <f t="shared" si="3"/>
        <v>是</v>
      </c>
      <c r="Q58" s="16" t="s">
        <v>29</v>
      </c>
      <c r="R58" s="35">
        <v>0</v>
      </c>
      <c r="S58" s="17"/>
    </row>
    <row r="59" ht="24.75" customHeight="1" spans="1:19">
      <c r="A59" s="16">
        <v>54</v>
      </c>
      <c r="B59" s="16" t="s">
        <v>73</v>
      </c>
      <c r="C59" s="16">
        <v>20200317084</v>
      </c>
      <c r="D59" s="16" t="s">
        <v>85</v>
      </c>
      <c r="E59" s="91">
        <f>VLOOKUP(C59,[5]sheet1!$A:$AU,46,0)</f>
        <v>0</v>
      </c>
      <c r="F59" s="92" t="str">
        <f>VLOOKUP(C59,[5]sheet1!$A:$AU,47,0)</f>
        <v/>
      </c>
      <c r="G59" s="16">
        <v>14</v>
      </c>
      <c r="H59" s="16">
        <v>6.5</v>
      </c>
      <c r="I59" s="16">
        <f t="shared" si="0"/>
        <v>20.5</v>
      </c>
      <c r="J59" s="16">
        <v>337</v>
      </c>
      <c r="K59" s="16" t="str">
        <f t="shared" si="1"/>
        <v>是</v>
      </c>
      <c r="L59" s="26">
        <v>2950</v>
      </c>
      <c r="M59" s="16" t="str">
        <f t="shared" si="2"/>
        <v>是</v>
      </c>
      <c r="N59" s="27" t="s">
        <v>27</v>
      </c>
      <c r="O59" s="27" t="s">
        <v>28</v>
      </c>
      <c r="P59" s="43" t="str">
        <f t="shared" si="3"/>
        <v>是</v>
      </c>
      <c r="Q59" s="16" t="s">
        <v>29</v>
      </c>
      <c r="R59" s="35">
        <v>0</v>
      </c>
      <c r="S59" s="17"/>
    </row>
    <row r="60" ht="24.75" customHeight="1" spans="1:19">
      <c r="A60" s="16">
        <v>55</v>
      </c>
      <c r="B60" s="16" t="s">
        <v>73</v>
      </c>
      <c r="C60" s="16">
        <v>20200317055</v>
      </c>
      <c r="D60" s="16" t="s">
        <v>86</v>
      </c>
      <c r="E60" s="91">
        <f>VLOOKUP(C60,[5]sheet1!$A:$AU,46,0)</f>
        <v>0</v>
      </c>
      <c r="F60" s="92" t="str">
        <f>VLOOKUP(C60,[5]sheet1!$A:$AU,47,0)</f>
        <v/>
      </c>
      <c r="G60" s="16">
        <v>18</v>
      </c>
      <c r="H60" s="16">
        <v>6.5</v>
      </c>
      <c r="I60" s="16">
        <f t="shared" si="0"/>
        <v>24.5</v>
      </c>
      <c r="J60" s="16">
        <v>167</v>
      </c>
      <c r="K60" s="16" t="str">
        <f t="shared" si="1"/>
        <v>是</v>
      </c>
      <c r="L60" s="26">
        <v>2280</v>
      </c>
      <c r="M60" s="16" t="str">
        <f t="shared" si="2"/>
        <v>是</v>
      </c>
      <c r="N60" s="27" t="s">
        <v>27</v>
      </c>
      <c r="O60" s="27" t="s">
        <v>28</v>
      </c>
      <c r="P60" s="43" t="str">
        <f t="shared" si="3"/>
        <v>是</v>
      </c>
      <c r="Q60" s="16" t="s">
        <v>29</v>
      </c>
      <c r="R60" s="35">
        <v>0</v>
      </c>
      <c r="S60" s="17"/>
    </row>
    <row r="61" ht="24.75" customHeight="1" spans="1:19">
      <c r="A61" s="16">
        <v>56</v>
      </c>
      <c r="B61" s="16" t="s">
        <v>73</v>
      </c>
      <c r="C61" s="16">
        <v>20200317080</v>
      </c>
      <c r="D61" s="16" t="s">
        <v>87</v>
      </c>
      <c r="E61" s="91">
        <f>VLOOKUP(C61,[5]sheet1!$A:$AU,46,0)</f>
        <v>0</v>
      </c>
      <c r="F61" s="92" t="str">
        <f>VLOOKUP(C61,[5]sheet1!$A:$AU,47,0)</f>
        <v/>
      </c>
      <c r="G61" s="16">
        <v>16</v>
      </c>
      <c r="H61" s="16">
        <v>6.5</v>
      </c>
      <c r="I61" s="16">
        <f t="shared" si="0"/>
        <v>22.5</v>
      </c>
      <c r="J61" s="16">
        <v>270</v>
      </c>
      <c r="K61" s="16" t="str">
        <f t="shared" si="1"/>
        <v>是</v>
      </c>
      <c r="L61" s="26">
        <v>2540</v>
      </c>
      <c r="M61" s="16" t="str">
        <f t="shared" si="2"/>
        <v>是</v>
      </c>
      <c r="N61" s="27" t="s">
        <v>27</v>
      </c>
      <c r="O61" s="27" t="s">
        <v>28</v>
      </c>
      <c r="P61" s="43" t="str">
        <f t="shared" si="3"/>
        <v>是</v>
      </c>
      <c r="Q61" s="16" t="s">
        <v>29</v>
      </c>
      <c r="R61" s="35">
        <v>0</v>
      </c>
      <c r="S61" s="17"/>
    </row>
    <row r="62" ht="24.75" customHeight="1" spans="1:19">
      <c r="A62" s="16">
        <v>57</v>
      </c>
      <c r="B62" s="16" t="s">
        <v>73</v>
      </c>
      <c r="C62" s="16">
        <v>20200317059</v>
      </c>
      <c r="D62" s="16" t="s">
        <v>88</v>
      </c>
      <c r="E62" s="91">
        <f>VLOOKUP(C62,[5]sheet1!$A:$AU,46,0)</f>
        <v>0</v>
      </c>
      <c r="F62" s="92" t="str">
        <f>VLOOKUP(C62,[5]sheet1!$A:$AU,47,0)</f>
        <v/>
      </c>
      <c r="G62" s="16">
        <v>13</v>
      </c>
      <c r="H62" s="16">
        <v>6.5</v>
      </c>
      <c r="I62" s="16">
        <f t="shared" si="0"/>
        <v>19.5</v>
      </c>
      <c r="J62" s="16">
        <v>321</v>
      </c>
      <c r="K62" s="16" t="str">
        <f t="shared" si="1"/>
        <v>是</v>
      </c>
      <c r="L62" s="26">
        <v>2840</v>
      </c>
      <c r="M62" s="16" t="str">
        <f t="shared" si="2"/>
        <v>是</v>
      </c>
      <c r="N62" s="27" t="s">
        <v>27</v>
      </c>
      <c r="O62" s="27" t="s">
        <v>28</v>
      </c>
      <c r="P62" s="43" t="str">
        <f t="shared" si="3"/>
        <v>是</v>
      </c>
      <c r="Q62" s="16" t="s">
        <v>29</v>
      </c>
      <c r="R62" s="35">
        <v>0</v>
      </c>
      <c r="S62" s="17"/>
    </row>
    <row r="63" ht="24.75" customHeight="1" spans="1:19">
      <c r="A63" s="16">
        <v>58</v>
      </c>
      <c r="B63" s="16" t="s">
        <v>73</v>
      </c>
      <c r="C63" s="16">
        <v>20200317025</v>
      </c>
      <c r="D63" s="16" t="s">
        <v>89</v>
      </c>
      <c r="E63" s="91">
        <f>VLOOKUP(C63,[5]sheet1!$A:$AU,46,0)</f>
        <v>0</v>
      </c>
      <c r="F63" s="92" t="str">
        <f>VLOOKUP(C63,[5]sheet1!$A:$AU,47,0)</f>
        <v/>
      </c>
      <c r="G63" s="16">
        <v>13</v>
      </c>
      <c r="H63" s="16">
        <v>6.5</v>
      </c>
      <c r="I63" s="16">
        <f t="shared" si="0"/>
        <v>19.5</v>
      </c>
      <c r="J63" s="16">
        <v>241</v>
      </c>
      <c r="K63" s="16" t="str">
        <f t="shared" si="1"/>
        <v>是</v>
      </c>
      <c r="L63" s="26">
        <v>3510</v>
      </c>
      <c r="M63" s="16" t="str">
        <f t="shared" si="2"/>
        <v>是</v>
      </c>
      <c r="N63" s="27" t="s">
        <v>27</v>
      </c>
      <c r="O63" s="27" t="s">
        <v>28</v>
      </c>
      <c r="P63" s="43" t="str">
        <f t="shared" si="3"/>
        <v>是</v>
      </c>
      <c r="Q63" s="16" t="s">
        <v>29</v>
      </c>
      <c r="R63" s="35">
        <v>0</v>
      </c>
      <c r="S63" s="17"/>
    </row>
    <row r="64" ht="24.75" customHeight="1" spans="1:19">
      <c r="A64" s="16">
        <v>59</v>
      </c>
      <c r="B64" s="16" t="s">
        <v>73</v>
      </c>
      <c r="C64" s="16">
        <v>20200317051</v>
      </c>
      <c r="D64" s="16" t="s">
        <v>90</v>
      </c>
      <c r="E64" s="91">
        <f>VLOOKUP(C64,[5]sheet1!$A:$AU,46,0)</f>
        <v>0</v>
      </c>
      <c r="F64" s="92" t="str">
        <f>VLOOKUP(C64,[5]sheet1!$A:$AU,47,0)</f>
        <v/>
      </c>
      <c r="G64" s="16">
        <v>13</v>
      </c>
      <c r="H64" s="16">
        <v>6.5</v>
      </c>
      <c r="I64" s="16">
        <f t="shared" si="0"/>
        <v>19.5</v>
      </c>
      <c r="J64" s="16">
        <v>460</v>
      </c>
      <c r="K64" s="16" t="str">
        <f t="shared" si="1"/>
        <v>是</v>
      </c>
      <c r="L64" s="26">
        <v>3130</v>
      </c>
      <c r="M64" s="16" t="str">
        <f t="shared" si="2"/>
        <v>是</v>
      </c>
      <c r="N64" s="27" t="s">
        <v>27</v>
      </c>
      <c r="O64" s="27" t="s">
        <v>28</v>
      </c>
      <c r="P64" s="43" t="str">
        <f t="shared" si="3"/>
        <v>是</v>
      </c>
      <c r="Q64" s="16" t="s">
        <v>29</v>
      </c>
      <c r="R64" s="35">
        <v>0</v>
      </c>
      <c r="S64" s="17"/>
    </row>
    <row r="65" ht="24.75" customHeight="1" spans="1:19">
      <c r="A65" s="16">
        <v>60</v>
      </c>
      <c r="B65" s="16" t="s">
        <v>73</v>
      </c>
      <c r="C65" s="16">
        <v>20200317037</v>
      </c>
      <c r="D65" s="16" t="s">
        <v>91</v>
      </c>
      <c r="E65" s="91">
        <f>VLOOKUP(C65,[5]sheet1!$A:$AU,46,0)</f>
        <v>0</v>
      </c>
      <c r="F65" s="92" t="str">
        <f>VLOOKUP(C65,[5]sheet1!$A:$AU,47,0)</f>
        <v/>
      </c>
      <c r="G65" s="16">
        <v>20</v>
      </c>
      <c r="H65" s="16">
        <v>6.5</v>
      </c>
      <c r="I65" s="16">
        <f t="shared" si="0"/>
        <v>26.5</v>
      </c>
      <c r="J65" s="16">
        <v>296</v>
      </c>
      <c r="K65" s="16" t="str">
        <f t="shared" si="1"/>
        <v>是</v>
      </c>
      <c r="L65" s="26">
        <v>2550</v>
      </c>
      <c r="M65" s="16" t="str">
        <f t="shared" si="2"/>
        <v>是</v>
      </c>
      <c r="N65" s="27" t="s">
        <v>27</v>
      </c>
      <c r="O65" s="27" t="s">
        <v>28</v>
      </c>
      <c r="P65" s="43" t="str">
        <f t="shared" si="3"/>
        <v>是</v>
      </c>
      <c r="Q65" s="16" t="s">
        <v>29</v>
      </c>
      <c r="R65" s="35">
        <v>0</v>
      </c>
      <c r="S65" s="17"/>
    </row>
    <row r="66" ht="24.75" customHeight="1" spans="1:19">
      <c r="A66" s="16">
        <v>61</v>
      </c>
      <c r="B66" s="16" t="s">
        <v>73</v>
      </c>
      <c r="C66" s="16">
        <v>20200317016</v>
      </c>
      <c r="D66" s="16" t="s">
        <v>92</v>
      </c>
      <c r="E66" s="91">
        <f>VLOOKUP(C66,[5]sheet1!$A:$AU,46,0)</f>
        <v>0</v>
      </c>
      <c r="F66" s="92" t="str">
        <f>VLOOKUP(C66,[5]sheet1!$A:$AU,47,0)</f>
        <v/>
      </c>
      <c r="G66" s="16">
        <v>18</v>
      </c>
      <c r="H66" s="16">
        <v>6.5</v>
      </c>
      <c r="I66" s="16">
        <f t="shared" si="0"/>
        <v>24.5</v>
      </c>
      <c r="J66" s="16">
        <v>297</v>
      </c>
      <c r="K66" s="16" t="str">
        <f t="shared" si="1"/>
        <v>是</v>
      </c>
      <c r="L66" s="26">
        <v>2670</v>
      </c>
      <c r="M66" s="16" t="str">
        <f t="shared" si="2"/>
        <v>是</v>
      </c>
      <c r="N66" s="27" t="s">
        <v>27</v>
      </c>
      <c r="O66" s="27" t="s">
        <v>28</v>
      </c>
      <c r="P66" s="43" t="str">
        <f t="shared" ref="P66:P85" si="4">IF(AND(E66=0,SUM(G66:H66)&gt;=15,G66&gt;=6,H66&gt;=5,J66&gt;=120,L66&gt;=1800),"是","否")</f>
        <v>是</v>
      </c>
      <c r="Q66" s="16" t="s">
        <v>29</v>
      </c>
      <c r="R66" s="35">
        <v>0</v>
      </c>
      <c r="S66" s="17"/>
    </row>
    <row r="67" ht="24.75" customHeight="1" spans="1:19">
      <c r="A67" s="16">
        <v>62</v>
      </c>
      <c r="B67" s="16" t="s">
        <v>73</v>
      </c>
      <c r="C67" s="16">
        <v>20180605017</v>
      </c>
      <c r="D67" s="16" t="s">
        <v>93</v>
      </c>
      <c r="E67" s="91">
        <f>VLOOKUP(C67,[5]sheet1!$A:$AU,46,0)</f>
        <v>0</v>
      </c>
      <c r="F67" s="92" t="str">
        <f>VLOOKUP(C67,[5]sheet1!$A:$AU,47,0)</f>
        <v/>
      </c>
      <c r="G67" s="16">
        <v>20</v>
      </c>
      <c r="H67" s="16">
        <v>6.5</v>
      </c>
      <c r="I67" s="16">
        <f t="shared" si="0"/>
        <v>26.5</v>
      </c>
      <c r="J67" s="16">
        <v>259</v>
      </c>
      <c r="K67" s="16" t="str">
        <f t="shared" si="1"/>
        <v>是</v>
      </c>
      <c r="L67" s="26">
        <v>3390</v>
      </c>
      <c r="M67" s="16" t="str">
        <f t="shared" si="2"/>
        <v>是</v>
      </c>
      <c r="N67" s="27" t="s">
        <v>27</v>
      </c>
      <c r="O67" s="27" t="s">
        <v>28</v>
      </c>
      <c r="P67" s="43" t="str">
        <f t="shared" si="4"/>
        <v>是</v>
      </c>
      <c r="Q67" s="16" t="s">
        <v>29</v>
      </c>
      <c r="R67" s="35">
        <v>0</v>
      </c>
      <c r="S67" s="17"/>
    </row>
    <row r="68" ht="24.75" customHeight="1" spans="1:19">
      <c r="A68" s="16">
        <v>63</v>
      </c>
      <c r="B68" s="16" t="s">
        <v>73</v>
      </c>
      <c r="C68" s="16">
        <v>20200317001</v>
      </c>
      <c r="D68" s="16" t="s">
        <v>94</v>
      </c>
      <c r="E68" s="91">
        <f>VLOOKUP(C68,[5]sheet1!$A:$AU,46,0)</f>
        <v>0</v>
      </c>
      <c r="F68" s="92" t="str">
        <f>VLOOKUP(C68,[5]sheet1!$A:$AU,47,0)</f>
        <v/>
      </c>
      <c r="G68" s="16">
        <v>14</v>
      </c>
      <c r="H68" s="16">
        <v>6.5</v>
      </c>
      <c r="I68" s="16">
        <f t="shared" si="0"/>
        <v>20.5</v>
      </c>
      <c r="J68" s="16">
        <v>214</v>
      </c>
      <c r="K68" s="16" t="str">
        <f t="shared" si="1"/>
        <v>是</v>
      </c>
      <c r="L68" s="26">
        <v>2500</v>
      </c>
      <c r="M68" s="16" t="str">
        <f t="shared" si="2"/>
        <v>是</v>
      </c>
      <c r="N68" s="27" t="s">
        <v>27</v>
      </c>
      <c r="O68" s="27" t="s">
        <v>28</v>
      </c>
      <c r="P68" s="43" t="str">
        <f t="shared" si="4"/>
        <v>是</v>
      </c>
      <c r="Q68" s="16" t="s">
        <v>29</v>
      </c>
      <c r="R68" s="35">
        <v>0</v>
      </c>
      <c r="S68" s="17"/>
    </row>
    <row r="69" ht="24.75" customHeight="1" spans="1:19">
      <c r="A69" s="16">
        <v>64</v>
      </c>
      <c r="B69" s="16" t="s">
        <v>73</v>
      </c>
      <c r="C69" s="16">
        <v>20200101104</v>
      </c>
      <c r="D69" s="16" t="s">
        <v>95</v>
      </c>
      <c r="E69" s="91">
        <f>VLOOKUP(C69,[5]sheet1!$A:$AU,46,0)</f>
        <v>0</v>
      </c>
      <c r="F69" s="92" t="str">
        <f>VLOOKUP(C69,[5]sheet1!$A:$AU,47,0)</f>
        <v/>
      </c>
      <c r="G69" s="16">
        <v>11</v>
      </c>
      <c r="H69" s="16">
        <v>6.5</v>
      </c>
      <c r="I69" s="16">
        <f t="shared" si="0"/>
        <v>17.5</v>
      </c>
      <c r="J69" s="16">
        <v>394</v>
      </c>
      <c r="K69" s="16" t="str">
        <f t="shared" si="1"/>
        <v>是</v>
      </c>
      <c r="L69" s="26">
        <v>2920</v>
      </c>
      <c r="M69" s="16" t="str">
        <f t="shared" si="2"/>
        <v>是</v>
      </c>
      <c r="N69" s="27" t="s">
        <v>27</v>
      </c>
      <c r="O69" s="27" t="s">
        <v>28</v>
      </c>
      <c r="P69" s="43" t="str">
        <f t="shared" si="4"/>
        <v>是</v>
      </c>
      <c r="Q69" s="16" t="s">
        <v>29</v>
      </c>
      <c r="R69" s="35">
        <v>0</v>
      </c>
      <c r="S69" s="17"/>
    </row>
    <row r="70" ht="24.75" customHeight="1" spans="1:19">
      <c r="A70" s="16">
        <v>65</v>
      </c>
      <c r="B70" s="16" t="s">
        <v>73</v>
      </c>
      <c r="C70" s="16">
        <v>20200317039</v>
      </c>
      <c r="D70" s="16" t="s">
        <v>96</v>
      </c>
      <c r="E70" s="91">
        <f>VLOOKUP(C70,[5]sheet1!$A:$AU,46,0)</f>
        <v>0</v>
      </c>
      <c r="F70" s="92" t="str">
        <f>VLOOKUP(C70,[5]sheet1!$A:$AU,47,0)</f>
        <v/>
      </c>
      <c r="G70" s="16">
        <v>14</v>
      </c>
      <c r="H70" s="16">
        <v>6.5</v>
      </c>
      <c r="I70" s="16">
        <f t="shared" ref="I70:I85" si="5">SUM(G70:H70)</f>
        <v>20.5</v>
      </c>
      <c r="J70" s="16">
        <v>265</v>
      </c>
      <c r="K70" s="16" t="str">
        <f t="shared" ref="K70:K85" si="6">IF(J70&gt;=120,"是","否")</f>
        <v>是</v>
      </c>
      <c r="L70" s="26">
        <v>3010</v>
      </c>
      <c r="M70" s="16" t="str">
        <f t="shared" ref="M70:M85" si="7">IF(L70&gt;=1800,"是","否")</f>
        <v>是</v>
      </c>
      <c r="N70" s="27" t="s">
        <v>27</v>
      </c>
      <c r="O70" s="27" t="s">
        <v>28</v>
      </c>
      <c r="P70" s="43" t="str">
        <f t="shared" si="4"/>
        <v>是</v>
      </c>
      <c r="Q70" s="16" t="s">
        <v>29</v>
      </c>
      <c r="R70" s="35">
        <v>0</v>
      </c>
      <c r="S70" s="17"/>
    </row>
    <row r="71" ht="24.75" customHeight="1" spans="1:19">
      <c r="A71" s="16">
        <v>66</v>
      </c>
      <c r="B71" s="16" t="s">
        <v>73</v>
      </c>
      <c r="C71" s="16">
        <v>20200317067</v>
      </c>
      <c r="D71" s="16" t="s">
        <v>97</v>
      </c>
      <c r="E71" s="91">
        <f>VLOOKUP(C71,[5]sheet1!$A:$AU,46,0)</f>
        <v>0</v>
      </c>
      <c r="F71" s="92" t="str">
        <f>VLOOKUP(C71,[5]sheet1!$A:$AU,47,0)</f>
        <v/>
      </c>
      <c r="G71" s="16">
        <v>16</v>
      </c>
      <c r="H71" s="16">
        <v>6.5</v>
      </c>
      <c r="I71" s="16">
        <f t="shared" si="5"/>
        <v>22.5</v>
      </c>
      <c r="J71" s="16">
        <v>205</v>
      </c>
      <c r="K71" s="16" t="str">
        <f t="shared" si="6"/>
        <v>是</v>
      </c>
      <c r="L71" s="26">
        <v>2440</v>
      </c>
      <c r="M71" s="16" t="str">
        <f t="shared" si="7"/>
        <v>是</v>
      </c>
      <c r="N71" s="27" t="s">
        <v>27</v>
      </c>
      <c r="O71" s="27" t="s">
        <v>28</v>
      </c>
      <c r="P71" s="43" t="str">
        <f t="shared" si="4"/>
        <v>是</v>
      </c>
      <c r="Q71" s="16" t="s">
        <v>29</v>
      </c>
      <c r="R71" s="35">
        <v>0</v>
      </c>
      <c r="S71" s="17"/>
    </row>
    <row r="72" ht="24.75" customHeight="1" spans="1:19">
      <c r="A72" s="16">
        <v>67</v>
      </c>
      <c r="B72" s="16" t="s">
        <v>73</v>
      </c>
      <c r="C72" s="16">
        <v>20200317040</v>
      </c>
      <c r="D72" s="16" t="s">
        <v>98</v>
      </c>
      <c r="E72" s="91">
        <f>VLOOKUP(C72,[5]sheet1!$A:$AU,46,0)</f>
        <v>0</v>
      </c>
      <c r="F72" s="92" t="str">
        <f>VLOOKUP(C72,[5]sheet1!$A:$AU,47,0)</f>
        <v/>
      </c>
      <c r="G72" s="16">
        <v>11</v>
      </c>
      <c r="H72" s="16">
        <v>6.5</v>
      </c>
      <c r="I72" s="16">
        <f t="shared" si="5"/>
        <v>17.5</v>
      </c>
      <c r="J72" s="16">
        <v>194</v>
      </c>
      <c r="K72" s="16" t="str">
        <f t="shared" si="6"/>
        <v>是</v>
      </c>
      <c r="L72" s="26">
        <v>2080</v>
      </c>
      <c r="M72" s="16" t="str">
        <f t="shared" si="7"/>
        <v>是</v>
      </c>
      <c r="N72" s="27" t="s">
        <v>27</v>
      </c>
      <c r="O72" s="27" t="s">
        <v>28</v>
      </c>
      <c r="P72" s="43" t="str">
        <f t="shared" si="4"/>
        <v>是</v>
      </c>
      <c r="Q72" s="16" t="s">
        <v>29</v>
      </c>
      <c r="R72" s="35">
        <v>0</v>
      </c>
      <c r="S72" s="17"/>
    </row>
    <row r="73" ht="24.75" customHeight="1" spans="1:19">
      <c r="A73" s="16">
        <v>68</v>
      </c>
      <c r="B73" s="16" t="s">
        <v>73</v>
      </c>
      <c r="C73" s="16">
        <v>20200317021</v>
      </c>
      <c r="D73" s="16" t="s">
        <v>99</v>
      </c>
      <c r="E73" s="91">
        <f>VLOOKUP(C73,[5]sheet1!$A:$AU,46,0)</f>
        <v>0</v>
      </c>
      <c r="F73" s="92" t="str">
        <f>VLOOKUP(C73,[5]sheet1!$A:$AU,47,0)</f>
        <v/>
      </c>
      <c r="G73" s="16">
        <v>12</v>
      </c>
      <c r="H73" s="16">
        <v>6.5</v>
      </c>
      <c r="I73" s="16">
        <f t="shared" si="5"/>
        <v>18.5</v>
      </c>
      <c r="J73" s="16">
        <v>198</v>
      </c>
      <c r="K73" s="16" t="str">
        <f t="shared" si="6"/>
        <v>是</v>
      </c>
      <c r="L73" s="26">
        <v>2360</v>
      </c>
      <c r="M73" s="16" t="str">
        <f t="shared" si="7"/>
        <v>是</v>
      </c>
      <c r="N73" s="27" t="s">
        <v>27</v>
      </c>
      <c r="O73" s="27" t="s">
        <v>28</v>
      </c>
      <c r="P73" s="43" t="str">
        <f t="shared" si="4"/>
        <v>是</v>
      </c>
      <c r="Q73" s="16" t="s">
        <v>29</v>
      </c>
      <c r="R73" s="35">
        <v>0</v>
      </c>
      <c r="S73" s="17"/>
    </row>
    <row r="74" ht="24.75" customHeight="1" spans="1:19">
      <c r="A74" s="16">
        <v>69</v>
      </c>
      <c r="B74" s="16" t="s">
        <v>73</v>
      </c>
      <c r="C74" s="16">
        <v>20200317050</v>
      </c>
      <c r="D74" s="16" t="s">
        <v>100</v>
      </c>
      <c r="E74" s="91">
        <f>VLOOKUP(C74,[5]sheet1!$A:$AU,46,0)</f>
        <v>0</v>
      </c>
      <c r="F74" s="92" t="str">
        <f>VLOOKUP(C74,[5]sheet1!$A:$AU,47,0)</f>
        <v/>
      </c>
      <c r="G74" s="16">
        <v>15</v>
      </c>
      <c r="H74" s="16">
        <v>6.5</v>
      </c>
      <c r="I74" s="16">
        <f t="shared" si="5"/>
        <v>21.5</v>
      </c>
      <c r="J74" s="16">
        <v>247</v>
      </c>
      <c r="K74" s="16" t="str">
        <f t="shared" si="6"/>
        <v>是</v>
      </c>
      <c r="L74" s="26">
        <v>2860</v>
      </c>
      <c r="M74" s="16" t="str">
        <f t="shared" si="7"/>
        <v>是</v>
      </c>
      <c r="N74" s="27" t="s">
        <v>27</v>
      </c>
      <c r="O74" s="27" t="s">
        <v>28</v>
      </c>
      <c r="P74" s="43" t="str">
        <f t="shared" si="4"/>
        <v>是</v>
      </c>
      <c r="Q74" s="16" t="s">
        <v>29</v>
      </c>
      <c r="R74" s="35">
        <v>0</v>
      </c>
      <c r="S74" s="17"/>
    </row>
    <row r="75" ht="24.75" customHeight="1" spans="1:19">
      <c r="A75" s="16">
        <v>70</v>
      </c>
      <c r="B75" s="16" t="s">
        <v>73</v>
      </c>
      <c r="C75" s="16">
        <v>20200317060</v>
      </c>
      <c r="D75" s="16" t="s">
        <v>101</v>
      </c>
      <c r="E75" s="91">
        <f>VLOOKUP(C75,[5]sheet1!$A:$AU,46,0)</f>
        <v>0</v>
      </c>
      <c r="F75" s="92" t="str">
        <f>VLOOKUP(C75,[5]sheet1!$A:$AU,47,0)</f>
        <v/>
      </c>
      <c r="G75" s="16">
        <v>16</v>
      </c>
      <c r="H75" s="16">
        <v>6.5</v>
      </c>
      <c r="I75" s="16">
        <f t="shared" si="5"/>
        <v>22.5</v>
      </c>
      <c r="J75" s="16">
        <v>259</v>
      </c>
      <c r="K75" s="16" t="str">
        <f t="shared" si="6"/>
        <v>是</v>
      </c>
      <c r="L75" s="26">
        <v>3690</v>
      </c>
      <c r="M75" s="16" t="str">
        <f t="shared" si="7"/>
        <v>是</v>
      </c>
      <c r="N75" s="27" t="s">
        <v>27</v>
      </c>
      <c r="O75" s="27" t="s">
        <v>28</v>
      </c>
      <c r="P75" s="43" t="str">
        <f t="shared" si="4"/>
        <v>是</v>
      </c>
      <c r="Q75" s="16" t="s">
        <v>29</v>
      </c>
      <c r="R75" s="35">
        <v>0</v>
      </c>
      <c r="S75" s="17"/>
    </row>
    <row r="76" ht="31" customHeight="1" spans="1:19">
      <c r="A76" s="16">
        <v>71</v>
      </c>
      <c r="B76" s="16" t="s">
        <v>73</v>
      </c>
      <c r="C76" s="16">
        <v>20180317083</v>
      </c>
      <c r="D76" s="16" t="s">
        <v>102</v>
      </c>
      <c r="E76" s="91">
        <f>VLOOKUP(C76,[5]sheet1!$A:$AU,46,0)</f>
        <v>5</v>
      </c>
      <c r="F76" s="93" t="str">
        <f>VLOOKUP(C76,[5]sheet1!$A:$AU,47,0)</f>
        <v>毕业设计（论文）/职业能力测试大数据分析与应用数据可视化Hadoop核心技术通用核心能力测试</v>
      </c>
      <c r="G76" s="16">
        <v>13</v>
      </c>
      <c r="H76" s="16">
        <v>6</v>
      </c>
      <c r="I76" s="16">
        <f t="shared" si="5"/>
        <v>19</v>
      </c>
      <c r="J76" s="16">
        <v>206</v>
      </c>
      <c r="K76" s="16" t="str">
        <f t="shared" si="6"/>
        <v>是</v>
      </c>
      <c r="L76" s="26">
        <v>3370</v>
      </c>
      <c r="M76" s="16" t="str">
        <f t="shared" si="7"/>
        <v>是</v>
      </c>
      <c r="N76" s="27" t="s">
        <v>27</v>
      </c>
      <c r="O76" s="27" t="s">
        <v>28</v>
      </c>
      <c r="P76" s="43" t="str">
        <f t="shared" si="4"/>
        <v>否</v>
      </c>
      <c r="Q76" s="34" t="s">
        <v>63</v>
      </c>
      <c r="R76" s="35">
        <v>0</v>
      </c>
      <c r="S76" s="17">
        <v>1</v>
      </c>
    </row>
    <row r="77" ht="24.75" customHeight="1" spans="1:19">
      <c r="A77" s="16">
        <v>72</v>
      </c>
      <c r="B77" s="16" t="s">
        <v>73</v>
      </c>
      <c r="C77" s="16">
        <v>20200317010</v>
      </c>
      <c r="D77" s="16" t="s">
        <v>103</v>
      </c>
      <c r="E77" s="91">
        <f>VLOOKUP(C77,[5]sheet1!$A:$AU,46,0)</f>
        <v>1</v>
      </c>
      <c r="F77" s="93" t="str">
        <f>VLOOKUP(C77,[5]sheet1!$A:$AU,47,0)</f>
        <v>大学生安全教育(四)</v>
      </c>
      <c r="G77" s="16">
        <v>11</v>
      </c>
      <c r="H77" s="16">
        <v>6.5</v>
      </c>
      <c r="I77" s="16">
        <f t="shared" si="5"/>
        <v>17.5</v>
      </c>
      <c r="J77" s="16">
        <v>173</v>
      </c>
      <c r="K77" s="16" t="str">
        <f t="shared" si="6"/>
        <v>是</v>
      </c>
      <c r="L77" s="26">
        <v>1800</v>
      </c>
      <c r="M77" s="16" t="str">
        <f t="shared" si="7"/>
        <v>是</v>
      </c>
      <c r="N77" s="27" t="s">
        <v>27</v>
      </c>
      <c r="O77" s="27" t="s">
        <v>28</v>
      </c>
      <c r="P77" s="43" t="str">
        <f t="shared" si="4"/>
        <v>否</v>
      </c>
      <c r="Q77" s="34" t="s">
        <v>63</v>
      </c>
      <c r="R77" s="35">
        <v>0</v>
      </c>
      <c r="S77" s="17">
        <v>1</v>
      </c>
    </row>
    <row r="78" ht="27" customHeight="1" spans="1:19">
      <c r="A78" s="16">
        <v>73</v>
      </c>
      <c r="B78" s="16" t="s">
        <v>73</v>
      </c>
      <c r="C78" s="16">
        <v>20200317024</v>
      </c>
      <c r="D78" s="16" t="s">
        <v>104</v>
      </c>
      <c r="E78" s="91">
        <f>VLOOKUP(C78,[5]sheet1!$A:$AU,46,0)</f>
        <v>2</v>
      </c>
      <c r="F78" s="93" t="str">
        <f>VLOOKUP(C78,[5]sheet1!$A:$AU,47,0)</f>
        <v>毕业设计（论文）/职业能力测试预就业实习</v>
      </c>
      <c r="G78" s="16">
        <v>13</v>
      </c>
      <c r="H78" s="16">
        <v>6.5</v>
      </c>
      <c r="I78" s="16">
        <f t="shared" si="5"/>
        <v>19.5</v>
      </c>
      <c r="J78" s="16">
        <v>356</v>
      </c>
      <c r="K78" s="16" t="str">
        <f t="shared" si="6"/>
        <v>是</v>
      </c>
      <c r="L78" s="26">
        <v>2350</v>
      </c>
      <c r="M78" s="16" t="str">
        <f t="shared" si="7"/>
        <v>是</v>
      </c>
      <c r="N78" s="27" t="s">
        <v>27</v>
      </c>
      <c r="O78" s="27" t="s">
        <v>28</v>
      </c>
      <c r="P78" s="43" t="str">
        <f t="shared" si="4"/>
        <v>否</v>
      </c>
      <c r="Q78" s="34" t="s">
        <v>63</v>
      </c>
      <c r="R78" s="35">
        <v>0</v>
      </c>
      <c r="S78" s="17">
        <v>1</v>
      </c>
    </row>
    <row r="79" s="70" customFormat="1" ht="33" customHeight="1" spans="1:19">
      <c r="A79" s="26">
        <v>74</v>
      </c>
      <c r="B79" s="26" t="s">
        <v>73</v>
      </c>
      <c r="C79" s="26">
        <v>20200317017</v>
      </c>
      <c r="D79" s="26" t="s">
        <v>105</v>
      </c>
      <c r="E79" s="94">
        <f>VLOOKUP(C79,[5]sheet1!$A:$AU,46,0)</f>
        <v>1</v>
      </c>
      <c r="F79" s="95" t="str">
        <f>VLOOKUP(C79,[5]sheet1!$A:$AU,47,0)</f>
        <v>毕业设计（论文）/职业能力测试</v>
      </c>
      <c r="G79" s="26">
        <v>14</v>
      </c>
      <c r="H79" s="26">
        <v>6.5</v>
      </c>
      <c r="I79" s="26">
        <f t="shared" si="5"/>
        <v>20.5</v>
      </c>
      <c r="J79" s="26">
        <v>122</v>
      </c>
      <c r="K79" s="26" t="str">
        <f t="shared" si="6"/>
        <v>是</v>
      </c>
      <c r="L79" s="26">
        <v>1870</v>
      </c>
      <c r="M79" s="26" t="str">
        <f t="shared" si="7"/>
        <v>是</v>
      </c>
      <c r="N79" s="26" t="s">
        <v>27</v>
      </c>
      <c r="O79" s="43" t="s">
        <v>28</v>
      </c>
      <c r="P79" s="26" t="str">
        <f t="shared" si="4"/>
        <v>否</v>
      </c>
      <c r="Q79" s="97" t="s">
        <v>63</v>
      </c>
      <c r="R79" s="50">
        <v>0</v>
      </c>
      <c r="S79" s="98">
        <v>1</v>
      </c>
    </row>
    <row r="80" s="70" customFormat="1" ht="47" customHeight="1" spans="1:19">
      <c r="A80" s="26">
        <v>75</v>
      </c>
      <c r="B80" s="26" t="s">
        <v>73</v>
      </c>
      <c r="C80" s="26">
        <v>20200317052</v>
      </c>
      <c r="D80" s="26" t="s">
        <v>106</v>
      </c>
      <c r="E80" s="94">
        <f>VLOOKUP(C80,[5]sheet1!$A:$AU,46,0)</f>
        <v>3</v>
      </c>
      <c r="F80" s="95" t="str">
        <f>VLOOKUP(C80,[5]sheet1!$A:$AU,47,0)</f>
        <v>毕业设计（论文）/职业能力测试网络爬虫Java高级程序设计</v>
      </c>
      <c r="G80" s="26">
        <v>11</v>
      </c>
      <c r="H80" s="26">
        <v>6.5</v>
      </c>
      <c r="I80" s="26">
        <f t="shared" si="5"/>
        <v>17.5</v>
      </c>
      <c r="J80" s="26">
        <v>130</v>
      </c>
      <c r="K80" s="26" t="str">
        <f t="shared" si="6"/>
        <v>是</v>
      </c>
      <c r="L80" s="26">
        <v>1920</v>
      </c>
      <c r="M80" s="26" t="str">
        <f t="shared" si="7"/>
        <v>是</v>
      </c>
      <c r="N80" s="26" t="s">
        <v>27</v>
      </c>
      <c r="O80" s="43" t="s">
        <v>28</v>
      </c>
      <c r="P80" s="26" t="str">
        <f t="shared" si="4"/>
        <v>否</v>
      </c>
      <c r="Q80" s="97" t="s">
        <v>63</v>
      </c>
      <c r="R80" s="50">
        <v>0</v>
      </c>
      <c r="S80" s="98">
        <v>1</v>
      </c>
    </row>
    <row r="81" s="70" customFormat="1" ht="45" customHeight="1" spans="1:19">
      <c r="A81" s="26">
        <v>76</v>
      </c>
      <c r="B81" s="26" t="s">
        <v>73</v>
      </c>
      <c r="C81" s="26">
        <v>20200317047</v>
      </c>
      <c r="D81" s="26" t="s">
        <v>107</v>
      </c>
      <c r="E81" s="94">
        <f>VLOOKUP(C81,[5]sheet1!$A:$AU,46,0)</f>
        <v>5</v>
      </c>
      <c r="F81" s="95" t="str">
        <f>VLOOKUP(C81,[5]sheet1!$A:$AU,47,0)</f>
        <v>Linux系统基础网络爬虫Java高级程序设计数据可视化预就业实习</v>
      </c>
      <c r="G81" s="26">
        <v>12</v>
      </c>
      <c r="H81" s="26">
        <v>6.5</v>
      </c>
      <c r="I81" s="26">
        <f t="shared" si="5"/>
        <v>18.5</v>
      </c>
      <c r="J81" s="26">
        <v>161</v>
      </c>
      <c r="K81" s="26" t="str">
        <f t="shared" si="6"/>
        <v>是</v>
      </c>
      <c r="L81" s="26">
        <v>1830</v>
      </c>
      <c r="M81" s="26" t="str">
        <f t="shared" si="7"/>
        <v>是</v>
      </c>
      <c r="N81" s="26" t="s">
        <v>69</v>
      </c>
      <c r="O81" s="96" t="s">
        <v>27</v>
      </c>
      <c r="P81" s="26" t="str">
        <f t="shared" si="4"/>
        <v>否</v>
      </c>
      <c r="Q81" s="97" t="s">
        <v>63</v>
      </c>
      <c r="R81" s="50">
        <v>8535.8</v>
      </c>
      <c r="S81" s="98">
        <v>1.3</v>
      </c>
    </row>
    <row r="82" s="36" customFormat="1" ht="45" customHeight="1" spans="1:19">
      <c r="A82" s="26">
        <v>77</v>
      </c>
      <c r="B82" s="26" t="s">
        <v>73</v>
      </c>
      <c r="C82" s="26">
        <v>20200317083</v>
      </c>
      <c r="D82" s="26" t="s">
        <v>108</v>
      </c>
      <c r="E82" s="94">
        <f>VLOOKUP(C82,[5]sheet1!$A:$AU,46,0)</f>
        <v>5</v>
      </c>
      <c r="F82" s="95" t="str">
        <f>VLOOKUP(C82,[5]sheet1!$A:$AU,47,0)</f>
        <v>形势与政策(一)Linux系统基础网络爬虫Java高级程序设计数据可视化</v>
      </c>
      <c r="G82" s="26">
        <v>12</v>
      </c>
      <c r="H82" s="26">
        <v>4.5</v>
      </c>
      <c r="I82" s="26">
        <f t="shared" si="5"/>
        <v>16.5</v>
      </c>
      <c r="J82" s="26">
        <v>120</v>
      </c>
      <c r="K82" s="26" t="str">
        <f t="shared" si="6"/>
        <v>是</v>
      </c>
      <c r="L82" s="26">
        <v>950</v>
      </c>
      <c r="M82" s="26" t="str">
        <f t="shared" si="7"/>
        <v>否</v>
      </c>
      <c r="N82" s="43" t="s">
        <v>69</v>
      </c>
      <c r="O82" s="96" t="s">
        <v>69</v>
      </c>
      <c r="P82" s="43" t="str">
        <f t="shared" si="4"/>
        <v>否</v>
      </c>
      <c r="Q82" s="87" t="s">
        <v>63</v>
      </c>
      <c r="R82" s="50">
        <v>0</v>
      </c>
      <c r="S82" s="51" t="s">
        <v>109</v>
      </c>
    </row>
    <row r="83" s="36" customFormat="1" ht="45" customHeight="1" spans="1:19">
      <c r="A83" s="26">
        <v>78</v>
      </c>
      <c r="B83" s="26" t="s">
        <v>73</v>
      </c>
      <c r="C83" s="26">
        <v>20200317015</v>
      </c>
      <c r="D83" s="26" t="s">
        <v>110</v>
      </c>
      <c r="E83" s="94">
        <f>VLOOKUP(C83,[5]sheet1!$A:$AU,46,0)</f>
        <v>4</v>
      </c>
      <c r="F83" s="95" t="str">
        <f>VLOOKUP(C83,[5]sheet1!$A:$AU,47,0)</f>
        <v>大学生安全教育(四)Linux系统基础Java编程基础Java高级程序设计</v>
      </c>
      <c r="G83" s="26">
        <v>14</v>
      </c>
      <c r="H83" s="26">
        <v>5.5</v>
      </c>
      <c r="I83" s="26">
        <f t="shared" si="5"/>
        <v>19.5</v>
      </c>
      <c r="J83" s="26">
        <v>181</v>
      </c>
      <c r="K83" s="26" t="str">
        <f t="shared" si="6"/>
        <v>是</v>
      </c>
      <c r="L83" s="26">
        <v>1800</v>
      </c>
      <c r="M83" s="26" t="str">
        <f t="shared" si="7"/>
        <v>是</v>
      </c>
      <c r="N83" s="43" t="s">
        <v>27</v>
      </c>
      <c r="O83" s="43" t="s">
        <v>28</v>
      </c>
      <c r="P83" s="43" t="str">
        <f t="shared" si="4"/>
        <v>否</v>
      </c>
      <c r="Q83" s="87" t="s">
        <v>63</v>
      </c>
      <c r="R83" s="50">
        <v>0</v>
      </c>
      <c r="S83" s="51">
        <v>1</v>
      </c>
    </row>
    <row r="84" s="36" customFormat="1" ht="49" customHeight="1" spans="1:19">
      <c r="A84" s="26">
        <v>79</v>
      </c>
      <c r="B84" s="26" t="s">
        <v>73</v>
      </c>
      <c r="C84" s="26">
        <v>20200317087</v>
      </c>
      <c r="D84" s="67" t="s">
        <v>111</v>
      </c>
      <c r="E84" s="94">
        <f>VLOOKUP(C84,[5]sheet1!$A:$AU,46,0)</f>
        <v>6</v>
      </c>
      <c r="F84" s="95" t="str">
        <f>VLOOKUP(C84,[5]sheet1!$A:$AU,47,0)</f>
        <v>毕业设计（论文）/职业能力测试Linux系统基础Java编程基础网络爬虫创新与创业实务预就业实习</v>
      </c>
      <c r="G84" s="26">
        <v>8</v>
      </c>
      <c r="H84" s="26">
        <v>4.5</v>
      </c>
      <c r="I84" s="26">
        <f t="shared" si="5"/>
        <v>12.5</v>
      </c>
      <c r="J84" s="26">
        <v>230</v>
      </c>
      <c r="K84" s="26" t="str">
        <f t="shared" si="6"/>
        <v>是</v>
      </c>
      <c r="L84" s="26">
        <v>2400</v>
      </c>
      <c r="M84" s="26" t="str">
        <f t="shared" si="7"/>
        <v>是</v>
      </c>
      <c r="N84" s="43" t="s">
        <v>27</v>
      </c>
      <c r="O84" s="43" t="s">
        <v>28</v>
      </c>
      <c r="P84" s="43" t="str">
        <f t="shared" si="4"/>
        <v>否</v>
      </c>
      <c r="Q84" s="87" t="s">
        <v>63</v>
      </c>
      <c r="R84" s="50">
        <v>907.8</v>
      </c>
      <c r="S84" s="51">
        <v>1.2</v>
      </c>
    </row>
    <row r="85" s="36" customFormat="1" ht="50" customHeight="1" spans="1:19">
      <c r="A85" s="26">
        <v>80</v>
      </c>
      <c r="B85" s="26" t="s">
        <v>73</v>
      </c>
      <c r="C85" s="26">
        <v>20200317090</v>
      </c>
      <c r="D85" s="26" t="s">
        <v>112</v>
      </c>
      <c r="E85" s="94">
        <f>VLOOKUP(C85,[5]sheet1!$A:$AU,46,0)</f>
        <v>6</v>
      </c>
      <c r="F85" s="95" t="str">
        <f>VLOOKUP(C85,[5]sheet1!$A:$AU,47,0)</f>
        <v>毕业设计（论文）/职业能力测试Linux系统基础Java编程基础Java高级程序设计SSM企业框架实战预就业实习</v>
      </c>
      <c r="G85" s="26">
        <v>14</v>
      </c>
      <c r="H85" s="26">
        <v>2.5</v>
      </c>
      <c r="I85" s="26">
        <f t="shared" si="5"/>
        <v>16.5</v>
      </c>
      <c r="J85" s="26">
        <v>159</v>
      </c>
      <c r="K85" s="26" t="str">
        <f t="shared" si="6"/>
        <v>是</v>
      </c>
      <c r="L85" s="26">
        <v>960</v>
      </c>
      <c r="M85" s="26" t="str">
        <f t="shared" si="7"/>
        <v>否</v>
      </c>
      <c r="N85" s="43" t="s">
        <v>69</v>
      </c>
      <c r="O85" s="43" t="s">
        <v>69</v>
      </c>
      <c r="P85" s="43" t="str">
        <f t="shared" si="4"/>
        <v>否</v>
      </c>
      <c r="Q85" s="87" t="s">
        <v>63</v>
      </c>
      <c r="R85" s="50">
        <v>950</v>
      </c>
      <c r="S85" s="51" t="s">
        <v>109</v>
      </c>
    </row>
    <row r="86" s="36" customFormat="1" ht="21" customHeight="1" spans="3:3">
      <c r="C86" s="69"/>
    </row>
  </sheetData>
  <autoFilter ref="A4:V85">
    <extLst/>
  </autoFilter>
  <mergeCells count="17">
    <mergeCell ref="A1:S1"/>
    <mergeCell ref="A2:S2"/>
    <mergeCell ref="A3:S3"/>
    <mergeCell ref="G4:I4"/>
    <mergeCell ref="J4:K4"/>
    <mergeCell ref="L4:M4"/>
    <mergeCell ref="N4:O4"/>
    <mergeCell ref="A4:A5"/>
    <mergeCell ref="B4:B5"/>
    <mergeCell ref="C4:C5"/>
    <mergeCell ref="D4:D5"/>
    <mergeCell ref="E4:E5"/>
    <mergeCell ref="F4:F5"/>
    <mergeCell ref="P4:P5"/>
    <mergeCell ref="Q4:Q5"/>
    <mergeCell ref="R4:R5"/>
    <mergeCell ref="S4:S5"/>
  </mergeCells>
  <conditionalFormatting sqref="G6:G85">
    <cfRule type="cellIs" dxfId="0" priority="7" operator="lessThan">
      <formula>6</formula>
    </cfRule>
  </conditionalFormatting>
  <conditionalFormatting sqref="H6:H85">
    <cfRule type="cellIs" dxfId="0" priority="8" operator="lessThan">
      <formula>5</formula>
    </cfRule>
  </conditionalFormatting>
  <conditionalFormatting sqref="I6:I85">
    <cfRule type="cellIs" dxfId="0" priority="6" operator="lessThan">
      <formula>15</formula>
    </cfRule>
  </conditionalFormatting>
  <conditionalFormatting sqref="J6:J85">
    <cfRule type="cellIs" dxfId="0" priority="3" operator="lessThan">
      <formula>120</formula>
    </cfRule>
    <cfRule type="cellIs" dxfId="0" priority="5" operator="lessThan">
      <formula>120</formula>
    </cfRule>
  </conditionalFormatting>
  <conditionalFormatting sqref="L6:L85">
    <cfRule type="cellIs" dxfId="0" priority="4" operator="lessThan">
      <formula>1800</formula>
    </cfRule>
  </conditionalFormatting>
  <conditionalFormatting sqref="N$1:N$1048576">
    <cfRule type="cellIs" dxfId="1" priority="2" operator="equal">
      <formula>"是"</formula>
    </cfRule>
  </conditionalFormatting>
  <conditionalFormatting sqref="P$1:P$1048576">
    <cfRule type="cellIs" dxfId="1" priority="1" operator="equal">
      <formula>"否"</formula>
    </cfRule>
  </conditionalFormatting>
  <dataValidations count="1">
    <dataValidation type="list" allowBlank="1" showInputMessage="1" showErrorMessage="1" sqref="S22 S6:S21 S23:S25 S26:S30 S31:S42 S43:S54 S55:S59 S60:S68 S69:S77 S78:S85">
      <formula1>"1,2,3,1.2.3,1.2,1.3,2.3"</formula1>
    </dataValidation>
  </dataValidations>
  <pageMargins left="0.699305555555556" right="0.699305555555556"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58"/>
  <sheetViews>
    <sheetView zoomScale="90" zoomScaleNormal="90" workbookViewId="0">
      <pane ySplit="5" topLeftCell="A6" activePane="bottomLeft" state="frozen"/>
      <selection/>
      <selection pane="bottomLeft" activeCell="V9" sqref="V9"/>
    </sheetView>
  </sheetViews>
  <sheetFormatPr defaultColWidth="9" defaultRowHeight="13.5"/>
  <cols>
    <col min="1" max="1" width="4.45" customWidth="1"/>
    <col min="2" max="2" width="29.3" customWidth="1"/>
    <col min="3" max="3" width="12.5083333333333" style="2" customWidth="1"/>
    <col min="5" max="5" width="9.45" customWidth="1"/>
    <col min="6" max="6" width="31.1333333333333" customWidth="1"/>
    <col min="7" max="8" width="8.25" customWidth="1"/>
    <col min="9" max="9" width="6.71666666666667" customWidth="1"/>
    <col min="10" max="10" width="6.50833333333333" customWidth="1"/>
    <col min="11" max="11" width="7.13333333333333" customWidth="1"/>
    <col min="12" max="12" width="5.88333333333333" customWidth="1"/>
    <col min="13" max="15" width="8.25" customWidth="1"/>
    <col min="16" max="16" width="8.25" style="36" customWidth="1"/>
    <col min="18" max="18" width="8.93333333333333" customWidth="1"/>
  </cols>
  <sheetData>
    <row r="1" ht="27" customHeight="1" spans="1:19">
      <c r="A1" s="3" t="s">
        <v>0</v>
      </c>
      <c r="B1" s="3"/>
      <c r="C1" s="3"/>
      <c r="D1" s="3"/>
      <c r="E1" s="3"/>
      <c r="F1" s="3"/>
      <c r="G1" s="3"/>
      <c r="H1" s="3"/>
      <c r="I1" s="3"/>
      <c r="J1" s="3"/>
      <c r="K1" s="3"/>
      <c r="L1" s="3"/>
      <c r="M1" s="3"/>
      <c r="N1" s="3"/>
      <c r="O1" s="3"/>
      <c r="P1" s="39"/>
      <c r="Q1" s="3"/>
      <c r="R1" s="3"/>
      <c r="S1" s="3"/>
    </row>
    <row r="2" ht="195" hidden="1" customHeight="1" spans="1:22">
      <c r="A2" s="4" t="s">
        <v>1</v>
      </c>
      <c r="B2" s="4"/>
      <c r="C2" s="4"/>
      <c r="D2" s="4"/>
      <c r="E2" s="4"/>
      <c r="F2" s="4"/>
      <c r="G2" s="4"/>
      <c r="H2" s="4"/>
      <c r="I2" s="4"/>
      <c r="J2" s="4"/>
      <c r="K2" s="4"/>
      <c r="L2" s="4"/>
      <c r="M2" s="4"/>
      <c r="N2" s="4"/>
      <c r="O2" s="4"/>
      <c r="P2" s="40"/>
      <c r="Q2" s="4"/>
      <c r="R2" s="4"/>
      <c r="S2" s="4"/>
      <c r="T2" s="29"/>
      <c r="U2" s="29"/>
      <c r="V2" s="29"/>
    </row>
    <row r="3" ht="27" customHeight="1" spans="1:19">
      <c r="A3" s="5" t="s">
        <v>113</v>
      </c>
      <c r="B3" s="6"/>
      <c r="C3" s="6"/>
      <c r="D3" s="6"/>
      <c r="E3" s="6"/>
      <c r="F3" s="6"/>
      <c r="G3" s="6"/>
      <c r="H3" s="6"/>
      <c r="I3" s="6"/>
      <c r="J3" s="6"/>
      <c r="K3" s="6"/>
      <c r="L3" s="6"/>
      <c r="M3" s="6"/>
      <c r="N3" s="6"/>
      <c r="O3" s="6"/>
      <c r="P3" s="41"/>
      <c r="Q3" s="6"/>
      <c r="R3" s="6"/>
      <c r="S3" s="30"/>
    </row>
    <row r="4" ht="19.5" customHeight="1" spans="1:19">
      <c r="A4" s="7" t="s">
        <v>3</v>
      </c>
      <c r="B4" s="8" t="s">
        <v>4</v>
      </c>
      <c r="C4" s="7" t="s">
        <v>5</v>
      </c>
      <c r="D4" s="7" t="s">
        <v>6</v>
      </c>
      <c r="E4" s="9" t="s">
        <v>7</v>
      </c>
      <c r="F4" s="7" t="s">
        <v>8</v>
      </c>
      <c r="G4" s="10" t="s">
        <v>9</v>
      </c>
      <c r="H4" s="11"/>
      <c r="I4" s="21"/>
      <c r="J4" s="7" t="s">
        <v>10</v>
      </c>
      <c r="K4" s="7"/>
      <c r="L4" s="9" t="s">
        <v>11</v>
      </c>
      <c r="M4" s="9"/>
      <c r="N4" s="9" t="s">
        <v>12</v>
      </c>
      <c r="O4" s="9"/>
      <c r="P4" s="42" t="s">
        <v>13</v>
      </c>
      <c r="Q4" s="9" t="s">
        <v>14</v>
      </c>
      <c r="R4" s="8" t="s">
        <v>15</v>
      </c>
      <c r="S4" s="9" t="s">
        <v>16</v>
      </c>
    </row>
    <row r="5" ht="36.75" customHeight="1" spans="1:19">
      <c r="A5" s="7"/>
      <c r="B5" s="12"/>
      <c r="C5" s="7"/>
      <c r="D5" s="7"/>
      <c r="E5" s="9"/>
      <c r="F5" s="7"/>
      <c r="G5" s="9" t="s">
        <v>17</v>
      </c>
      <c r="H5" s="9" t="s">
        <v>18</v>
      </c>
      <c r="I5" s="9" t="s">
        <v>19</v>
      </c>
      <c r="J5" s="7" t="s">
        <v>20</v>
      </c>
      <c r="K5" s="9" t="s">
        <v>21</v>
      </c>
      <c r="L5" s="9" t="s">
        <v>20</v>
      </c>
      <c r="M5" s="9" t="s">
        <v>22</v>
      </c>
      <c r="N5" s="22" t="s">
        <v>23</v>
      </c>
      <c r="O5" s="22" t="s">
        <v>24</v>
      </c>
      <c r="P5" s="42"/>
      <c r="Q5" s="9"/>
      <c r="R5" s="12"/>
      <c r="S5" s="7"/>
    </row>
    <row r="6" ht="24.75" customHeight="1" spans="1:19">
      <c r="A6" s="16">
        <v>1</v>
      </c>
      <c r="B6" s="17" t="s">
        <v>114</v>
      </c>
      <c r="C6" s="18">
        <v>20200302034</v>
      </c>
      <c r="D6" s="19" t="s">
        <v>115</v>
      </c>
      <c r="E6" s="16">
        <f>VLOOKUP(C6,[1]sheet1!$A:$AU,46,0)</f>
        <v>0</v>
      </c>
      <c r="F6" s="20" t="str">
        <f>VLOOKUP(C6,[1]sheet1!$A:$AU,47,0)</f>
        <v/>
      </c>
      <c r="G6" s="16">
        <v>14</v>
      </c>
      <c r="H6" s="16">
        <v>5</v>
      </c>
      <c r="I6" s="16">
        <f t="shared" ref="I6:I58" si="0">SUM(G6:H6)</f>
        <v>19</v>
      </c>
      <c r="J6" s="16">
        <v>404</v>
      </c>
      <c r="K6" s="16" t="str">
        <f t="shared" ref="K6:K58" si="1">IF(J6&gt;=120,"是","否")</f>
        <v>是</v>
      </c>
      <c r="L6" s="26">
        <v>3770</v>
      </c>
      <c r="M6" s="16" t="str">
        <f t="shared" ref="M6:M58" si="2">IF(L6&gt;=1800,"是","否")</f>
        <v>是</v>
      </c>
      <c r="N6" s="27" t="s">
        <v>27</v>
      </c>
      <c r="O6" s="43" t="s">
        <v>28</v>
      </c>
      <c r="P6" s="43" t="str">
        <f t="shared" ref="P6:P58" si="3">IF(AND(E6=0,SUM(G6:H6)&gt;=15,G6&gt;=6,H6&gt;=5,J6&gt;=120,L6&gt;=1800),"是","否")</f>
        <v>是</v>
      </c>
      <c r="Q6" s="16" t="s">
        <v>29</v>
      </c>
      <c r="R6" s="50">
        <v>0</v>
      </c>
      <c r="S6" s="17"/>
    </row>
    <row r="7" ht="24.75" customHeight="1" spans="1:19">
      <c r="A7" s="16">
        <v>2</v>
      </c>
      <c r="B7" s="17" t="s">
        <v>114</v>
      </c>
      <c r="C7" s="18">
        <v>20200302065</v>
      </c>
      <c r="D7" s="19" t="s">
        <v>116</v>
      </c>
      <c r="E7" s="16">
        <f>VLOOKUP(C7,[1]sheet1!$A:$AU,46,0)</f>
        <v>0</v>
      </c>
      <c r="F7" s="20" t="str">
        <f>VLOOKUP(C7,[1]sheet1!$A:$AU,47,0)</f>
        <v/>
      </c>
      <c r="G7" s="16">
        <v>16</v>
      </c>
      <c r="H7" s="16">
        <v>6</v>
      </c>
      <c r="I7" s="16">
        <f t="shared" si="0"/>
        <v>22</v>
      </c>
      <c r="J7" s="16">
        <v>642</v>
      </c>
      <c r="K7" s="16" t="str">
        <f t="shared" si="1"/>
        <v>是</v>
      </c>
      <c r="L7" s="26">
        <v>6930</v>
      </c>
      <c r="M7" s="16" t="str">
        <f t="shared" si="2"/>
        <v>是</v>
      </c>
      <c r="N7" s="27" t="s">
        <v>27</v>
      </c>
      <c r="O7" s="43" t="s">
        <v>28</v>
      </c>
      <c r="P7" s="43" t="str">
        <f t="shared" si="3"/>
        <v>是</v>
      </c>
      <c r="Q7" s="16" t="s">
        <v>29</v>
      </c>
      <c r="R7" s="50">
        <v>0</v>
      </c>
      <c r="S7" s="17"/>
    </row>
    <row r="8" ht="24.75" customHeight="1" spans="1:19">
      <c r="A8" s="16">
        <v>3</v>
      </c>
      <c r="B8" s="17" t="s">
        <v>114</v>
      </c>
      <c r="C8" s="18">
        <v>20200302049</v>
      </c>
      <c r="D8" s="19" t="s">
        <v>117</v>
      </c>
      <c r="E8" s="16">
        <f>VLOOKUP(C8,[1]sheet1!$A:$AU,46,0)</f>
        <v>0</v>
      </c>
      <c r="F8" s="20" t="str">
        <f>VLOOKUP(C8,[1]sheet1!$A:$AU,47,0)</f>
        <v/>
      </c>
      <c r="G8" s="16">
        <v>13</v>
      </c>
      <c r="H8" s="16">
        <v>6</v>
      </c>
      <c r="I8" s="16">
        <f t="shared" si="0"/>
        <v>19</v>
      </c>
      <c r="J8" s="16">
        <v>259</v>
      </c>
      <c r="K8" s="16" t="str">
        <f t="shared" si="1"/>
        <v>是</v>
      </c>
      <c r="L8" s="26">
        <v>2420</v>
      </c>
      <c r="M8" s="16" t="str">
        <f t="shared" si="2"/>
        <v>是</v>
      </c>
      <c r="N8" s="27" t="s">
        <v>27</v>
      </c>
      <c r="O8" s="43" t="s">
        <v>28</v>
      </c>
      <c r="P8" s="43" t="str">
        <f t="shared" si="3"/>
        <v>是</v>
      </c>
      <c r="Q8" s="16" t="s">
        <v>29</v>
      </c>
      <c r="R8" s="50">
        <v>0</v>
      </c>
      <c r="S8" s="17"/>
    </row>
    <row r="9" ht="24.75" customHeight="1" spans="1:19">
      <c r="A9" s="16">
        <v>4</v>
      </c>
      <c r="B9" s="17" t="s">
        <v>114</v>
      </c>
      <c r="C9" s="18">
        <v>20200302050</v>
      </c>
      <c r="D9" s="19" t="s">
        <v>118</v>
      </c>
      <c r="E9" s="16">
        <f>VLOOKUP(C9,[1]sheet1!$A:$AU,46,0)</f>
        <v>0</v>
      </c>
      <c r="F9" s="20" t="str">
        <f>VLOOKUP(C9,[1]sheet1!$A:$AU,47,0)</f>
        <v/>
      </c>
      <c r="G9" s="16">
        <v>13</v>
      </c>
      <c r="H9" s="16">
        <v>5</v>
      </c>
      <c r="I9" s="16">
        <f t="shared" si="0"/>
        <v>18</v>
      </c>
      <c r="J9" s="16">
        <v>252</v>
      </c>
      <c r="K9" s="16" t="str">
        <f t="shared" si="1"/>
        <v>是</v>
      </c>
      <c r="L9" s="26">
        <v>2120</v>
      </c>
      <c r="M9" s="16" t="str">
        <f t="shared" si="2"/>
        <v>是</v>
      </c>
      <c r="N9" s="27" t="s">
        <v>27</v>
      </c>
      <c r="O9" s="43" t="s">
        <v>28</v>
      </c>
      <c r="P9" s="43" t="str">
        <f t="shared" si="3"/>
        <v>是</v>
      </c>
      <c r="Q9" s="16" t="s">
        <v>29</v>
      </c>
      <c r="R9" s="50">
        <v>0</v>
      </c>
      <c r="S9" s="17"/>
    </row>
    <row r="10" ht="24.75" customHeight="1" spans="1:19">
      <c r="A10" s="16">
        <v>5</v>
      </c>
      <c r="B10" s="17" t="s">
        <v>114</v>
      </c>
      <c r="C10" s="18">
        <v>20180302049</v>
      </c>
      <c r="D10" s="19" t="s">
        <v>119</v>
      </c>
      <c r="E10" s="16">
        <f>VLOOKUP(C10,[1]sheet1!$A:$AU,46,0)</f>
        <v>0</v>
      </c>
      <c r="F10" s="20" t="str">
        <f>VLOOKUP(C10,[1]sheet1!$A:$AU,47,0)</f>
        <v/>
      </c>
      <c r="G10" s="16">
        <v>15</v>
      </c>
      <c r="H10" s="16">
        <v>5</v>
      </c>
      <c r="I10" s="16">
        <f t="shared" si="0"/>
        <v>20</v>
      </c>
      <c r="J10" s="16">
        <v>374</v>
      </c>
      <c r="K10" s="16" t="str">
        <f t="shared" si="1"/>
        <v>是</v>
      </c>
      <c r="L10" s="26">
        <v>3550</v>
      </c>
      <c r="M10" s="16" t="str">
        <f t="shared" si="2"/>
        <v>是</v>
      </c>
      <c r="N10" s="27" t="s">
        <v>27</v>
      </c>
      <c r="O10" s="43" t="s">
        <v>28</v>
      </c>
      <c r="P10" s="43" t="str">
        <f t="shared" si="3"/>
        <v>是</v>
      </c>
      <c r="Q10" s="16" t="s">
        <v>29</v>
      </c>
      <c r="R10" s="50">
        <v>0</v>
      </c>
      <c r="S10" s="17"/>
    </row>
    <row r="11" ht="24.75" customHeight="1" spans="1:19">
      <c r="A11" s="16">
        <v>6</v>
      </c>
      <c r="B11" s="17" t="s">
        <v>114</v>
      </c>
      <c r="C11" s="18">
        <v>20200302064</v>
      </c>
      <c r="D11" s="19" t="s">
        <v>120</v>
      </c>
      <c r="E11" s="16">
        <f>VLOOKUP(C11,[1]sheet1!$A:$AU,46,0)</f>
        <v>0</v>
      </c>
      <c r="F11" s="20" t="str">
        <f>VLOOKUP(C11,[1]sheet1!$A:$AU,47,0)</f>
        <v/>
      </c>
      <c r="G11" s="16">
        <v>11</v>
      </c>
      <c r="H11" s="16">
        <v>6</v>
      </c>
      <c r="I11" s="16">
        <f t="shared" si="0"/>
        <v>17</v>
      </c>
      <c r="J11" s="16">
        <v>328</v>
      </c>
      <c r="K11" s="16" t="str">
        <f t="shared" si="1"/>
        <v>是</v>
      </c>
      <c r="L11" s="26">
        <v>2630</v>
      </c>
      <c r="M11" s="16" t="str">
        <f t="shared" si="2"/>
        <v>是</v>
      </c>
      <c r="N11" s="27" t="s">
        <v>27</v>
      </c>
      <c r="O11" s="43" t="s">
        <v>28</v>
      </c>
      <c r="P11" s="43" t="str">
        <f t="shared" si="3"/>
        <v>是</v>
      </c>
      <c r="Q11" s="16" t="s">
        <v>29</v>
      </c>
      <c r="R11" s="50">
        <v>0</v>
      </c>
      <c r="S11" s="17"/>
    </row>
    <row r="12" ht="24.75" customHeight="1" spans="1:19">
      <c r="A12" s="16">
        <v>7</v>
      </c>
      <c r="B12" s="17" t="s">
        <v>114</v>
      </c>
      <c r="C12" s="18">
        <v>20200302016</v>
      </c>
      <c r="D12" s="19" t="s">
        <v>121</v>
      </c>
      <c r="E12" s="16">
        <f>VLOOKUP(C12,[1]sheet1!$A:$AU,46,0)</f>
        <v>0</v>
      </c>
      <c r="F12" s="20" t="str">
        <f>VLOOKUP(C12,[1]sheet1!$A:$AU,47,0)</f>
        <v/>
      </c>
      <c r="G12" s="16">
        <v>17</v>
      </c>
      <c r="H12" s="16">
        <v>5</v>
      </c>
      <c r="I12" s="16">
        <f t="shared" si="0"/>
        <v>22</v>
      </c>
      <c r="J12" s="16">
        <v>300</v>
      </c>
      <c r="K12" s="16" t="str">
        <f t="shared" si="1"/>
        <v>是</v>
      </c>
      <c r="L12" s="26">
        <v>2320</v>
      </c>
      <c r="M12" s="16" t="str">
        <f t="shared" si="2"/>
        <v>是</v>
      </c>
      <c r="N12" s="27" t="s">
        <v>27</v>
      </c>
      <c r="O12" s="43" t="s">
        <v>28</v>
      </c>
      <c r="P12" s="43" t="str">
        <f t="shared" si="3"/>
        <v>是</v>
      </c>
      <c r="Q12" s="16" t="s">
        <v>29</v>
      </c>
      <c r="R12" s="50">
        <v>0</v>
      </c>
      <c r="S12" s="17"/>
    </row>
    <row r="13" ht="24.75" customHeight="1" spans="1:19">
      <c r="A13" s="16">
        <v>8</v>
      </c>
      <c r="B13" s="17" t="s">
        <v>114</v>
      </c>
      <c r="C13" s="18">
        <v>20200302042</v>
      </c>
      <c r="D13" s="19" t="s">
        <v>122</v>
      </c>
      <c r="E13" s="16">
        <f>VLOOKUP(C13,[1]sheet1!$A:$AU,46,0)</f>
        <v>0</v>
      </c>
      <c r="F13" s="20" t="str">
        <f>VLOOKUP(C13,[1]sheet1!$A:$AU,47,0)</f>
        <v/>
      </c>
      <c r="G13" s="16">
        <v>11</v>
      </c>
      <c r="H13" s="16">
        <v>5</v>
      </c>
      <c r="I13" s="16">
        <f t="shared" si="0"/>
        <v>16</v>
      </c>
      <c r="J13" s="16">
        <v>304</v>
      </c>
      <c r="K13" s="16" t="str">
        <f t="shared" si="1"/>
        <v>是</v>
      </c>
      <c r="L13" s="26">
        <v>2650</v>
      </c>
      <c r="M13" s="16" t="str">
        <f t="shared" si="2"/>
        <v>是</v>
      </c>
      <c r="N13" s="27" t="s">
        <v>27</v>
      </c>
      <c r="O13" s="43" t="s">
        <v>28</v>
      </c>
      <c r="P13" s="43" t="str">
        <f t="shared" si="3"/>
        <v>是</v>
      </c>
      <c r="Q13" s="16" t="s">
        <v>29</v>
      </c>
      <c r="R13" s="50">
        <v>0</v>
      </c>
      <c r="S13" s="17"/>
    </row>
    <row r="14" ht="24.75" customHeight="1" spans="1:19">
      <c r="A14" s="16">
        <v>9</v>
      </c>
      <c r="B14" s="17" t="s">
        <v>114</v>
      </c>
      <c r="C14" s="18">
        <v>20200302001</v>
      </c>
      <c r="D14" s="19" t="s">
        <v>123</v>
      </c>
      <c r="E14" s="16">
        <f>VLOOKUP(C14,[1]sheet1!$A:$AU,46,0)</f>
        <v>0</v>
      </c>
      <c r="F14" s="20" t="str">
        <f>VLOOKUP(C14,[1]sheet1!$A:$AU,47,0)</f>
        <v/>
      </c>
      <c r="G14" s="16">
        <v>11</v>
      </c>
      <c r="H14" s="16">
        <v>6</v>
      </c>
      <c r="I14" s="16">
        <f t="shared" si="0"/>
        <v>17</v>
      </c>
      <c r="J14" s="16">
        <v>343</v>
      </c>
      <c r="K14" s="16" t="str">
        <f t="shared" si="1"/>
        <v>是</v>
      </c>
      <c r="L14" s="26">
        <v>2420</v>
      </c>
      <c r="M14" s="16" t="str">
        <f t="shared" si="2"/>
        <v>是</v>
      </c>
      <c r="N14" s="27" t="s">
        <v>27</v>
      </c>
      <c r="O14" s="43" t="s">
        <v>28</v>
      </c>
      <c r="P14" s="43" t="str">
        <f t="shared" si="3"/>
        <v>是</v>
      </c>
      <c r="Q14" s="16" t="s">
        <v>29</v>
      </c>
      <c r="R14" s="50">
        <v>0</v>
      </c>
      <c r="S14" s="17"/>
    </row>
    <row r="15" ht="24.75" customHeight="1" spans="1:19">
      <c r="A15" s="16">
        <v>10</v>
      </c>
      <c r="B15" s="17" t="s">
        <v>114</v>
      </c>
      <c r="C15" s="18">
        <v>20200302008</v>
      </c>
      <c r="D15" s="19" t="s">
        <v>124</v>
      </c>
      <c r="E15" s="16">
        <f>VLOOKUP(C15,[1]sheet1!$A:$AU,46,0)</f>
        <v>0</v>
      </c>
      <c r="F15" s="20" t="str">
        <f>VLOOKUP(C15,[1]sheet1!$A:$AU,47,0)</f>
        <v/>
      </c>
      <c r="G15" s="16">
        <v>12</v>
      </c>
      <c r="H15" s="16">
        <v>6</v>
      </c>
      <c r="I15" s="16">
        <f t="shared" si="0"/>
        <v>18</v>
      </c>
      <c r="J15" s="16">
        <v>434</v>
      </c>
      <c r="K15" s="16" t="str">
        <f t="shared" si="1"/>
        <v>是</v>
      </c>
      <c r="L15" s="26">
        <v>3260</v>
      </c>
      <c r="M15" s="16" t="str">
        <f t="shared" si="2"/>
        <v>是</v>
      </c>
      <c r="N15" s="27" t="s">
        <v>27</v>
      </c>
      <c r="O15" s="43" t="s">
        <v>28</v>
      </c>
      <c r="P15" s="43" t="str">
        <f t="shared" si="3"/>
        <v>是</v>
      </c>
      <c r="Q15" s="16" t="s">
        <v>29</v>
      </c>
      <c r="R15" s="50">
        <v>0</v>
      </c>
      <c r="S15" s="17"/>
    </row>
    <row r="16" ht="24.75" customHeight="1" spans="1:19">
      <c r="A16" s="16">
        <v>11</v>
      </c>
      <c r="B16" s="17" t="s">
        <v>114</v>
      </c>
      <c r="C16" s="18">
        <v>20200101026</v>
      </c>
      <c r="D16" s="19" t="s">
        <v>125</v>
      </c>
      <c r="E16" s="16">
        <f>VLOOKUP(C16,[1]sheet1!$A:$AU,46,0)</f>
        <v>0</v>
      </c>
      <c r="F16" s="20" t="str">
        <f>VLOOKUP(C16,[1]sheet1!$A:$AU,47,0)</f>
        <v/>
      </c>
      <c r="G16" s="16">
        <v>14</v>
      </c>
      <c r="H16" s="16">
        <v>6</v>
      </c>
      <c r="I16" s="16">
        <f t="shared" si="0"/>
        <v>20</v>
      </c>
      <c r="J16" s="16">
        <v>296</v>
      </c>
      <c r="K16" s="16" t="str">
        <f t="shared" si="1"/>
        <v>是</v>
      </c>
      <c r="L16" s="26">
        <v>2650</v>
      </c>
      <c r="M16" s="16" t="str">
        <f t="shared" si="2"/>
        <v>是</v>
      </c>
      <c r="N16" s="27" t="s">
        <v>27</v>
      </c>
      <c r="O16" s="43" t="s">
        <v>28</v>
      </c>
      <c r="P16" s="43" t="str">
        <f t="shared" si="3"/>
        <v>是</v>
      </c>
      <c r="Q16" s="16" t="s">
        <v>29</v>
      </c>
      <c r="R16" s="50">
        <v>0</v>
      </c>
      <c r="S16" s="17"/>
    </row>
    <row r="17" ht="24.75" customHeight="1" spans="1:19">
      <c r="A17" s="16">
        <v>12</v>
      </c>
      <c r="B17" s="17" t="s">
        <v>114</v>
      </c>
      <c r="C17" s="18">
        <v>20200302054</v>
      </c>
      <c r="D17" s="19" t="s">
        <v>126</v>
      </c>
      <c r="E17" s="16">
        <f>VLOOKUP(C17,[1]sheet1!$A:$AU,46,0)</f>
        <v>0</v>
      </c>
      <c r="F17" s="20" t="str">
        <f>VLOOKUP(C17,[1]sheet1!$A:$AU,47,0)</f>
        <v/>
      </c>
      <c r="G17" s="16">
        <v>11</v>
      </c>
      <c r="H17" s="16">
        <v>6</v>
      </c>
      <c r="I17" s="16">
        <f t="shared" si="0"/>
        <v>17</v>
      </c>
      <c r="J17" s="16">
        <v>266</v>
      </c>
      <c r="K17" s="16" t="str">
        <f t="shared" si="1"/>
        <v>是</v>
      </c>
      <c r="L17" s="26">
        <v>2270</v>
      </c>
      <c r="M17" s="16" t="str">
        <f t="shared" si="2"/>
        <v>是</v>
      </c>
      <c r="N17" s="27" t="s">
        <v>27</v>
      </c>
      <c r="O17" s="43" t="s">
        <v>28</v>
      </c>
      <c r="P17" s="43" t="str">
        <f t="shared" si="3"/>
        <v>是</v>
      </c>
      <c r="Q17" s="16" t="s">
        <v>29</v>
      </c>
      <c r="R17" s="50">
        <v>0</v>
      </c>
      <c r="S17" s="17"/>
    </row>
    <row r="18" ht="24.75" customHeight="1" spans="1:19">
      <c r="A18" s="16">
        <v>13</v>
      </c>
      <c r="B18" s="17" t="s">
        <v>114</v>
      </c>
      <c r="C18" s="18">
        <v>20200302022</v>
      </c>
      <c r="D18" s="19" t="s">
        <v>127</v>
      </c>
      <c r="E18" s="16">
        <f>VLOOKUP(C18,[1]sheet1!$A:$AU,46,0)</f>
        <v>0</v>
      </c>
      <c r="F18" s="20" t="str">
        <f>VLOOKUP(C18,[1]sheet1!$A:$AU,47,0)</f>
        <v/>
      </c>
      <c r="G18" s="16">
        <v>11</v>
      </c>
      <c r="H18" s="16">
        <v>6</v>
      </c>
      <c r="I18" s="16">
        <f t="shared" si="0"/>
        <v>17</v>
      </c>
      <c r="J18" s="16">
        <v>229</v>
      </c>
      <c r="K18" s="16" t="str">
        <f t="shared" si="1"/>
        <v>是</v>
      </c>
      <c r="L18" s="26">
        <v>2280</v>
      </c>
      <c r="M18" s="16" t="str">
        <f t="shared" si="2"/>
        <v>是</v>
      </c>
      <c r="N18" s="27" t="s">
        <v>27</v>
      </c>
      <c r="O18" s="43" t="s">
        <v>28</v>
      </c>
      <c r="P18" s="43" t="str">
        <f t="shared" si="3"/>
        <v>是</v>
      </c>
      <c r="Q18" s="16" t="s">
        <v>29</v>
      </c>
      <c r="R18" s="50">
        <v>0</v>
      </c>
      <c r="S18" s="17"/>
    </row>
    <row r="19" ht="24.75" customHeight="1" spans="1:19">
      <c r="A19" s="16">
        <v>14</v>
      </c>
      <c r="B19" s="17" t="s">
        <v>114</v>
      </c>
      <c r="C19" s="18">
        <v>20200302004</v>
      </c>
      <c r="D19" s="19" t="s">
        <v>128</v>
      </c>
      <c r="E19" s="16">
        <f>VLOOKUP(C19,[1]sheet1!$A:$AU,46,0)</f>
        <v>0</v>
      </c>
      <c r="F19" s="20" t="str">
        <f>VLOOKUP(C19,[1]sheet1!$A:$AU,47,0)</f>
        <v/>
      </c>
      <c r="G19" s="16">
        <v>13</v>
      </c>
      <c r="H19" s="16">
        <v>5</v>
      </c>
      <c r="I19" s="16">
        <f t="shared" si="0"/>
        <v>18</v>
      </c>
      <c r="J19" s="16">
        <v>248</v>
      </c>
      <c r="K19" s="16" t="str">
        <f t="shared" si="1"/>
        <v>是</v>
      </c>
      <c r="L19" s="26">
        <v>2080</v>
      </c>
      <c r="M19" s="16" t="str">
        <f t="shared" si="2"/>
        <v>是</v>
      </c>
      <c r="N19" s="27" t="s">
        <v>27</v>
      </c>
      <c r="O19" s="43" t="s">
        <v>28</v>
      </c>
      <c r="P19" s="43" t="str">
        <f t="shared" si="3"/>
        <v>是</v>
      </c>
      <c r="Q19" s="16" t="s">
        <v>29</v>
      </c>
      <c r="R19" s="50">
        <v>0</v>
      </c>
      <c r="S19" s="17"/>
    </row>
    <row r="20" ht="24.75" customHeight="1" spans="1:19">
      <c r="A20" s="16">
        <v>15</v>
      </c>
      <c r="B20" s="17" t="s">
        <v>114</v>
      </c>
      <c r="C20" s="18">
        <v>20200302059</v>
      </c>
      <c r="D20" s="19" t="s">
        <v>129</v>
      </c>
      <c r="E20" s="16">
        <f>VLOOKUP(C20,[1]sheet1!$A:$AU,46,0)</f>
        <v>0</v>
      </c>
      <c r="F20" s="20" t="str">
        <f>VLOOKUP(C20,[1]sheet1!$A:$AU,47,0)</f>
        <v/>
      </c>
      <c r="G20" s="16">
        <v>11</v>
      </c>
      <c r="H20" s="16">
        <v>5</v>
      </c>
      <c r="I20" s="16">
        <f t="shared" si="0"/>
        <v>16</v>
      </c>
      <c r="J20" s="16">
        <v>249</v>
      </c>
      <c r="K20" s="16" t="str">
        <f t="shared" si="1"/>
        <v>是</v>
      </c>
      <c r="L20" s="26">
        <v>2370</v>
      </c>
      <c r="M20" s="16" t="str">
        <f t="shared" si="2"/>
        <v>是</v>
      </c>
      <c r="N20" s="27" t="s">
        <v>27</v>
      </c>
      <c r="O20" s="43" t="s">
        <v>28</v>
      </c>
      <c r="P20" s="43" t="str">
        <f t="shared" si="3"/>
        <v>是</v>
      </c>
      <c r="Q20" s="16" t="s">
        <v>29</v>
      </c>
      <c r="R20" s="50">
        <v>0</v>
      </c>
      <c r="S20" s="17"/>
    </row>
    <row r="21" ht="24.75" customHeight="1" spans="1:19">
      <c r="A21" s="16">
        <v>16</v>
      </c>
      <c r="B21" s="17" t="s">
        <v>114</v>
      </c>
      <c r="C21" s="18">
        <v>20180302018</v>
      </c>
      <c r="D21" s="19" t="s">
        <v>130</v>
      </c>
      <c r="E21" s="16">
        <f>VLOOKUP(C21,[1]sheet1!$A:$AU,46,0)</f>
        <v>0</v>
      </c>
      <c r="F21" s="20" t="str">
        <f>VLOOKUP(C21,[1]sheet1!$A:$AU,47,0)</f>
        <v/>
      </c>
      <c r="G21" s="16">
        <v>16</v>
      </c>
      <c r="H21" s="16">
        <v>6</v>
      </c>
      <c r="I21" s="16">
        <f t="shared" si="0"/>
        <v>22</v>
      </c>
      <c r="J21" s="16">
        <v>184</v>
      </c>
      <c r="K21" s="16" t="str">
        <f t="shared" si="1"/>
        <v>是</v>
      </c>
      <c r="L21" s="26">
        <v>3830</v>
      </c>
      <c r="M21" s="16" t="str">
        <f t="shared" si="2"/>
        <v>是</v>
      </c>
      <c r="N21" s="27" t="s">
        <v>27</v>
      </c>
      <c r="O21" s="43" t="s">
        <v>28</v>
      </c>
      <c r="P21" s="43" t="str">
        <f t="shared" si="3"/>
        <v>是</v>
      </c>
      <c r="Q21" s="16" t="s">
        <v>29</v>
      </c>
      <c r="R21" s="50">
        <v>0</v>
      </c>
      <c r="S21" s="17"/>
    </row>
    <row r="22" ht="24.75" customHeight="1" spans="1:19">
      <c r="A22" s="16">
        <v>17</v>
      </c>
      <c r="B22" s="17" t="s">
        <v>114</v>
      </c>
      <c r="C22" s="18">
        <v>20200302047</v>
      </c>
      <c r="D22" s="19" t="s">
        <v>131</v>
      </c>
      <c r="E22" s="16">
        <f>VLOOKUP(C22,[1]sheet1!$A:$AU,46,0)</f>
        <v>0</v>
      </c>
      <c r="F22" s="20" t="str">
        <f>VLOOKUP(C22,[1]sheet1!$A:$AU,47,0)</f>
        <v/>
      </c>
      <c r="G22" s="16">
        <v>10</v>
      </c>
      <c r="H22" s="16">
        <v>5</v>
      </c>
      <c r="I22" s="16">
        <f t="shared" si="0"/>
        <v>15</v>
      </c>
      <c r="J22" s="16">
        <v>237</v>
      </c>
      <c r="K22" s="16" t="str">
        <f t="shared" si="1"/>
        <v>是</v>
      </c>
      <c r="L22" s="26">
        <v>2260</v>
      </c>
      <c r="M22" s="16" t="str">
        <f t="shared" si="2"/>
        <v>是</v>
      </c>
      <c r="N22" s="27" t="s">
        <v>27</v>
      </c>
      <c r="O22" s="43" t="s">
        <v>28</v>
      </c>
      <c r="P22" s="43" t="str">
        <f t="shared" si="3"/>
        <v>是</v>
      </c>
      <c r="Q22" s="16" t="s">
        <v>29</v>
      </c>
      <c r="R22" s="50">
        <v>0</v>
      </c>
      <c r="S22" s="17"/>
    </row>
    <row r="23" ht="24.75" customHeight="1" spans="1:19">
      <c r="A23" s="16">
        <v>18</v>
      </c>
      <c r="B23" s="17" t="s">
        <v>114</v>
      </c>
      <c r="C23" s="18">
        <v>20200302062</v>
      </c>
      <c r="D23" s="19" t="s">
        <v>132</v>
      </c>
      <c r="E23" s="16">
        <f>VLOOKUP(C23,[1]sheet1!$A:$AU,46,0)</f>
        <v>0</v>
      </c>
      <c r="F23" s="20" t="str">
        <f>VLOOKUP(C23,[1]sheet1!$A:$AU,47,0)</f>
        <v/>
      </c>
      <c r="G23" s="16">
        <v>11</v>
      </c>
      <c r="H23" s="16">
        <v>5</v>
      </c>
      <c r="I23" s="16">
        <f t="shared" si="0"/>
        <v>16</v>
      </c>
      <c r="J23" s="16">
        <v>210</v>
      </c>
      <c r="K23" s="16" t="str">
        <f t="shared" si="1"/>
        <v>是</v>
      </c>
      <c r="L23" s="26">
        <v>2160</v>
      </c>
      <c r="M23" s="16" t="str">
        <f t="shared" si="2"/>
        <v>是</v>
      </c>
      <c r="N23" s="27" t="s">
        <v>27</v>
      </c>
      <c r="O23" s="43" t="s">
        <v>28</v>
      </c>
      <c r="P23" s="43" t="str">
        <f t="shared" si="3"/>
        <v>是</v>
      </c>
      <c r="Q23" s="16" t="s">
        <v>29</v>
      </c>
      <c r="R23" s="50">
        <v>0</v>
      </c>
      <c r="S23" s="17"/>
    </row>
    <row r="24" ht="24.75" customHeight="1" spans="1:19">
      <c r="A24" s="16">
        <v>19</v>
      </c>
      <c r="B24" s="17" t="s">
        <v>114</v>
      </c>
      <c r="C24" s="18">
        <v>20200302063</v>
      </c>
      <c r="D24" s="19" t="s">
        <v>133</v>
      </c>
      <c r="E24" s="16">
        <f>VLOOKUP(C24,[1]sheet1!$A:$AU,46,0)</f>
        <v>0</v>
      </c>
      <c r="F24" s="20" t="str">
        <f>VLOOKUP(C24,[1]sheet1!$A:$AU,47,0)</f>
        <v/>
      </c>
      <c r="G24" s="16">
        <v>14</v>
      </c>
      <c r="H24" s="16">
        <v>5</v>
      </c>
      <c r="I24" s="16">
        <f t="shared" si="0"/>
        <v>19</v>
      </c>
      <c r="J24" s="16">
        <v>529</v>
      </c>
      <c r="K24" s="16" t="str">
        <f t="shared" si="1"/>
        <v>是</v>
      </c>
      <c r="L24" s="26">
        <v>2940</v>
      </c>
      <c r="M24" s="16" t="str">
        <f t="shared" si="2"/>
        <v>是</v>
      </c>
      <c r="N24" s="27" t="s">
        <v>27</v>
      </c>
      <c r="O24" s="43" t="s">
        <v>28</v>
      </c>
      <c r="P24" s="43" t="str">
        <f t="shared" si="3"/>
        <v>是</v>
      </c>
      <c r="Q24" s="16" t="s">
        <v>29</v>
      </c>
      <c r="R24" s="50">
        <v>0</v>
      </c>
      <c r="S24" s="17"/>
    </row>
    <row r="25" ht="24.75" customHeight="1" spans="1:19">
      <c r="A25" s="16">
        <v>20</v>
      </c>
      <c r="B25" s="17" t="s">
        <v>114</v>
      </c>
      <c r="C25" s="18">
        <v>20200205191</v>
      </c>
      <c r="D25" s="19" t="s">
        <v>134</v>
      </c>
      <c r="E25" s="16">
        <f>VLOOKUP(C25,[1]sheet1!$A:$AU,46,0)</f>
        <v>0</v>
      </c>
      <c r="F25" s="20" t="str">
        <f>VLOOKUP(C25,[1]sheet1!$A:$AU,47,0)</f>
        <v/>
      </c>
      <c r="G25" s="16">
        <v>12</v>
      </c>
      <c r="H25" s="16">
        <v>5</v>
      </c>
      <c r="I25" s="16">
        <f t="shared" si="0"/>
        <v>17</v>
      </c>
      <c r="J25" s="16">
        <v>224</v>
      </c>
      <c r="K25" s="16" t="str">
        <f t="shared" si="1"/>
        <v>是</v>
      </c>
      <c r="L25" s="26">
        <v>2080</v>
      </c>
      <c r="M25" s="16" t="str">
        <f t="shared" si="2"/>
        <v>是</v>
      </c>
      <c r="N25" s="27" t="s">
        <v>27</v>
      </c>
      <c r="O25" s="43" t="s">
        <v>28</v>
      </c>
      <c r="P25" s="43" t="str">
        <f t="shared" si="3"/>
        <v>是</v>
      </c>
      <c r="Q25" s="16" t="s">
        <v>29</v>
      </c>
      <c r="R25" s="50">
        <v>0</v>
      </c>
      <c r="S25" s="17"/>
    </row>
    <row r="26" ht="24.75" customHeight="1" spans="1:19">
      <c r="A26" s="16">
        <v>21</v>
      </c>
      <c r="B26" s="17" t="s">
        <v>114</v>
      </c>
      <c r="C26" s="18">
        <v>20200302006</v>
      </c>
      <c r="D26" s="19" t="s">
        <v>135</v>
      </c>
      <c r="E26" s="16">
        <f>VLOOKUP(C26,[1]sheet1!$A:$AU,46,0)</f>
        <v>0</v>
      </c>
      <c r="F26" s="20" t="str">
        <f>VLOOKUP(C26,[1]sheet1!$A:$AU,47,0)</f>
        <v/>
      </c>
      <c r="G26" s="16">
        <v>11</v>
      </c>
      <c r="H26" s="16">
        <v>5</v>
      </c>
      <c r="I26" s="16">
        <f t="shared" si="0"/>
        <v>16</v>
      </c>
      <c r="J26" s="16">
        <v>845</v>
      </c>
      <c r="K26" s="16" t="str">
        <f t="shared" si="1"/>
        <v>是</v>
      </c>
      <c r="L26" s="26">
        <v>2700</v>
      </c>
      <c r="M26" s="16" t="str">
        <f t="shared" si="2"/>
        <v>是</v>
      </c>
      <c r="N26" s="27" t="s">
        <v>27</v>
      </c>
      <c r="O26" s="43" t="s">
        <v>28</v>
      </c>
      <c r="P26" s="43" t="str">
        <f t="shared" si="3"/>
        <v>是</v>
      </c>
      <c r="Q26" s="16" t="s">
        <v>29</v>
      </c>
      <c r="R26" s="50">
        <v>0</v>
      </c>
      <c r="S26" s="17"/>
    </row>
    <row r="27" ht="24.75" customHeight="1" spans="1:19">
      <c r="A27" s="16">
        <v>22</v>
      </c>
      <c r="B27" s="17" t="s">
        <v>114</v>
      </c>
      <c r="C27" s="18">
        <v>20200302061</v>
      </c>
      <c r="D27" s="19" t="s">
        <v>136</v>
      </c>
      <c r="E27" s="16">
        <f>VLOOKUP(C27,[1]sheet1!$A:$AU,46,0)</f>
        <v>0</v>
      </c>
      <c r="F27" s="20" t="str">
        <f>VLOOKUP(C27,[1]sheet1!$A:$AU,47,0)</f>
        <v/>
      </c>
      <c r="G27" s="16">
        <v>10</v>
      </c>
      <c r="H27" s="16">
        <v>5</v>
      </c>
      <c r="I27" s="16">
        <f t="shared" si="0"/>
        <v>15</v>
      </c>
      <c r="J27" s="16">
        <v>245</v>
      </c>
      <c r="K27" s="16" t="str">
        <f t="shared" si="1"/>
        <v>是</v>
      </c>
      <c r="L27" s="26">
        <v>2120</v>
      </c>
      <c r="M27" s="16" t="str">
        <f t="shared" si="2"/>
        <v>是</v>
      </c>
      <c r="N27" s="27" t="s">
        <v>27</v>
      </c>
      <c r="O27" s="43" t="s">
        <v>28</v>
      </c>
      <c r="P27" s="43" t="str">
        <f t="shared" si="3"/>
        <v>是</v>
      </c>
      <c r="Q27" s="16" t="s">
        <v>29</v>
      </c>
      <c r="R27" s="50">
        <v>0</v>
      </c>
      <c r="S27" s="17"/>
    </row>
    <row r="28" ht="24.75" customHeight="1" spans="1:19">
      <c r="A28" s="16">
        <v>23</v>
      </c>
      <c r="B28" s="17" t="s">
        <v>114</v>
      </c>
      <c r="C28" s="18">
        <v>20200302029</v>
      </c>
      <c r="D28" s="19" t="s">
        <v>137</v>
      </c>
      <c r="E28" s="16">
        <f>VLOOKUP(C28,[1]sheet1!$A:$AU,46,0)</f>
        <v>0</v>
      </c>
      <c r="F28" s="20" t="str">
        <f>VLOOKUP(C28,[1]sheet1!$A:$AU,47,0)</f>
        <v/>
      </c>
      <c r="G28" s="16">
        <v>11</v>
      </c>
      <c r="H28" s="16">
        <v>5</v>
      </c>
      <c r="I28" s="16">
        <f t="shared" si="0"/>
        <v>16</v>
      </c>
      <c r="J28" s="16">
        <v>226</v>
      </c>
      <c r="K28" s="16" t="str">
        <f t="shared" si="1"/>
        <v>是</v>
      </c>
      <c r="L28" s="26">
        <v>2160</v>
      </c>
      <c r="M28" s="16" t="str">
        <f t="shared" si="2"/>
        <v>是</v>
      </c>
      <c r="N28" s="27" t="s">
        <v>27</v>
      </c>
      <c r="O28" s="43" t="s">
        <v>28</v>
      </c>
      <c r="P28" s="43" t="str">
        <f t="shared" si="3"/>
        <v>是</v>
      </c>
      <c r="Q28" s="16" t="s">
        <v>29</v>
      </c>
      <c r="R28" s="50">
        <v>0</v>
      </c>
      <c r="S28" s="17"/>
    </row>
    <row r="29" ht="24.75" customHeight="1" spans="1:19">
      <c r="A29" s="16">
        <v>24</v>
      </c>
      <c r="B29" s="17" t="s">
        <v>114</v>
      </c>
      <c r="C29" s="18">
        <v>20180302082</v>
      </c>
      <c r="D29" s="19" t="s">
        <v>138</v>
      </c>
      <c r="E29" s="16">
        <f>VLOOKUP(C29,[1]sheet1!$A:$AU,46,0)</f>
        <v>0</v>
      </c>
      <c r="F29" s="20" t="str">
        <f>VLOOKUP(C29,[1]sheet1!$A:$AU,47,0)</f>
        <v/>
      </c>
      <c r="G29" s="16">
        <v>20</v>
      </c>
      <c r="H29" s="16">
        <v>6</v>
      </c>
      <c r="I29" s="16">
        <f t="shared" si="0"/>
        <v>26</v>
      </c>
      <c r="J29" s="16">
        <v>312</v>
      </c>
      <c r="K29" s="16" t="str">
        <f t="shared" si="1"/>
        <v>是</v>
      </c>
      <c r="L29" s="26">
        <v>3730</v>
      </c>
      <c r="M29" s="16" t="str">
        <f t="shared" si="2"/>
        <v>是</v>
      </c>
      <c r="N29" s="27" t="s">
        <v>27</v>
      </c>
      <c r="O29" s="43" t="s">
        <v>28</v>
      </c>
      <c r="P29" s="43" t="str">
        <f t="shared" si="3"/>
        <v>是</v>
      </c>
      <c r="Q29" s="16" t="s">
        <v>29</v>
      </c>
      <c r="R29" s="50">
        <v>0</v>
      </c>
      <c r="S29" s="17"/>
    </row>
    <row r="30" ht="24.75" customHeight="1" spans="1:19">
      <c r="A30" s="16">
        <v>25</v>
      </c>
      <c r="B30" s="17" t="s">
        <v>114</v>
      </c>
      <c r="C30" s="18">
        <v>20200302028</v>
      </c>
      <c r="D30" s="19" t="s">
        <v>139</v>
      </c>
      <c r="E30" s="16">
        <f>VLOOKUP(C30,[1]sheet1!$A:$AU,46,0)</f>
        <v>0</v>
      </c>
      <c r="F30" s="20" t="str">
        <f>VLOOKUP(C30,[1]sheet1!$A:$AU,47,0)</f>
        <v/>
      </c>
      <c r="G30" s="16">
        <v>9</v>
      </c>
      <c r="H30" s="16">
        <v>5</v>
      </c>
      <c r="I30" s="16">
        <f t="shared" si="0"/>
        <v>14</v>
      </c>
      <c r="J30" s="16">
        <v>258</v>
      </c>
      <c r="K30" s="16" t="str">
        <f t="shared" si="1"/>
        <v>是</v>
      </c>
      <c r="L30" s="26">
        <v>2220</v>
      </c>
      <c r="M30" s="16" t="str">
        <f t="shared" si="2"/>
        <v>是</v>
      </c>
      <c r="N30" s="27" t="s">
        <v>27</v>
      </c>
      <c r="O30" s="43" t="s">
        <v>28</v>
      </c>
      <c r="P30" s="43" t="str">
        <f t="shared" si="3"/>
        <v>否</v>
      </c>
      <c r="Q30" s="34" t="s">
        <v>63</v>
      </c>
      <c r="R30" s="50">
        <v>0</v>
      </c>
      <c r="S30" s="17">
        <v>2</v>
      </c>
    </row>
    <row r="31" ht="24.75" customHeight="1" spans="1:19">
      <c r="A31" s="16">
        <v>26</v>
      </c>
      <c r="B31" s="17" t="s">
        <v>114</v>
      </c>
      <c r="C31" s="18">
        <v>20200302066</v>
      </c>
      <c r="D31" s="19" t="s">
        <v>140</v>
      </c>
      <c r="E31" s="16">
        <f>VLOOKUP(C31,[1]sheet1!$A:$AU,46,0)</f>
        <v>0</v>
      </c>
      <c r="F31" s="20" t="str">
        <f>VLOOKUP(C31,[1]sheet1!$A:$AU,47,0)</f>
        <v/>
      </c>
      <c r="G31" s="16">
        <v>10</v>
      </c>
      <c r="H31" s="16">
        <v>5</v>
      </c>
      <c r="I31" s="16">
        <f t="shared" si="0"/>
        <v>15</v>
      </c>
      <c r="J31" s="16">
        <v>311</v>
      </c>
      <c r="K31" s="16" t="str">
        <f t="shared" si="1"/>
        <v>是</v>
      </c>
      <c r="L31" s="26">
        <v>2200</v>
      </c>
      <c r="M31" s="16" t="str">
        <f t="shared" si="2"/>
        <v>是</v>
      </c>
      <c r="N31" s="27" t="s">
        <v>27</v>
      </c>
      <c r="O31" s="43" t="s">
        <v>28</v>
      </c>
      <c r="P31" s="43" t="str">
        <f t="shared" si="3"/>
        <v>是</v>
      </c>
      <c r="Q31" s="16" t="s">
        <v>29</v>
      </c>
      <c r="R31" s="50">
        <v>0</v>
      </c>
      <c r="S31" s="17"/>
    </row>
    <row r="32" ht="24.75" customHeight="1" spans="1:19">
      <c r="A32" s="16">
        <v>27</v>
      </c>
      <c r="B32" s="17" t="s">
        <v>141</v>
      </c>
      <c r="C32" s="18">
        <v>20200302058</v>
      </c>
      <c r="D32" s="19" t="s">
        <v>142</v>
      </c>
      <c r="E32" s="16">
        <f>VLOOKUP(C32,[1]sheet1!$A:$AU,46,0)</f>
        <v>1</v>
      </c>
      <c r="F32" s="20" t="str">
        <f>VLOOKUP(C32,[1]sheet1!$A:$AU,47,0)</f>
        <v>预就业实习</v>
      </c>
      <c r="G32" s="16">
        <v>17</v>
      </c>
      <c r="H32" s="16">
        <v>5</v>
      </c>
      <c r="I32" s="16">
        <f t="shared" si="0"/>
        <v>22</v>
      </c>
      <c r="J32" s="16">
        <v>699</v>
      </c>
      <c r="K32" s="16" t="str">
        <f t="shared" si="1"/>
        <v>是</v>
      </c>
      <c r="L32" s="26">
        <v>6560</v>
      </c>
      <c r="M32" s="16" t="str">
        <f t="shared" si="2"/>
        <v>是</v>
      </c>
      <c r="N32" s="27" t="s">
        <v>27</v>
      </c>
      <c r="O32" s="43" t="s">
        <v>28</v>
      </c>
      <c r="P32" s="43" t="str">
        <f t="shared" si="3"/>
        <v>否</v>
      </c>
      <c r="Q32" s="34" t="s">
        <v>63</v>
      </c>
      <c r="R32" s="50">
        <v>0</v>
      </c>
      <c r="S32" s="17">
        <v>1</v>
      </c>
    </row>
    <row r="33" ht="24.75" customHeight="1" spans="1:19">
      <c r="A33" s="16">
        <v>28</v>
      </c>
      <c r="B33" s="17" t="s">
        <v>141</v>
      </c>
      <c r="C33" s="18">
        <v>20200302046</v>
      </c>
      <c r="D33" s="19" t="s">
        <v>143</v>
      </c>
      <c r="E33" s="16">
        <f>VLOOKUP(C33,[1]sheet1!$A:$AU,46,0)</f>
        <v>0</v>
      </c>
      <c r="F33" s="20" t="str">
        <f>VLOOKUP(C33,[1]sheet1!$A:$AU,47,0)</f>
        <v/>
      </c>
      <c r="G33" s="16">
        <v>11</v>
      </c>
      <c r="H33" s="16">
        <v>5</v>
      </c>
      <c r="I33" s="16">
        <f t="shared" si="0"/>
        <v>16</v>
      </c>
      <c r="J33" s="16">
        <v>375</v>
      </c>
      <c r="K33" s="16" t="str">
        <f t="shared" si="1"/>
        <v>是</v>
      </c>
      <c r="L33" s="26">
        <v>2560</v>
      </c>
      <c r="M33" s="16" t="str">
        <f t="shared" si="2"/>
        <v>是</v>
      </c>
      <c r="N33" s="27" t="s">
        <v>27</v>
      </c>
      <c r="O33" s="43" t="s">
        <v>28</v>
      </c>
      <c r="P33" s="43" t="str">
        <f t="shared" si="3"/>
        <v>是</v>
      </c>
      <c r="Q33" s="16" t="s">
        <v>29</v>
      </c>
      <c r="R33" s="50">
        <v>0</v>
      </c>
      <c r="S33" s="17"/>
    </row>
    <row r="34" ht="24.75" customHeight="1" spans="1:19">
      <c r="A34" s="16">
        <v>29</v>
      </c>
      <c r="B34" s="17" t="s">
        <v>141</v>
      </c>
      <c r="C34" s="18">
        <v>20200302045</v>
      </c>
      <c r="D34" s="19" t="s">
        <v>144</v>
      </c>
      <c r="E34" s="16">
        <f>VLOOKUP(C34,[1]sheet1!$A:$AU,46,0)</f>
        <v>1</v>
      </c>
      <c r="F34" s="20" t="str">
        <f>VLOOKUP(C34,[1]sheet1!$A:$AU,47,0)</f>
        <v>预就业实习</v>
      </c>
      <c r="G34" s="16">
        <v>14</v>
      </c>
      <c r="H34" s="16">
        <v>6</v>
      </c>
      <c r="I34" s="16">
        <f t="shared" si="0"/>
        <v>20</v>
      </c>
      <c r="J34" s="16">
        <v>353</v>
      </c>
      <c r="K34" s="16" t="str">
        <f t="shared" si="1"/>
        <v>是</v>
      </c>
      <c r="L34" s="26">
        <v>2580</v>
      </c>
      <c r="M34" s="16" t="str">
        <f t="shared" si="2"/>
        <v>是</v>
      </c>
      <c r="N34" s="27" t="s">
        <v>27</v>
      </c>
      <c r="O34" s="43" t="s">
        <v>28</v>
      </c>
      <c r="P34" s="43" t="str">
        <f t="shared" si="3"/>
        <v>否</v>
      </c>
      <c r="Q34" s="34" t="s">
        <v>63</v>
      </c>
      <c r="R34" s="50">
        <v>0</v>
      </c>
      <c r="S34" s="17">
        <v>1</v>
      </c>
    </row>
    <row r="35" ht="24.75" customHeight="1" spans="1:19">
      <c r="A35" s="16">
        <v>30</v>
      </c>
      <c r="B35" s="17" t="s">
        <v>141</v>
      </c>
      <c r="C35" s="18">
        <v>20200302037</v>
      </c>
      <c r="D35" s="19" t="s">
        <v>145</v>
      </c>
      <c r="E35" s="16">
        <f>VLOOKUP(C35,[1]sheet1!$A:$AU,46,0)</f>
        <v>0</v>
      </c>
      <c r="F35" s="20" t="str">
        <f>VLOOKUP(C35,[1]sheet1!$A:$AU,47,0)</f>
        <v/>
      </c>
      <c r="G35" s="16">
        <v>16</v>
      </c>
      <c r="H35" s="16">
        <v>5</v>
      </c>
      <c r="I35" s="16">
        <f t="shared" si="0"/>
        <v>21</v>
      </c>
      <c r="J35" s="16">
        <v>483</v>
      </c>
      <c r="K35" s="16" t="str">
        <f t="shared" si="1"/>
        <v>是</v>
      </c>
      <c r="L35" s="26">
        <v>3520</v>
      </c>
      <c r="M35" s="16" t="str">
        <f t="shared" si="2"/>
        <v>是</v>
      </c>
      <c r="N35" s="27" t="s">
        <v>27</v>
      </c>
      <c r="O35" s="43" t="s">
        <v>28</v>
      </c>
      <c r="P35" s="43" t="str">
        <f t="shared" si="3"/>
        <v>是</v>
      </c>
      <c r="Q35" s="16" t="s">
        <v>29</v>
      </c>
      <c r="R35" s="50">
        <v>0</v>
      </c>
      <c r="S35" s="17"/>
    </row>
    <row r="36" ht="24.75" customHeight="1" spans="1:19">
      <c r="A36" s="16">
        <v>31</v>
      </c>
      <c r="B36" s="17" t="s">
        <v>141</v>
      </c>
      <c r="C36" s="18">
        <v>20200302053</v>
      </c>
      <c r="D36" s="19" t="s">
        <v>146</v>
      </c>
      <c r="E36" s="16">
        <f>VLOOKUP(C36,[1]sheet1!$A:$AU,46,0)</f>
        <v>0</v>
      </c>
      <c r="F36" s="20" t="str">
        <f>VLOOKUP(C36,[1]sheet1!$A:$AU,47,0)</f>
        <v/>
      </c>
      <c r="G36" s="16">
        <v>11</v>
      </c>
      <c r="H36" s="16">
        <v>5</v>
      </c>
      <c r="I36" s="16">
        <f t="shared" si="0"/>
        <v>16</v>
      </c>
      <c r="J36" s="16">
        <v>238</v>
      </c>
      <c r="K36" s="16" t="str">
        <f t="shared" si="1"/>
        <v>是</v>
      </c>
      <c r="L36" s="26">
        <v>3120</v>
      </c>
      <c r="M36" s="16" t="str">
        <f t="shared" si="2"/>
        <v>是</v>
      </c>
      <c r="N36" s="27" t="s">
        <v>27</v>
      </c>
      <c r="O36" s="43" t="s">
        <v>28</v>
      </c>
      <c r="P36" s="43" t="str">
        <f t="shared" si="3"/>
        <v>是</v>
      </c>
      <c r="Q36" s="16" t="s">
        <v>29</v>
      </c>
      <c r="R36" s="50">
        <v>0</v>
      </c>
      <c r="S36" s="17"/>
    </row>
    <row r="37" ht="24.75" customHeight="1" spans="1:19">
      <c r="A37" s="16">
        <v>32</v>
      </c>
      <c r="B37" s="17" t="s">
        <v>141</v>
      </c>
      <c r="C37" s="18">
        <v>20180302068</v>
      </c>
      <c r="D37" s="19" t="s">
        <v>147</v>
      </c>
      <c r="E37" s="16">
        <f>VLOOKUP(C37,[1]sheet1!$A:$AU,46,0)</f>
        <v>0</v>
      </c>
      <c r="F37" s="20" t="str">
        <f>VLOOKUP(C37,[1]sheet1!$A:$AU,47,0)</f>
        <v/>
      </c>
      <c r="G37" s="16">
        <v>14</v>
      </c>
      <c r="H37" s="16">
        <v>5</v>
      </c>
      <c r="I37" s="16">
        <f t="shared" si="0"/>
        <v>19</v>
      </c>
      <c r="J37" s="16">
        <v>359</v>
      </c>
      <c r="K37" s="16" t="str">
        <f t="shared" si="1"/>
        <v>是</v>
      </c>
      <c r="L37" s="26">
        <v>2530</v>
      </c>
      <c r="M37" s="16" t="str">
        <f t="shared" si="2"/>
        <v>是</v>
      </c>
      <c r="N37" s="27" t="s">
        <v>27</v>
      </c>
      <c r="O37" s="43" t="s">
        <v>28</v>
      </c>
      <c r="P37" s="43" t="str">
        <f t="shared" si="3"/>
        <v>是</v>
      </c>
      <c r="Q37" s="16" t="s">
        <v>29</v>
      </c>
      <c r="R37" s="50">
        <v>0</v>
      </c>
      <c r="S37" s="17"/>
    </row>
    <row r="38" ht="24.75" customHeight="1" spans="1:19">
      <c r="A38" s="16">
        <v>33</v>
      </c>
      <c r="B38" s="17" t="s">
        <v>141</v>
      </c>
      <c r="C38" s="18">
        <v>20200205087</v>
      </c>
      <c r="D38" s="19" t="s">
        <v>148</v>
      </c>
      <c r="E38" s="16">
        <f>VLOOKUP(C38,[1]sheet1!$A:$AU,46,0)</f>
        <v>0</v>
      </c>
      <c r="F38" s="20" t="str">
        <f>VLOOKUP(C38,[1]sheet1!$A:$AU,47,0)</f>
        <v/>
      </c>
      <c r="G38" s="16">
        <v>12</v>
      </c>
      <c r="H38" s="16">
        <v>7</v>
      </c>
      <c r="I38" s="16">
        <f t="shared" si="0"/>
        <v>19</v>
      </c>
      <c r="J38" s="16">
        <v>239</v>
      </c>
      <c r="K38" s="16" t="str">
        <f t="shared" si="1"/>
        <v>是</v>
      </c>
      <c r="L38" s="26">
        <v>2560</v>
      </c>
      <c r="M38" s="16" t="str">
        <f t="shared" si="2"/>
        <v>是</v>
      </c>
      <c r="N38" s="27" t="s">
        <v>27</v>
      </c>
      <c r="O38" s="43" t="s">
        <v>28</v>
      </c>
      <c r="P38" s="43" t="str">
        <f t="shared" si="3"/>
        <v>是</v>
      </c>
      <c r="Q38" s="16" t="s">
        <v>29</v>
      </c>
      <c r="R38" s="50">
        <v>0</v>
      </c>
      <c r="S38" s="17"/>
    </row>
    <row r="39" ht="24.75" customHeight="1" spans="1:19">
      <c r="A39" s="16">
        <v>34</v>
      </c>
      <c r="B39" s="17" t="s">
        <v>141</v>
      </c>
      <c r="C39" s="18">
        <v>20200302027</v>
      </c>
      <c r="D39" s="19" t="s">
        <v>149</v>
      </c>
      <c r="E39" s="16">
        <f>VLOOKUP(C39,[1]sheet1!$A:$AU,46,0)</f>
        <v>0</v>
      </c>
      <c r="F39" s="20" t="str">
        <f>VLOOKUP(C39,[1]sheet1!$A:$AU,47,0)</f>
        <v/>
      </c>
      <c r="G39" s="16">
        <v>11</v>
      </c>
      <c r="H39" s="16">
        <v>5</v>
      </c>
      <c r="I39" s="16">
        <f t="shared" si="0"/>
        <v>16</v>
      </c>
      <c r="J39" s="16">
        <v>152</v>
      </c>
      <c r="K39" s="16" t="str">
        <f t="shared" si="1"/>
        <v>是</v>
      </c>
      <c r="L39" s="26">
        <v>2890</v>
      </c>
      <c r="M39" s="16" t="str">
        <f t="shared" si="2"/>
        <v>是</v>
      </c>
      <c r="N39" s="27" t="s">
        <v>27</v>
      </c>
      <c r="O39" s="43" t="s">
        <v>28</v>
      </c>
      <c r="P39" s="43" t="str">
        <f t="shared" si="3"/>
        <v>是</v>
      </c>
      <c r="Q39" s="16" t="s">
        <v>29</v>
      </c>
      <c r="R39" s="50">
        <v>0</v>
      </c>
      <c r="S39" s="17"/>
    </row>
    <row r="40" ht="24.75" customHeight="1" spans="1:19">
      <c r="A40" s="16">
        <v>35</v>
      </c>
      <c r="B40" s="17" t="s">
        <v>141</v>
      </c>
      <c r="C40" s="18">
        <v>20200302020</v>
      </c>
      <c r="D40" s="19" t="s">
        <v>150</v>
      </c>
      <c r="E40" s="16">
        <f>VLOOKUP(C40,[1]sheet1!$A:$AU,46,0)</f>
        <v>0</v>
      </c>
      <c r="F40" s="20" t="str">
        <f>VLOOKUP(C40,[1]sheet1!$A:$AU,47,0)</f>
        <v/>
      </c>
      <c r="G40" s="16">
        <v>14</v>
      </c>
      <c r="H40" s="16">
        <v>5</v>
      </c>
      <c r="I40" s="16">
        <f t="shared" si="0"/>
        <v>19</v>
      </c>
      <c r="J40" s="16">
        <v>277</v>
      </c>
      <c r="K40" s="16" t="str">
        <f t="shared" si="1"/>
        <v>是</v>
      </c>
      <c r="L40" s="26">
        <v>2780</v>
      </c>
      <c r="M40" s="16" t="str">
        <f t="shared" si="2"/>
        <v>是</v>
      </c>
      <c r="N40" s="27" t="s">
        <v>27</v>
      </c>
      <c r="O40" s="43" t="s">
        <v>28</v>
      </c>
      <c r="P40" s="43" t="str">
        <f t="shared" si="3"/>
        <v>是</v>
      </c>
      <c r="Q40" s="16" t="s">
        <v>29</v>
      </c>
      <c r="R40" s="50">
        <v>0</v>
      </c>
      <c r="S40" s="17"/>
    </row>
    <row r="41" ht="24.75" customHeight="1" spans="1:19">
      <c r="A41" s="16">
        <v>36</v>
      </c>
      <c r="B41" s="17" t="s">
        <v>141</v>
      </c>
      <c r="C41" s="18">
        <v>20180302010</v>
      </c>
      <c r="D41" s="19" t="s">
        <v>151</v>
      </c>
      <c r="E41" s="16">
        <f>VLOOKUP(C41,[1]sheet1!$A:$AU,46,0)</f>
        <v>0</v>
      </c>
      <c r="F41" s="20" t="str">
        <f>VLOOKUP(C41,[1]sheet1!$A:$AU,47,0)</f>
        <v/>
      </c>
      <c r="G41" s="16">
        <v>14</v>
      </c>
      <c r="H41" s="16">
        <v>5</v>
      </c>
      <c r="I41" s="16">
        <f t="shared" si="0"/>
        <v>19</v>
      </c>
      <c r="J41" s="16">
        <v>410</v>
      </c>
      <c r="K41" s="16" t="str">
        <f t="shared" si="1"/>
        <v>是</v>
      </c>
      <c r="L41" s="26">
        <v>3800</v>
      </c>
      <c r="M41" s="16" t="str">
        <f t="shared" si="2"/>
        <v>是</v>
      </c>
      <c r="N41" s="27" t="s">
        <v>27</v>
      </c>
      <c r="O41" s="43" t="s">
        <v>28</v>
      </c>
      <c r="P41" s="43" t="str">
        <f t="shared" si="3"/>
        <v>是</v>
      </c>
      <c r="Q41" s="16" t="s">
        <v>29</v>
      </c>
      <c r="R41" s="50">
        <v>0</v>
      </c>
      <c r="S41" s="17"/>
    </row>
    <row r="42" ht="24.75" customHeight="1" spans="1:19">
      <c r="A42" s="16">
        <v>37</v>
      </c>
      <c r="B42" s="17" t="s">
        <v>141</v>
      </c>
      <c r="C42" s="18">
        <v>20200302051</v>
      </c>
      <c r="D42" s="19" t="s">
        <v>152</v>
      </c>
      <c r="E42" s="16">
        <f>VLOOKUP(C42,[1]sheet1!$A:$AU,46,0)</f>
        <v>0</v>
      </c>
      <c r="F42" s="20" t="str">
        <f>VLOOKUP(C42,[1]sheet1!$A:$AU,47,0)</f>
        <v/>
      </c>
      <c r="G42" s="16">
        <v>10</v>
      </c>
      <c r="H42" s="16">
        <v>5</v>
      </c>
      <c r="I42" s="16">
        <f t="shared" si="0"/>
        <v>15</v>
      </c>
      <c r="J42" s="16">
        <v>262</v>
      </c>
      <c r="K42" s="16" t="str">
        <f t="shared" si="1"/>
        <v>是</v>
      </c>
      <c r="L42" s="26">
        <v>2780</v>
      </c>
      <c r="M42" s="16" t="str">
        <f t="shared" si="2"/>
        <v>是</v>
      </c>
      <c r="N42" s="27" t="s">
        <v>27</v>
      </c>
      <c r="O42" s="43" t="s">
        <v>28</v>
      </c>
      <c r="P42" s="43" t="str">
        <f t="shared" si="3"/>
        <v>是</v>
      </c>
      <c r="Q42" s="16" t="s">
        <v>29</v>
      </c>
      <c r="R42" s="50">
        <v>0</v>
      </c>
      <c r="S42" s="17"/>
    </row>
    <row r="43" ht="24.75" customHeight="1" spans="1:19">
      <c r="A43" s="16">
        <v>38</v>
      </c>
      <c r="B43" s="17" t="s">
        <v>141</v>
      </c>
      <c r="C43" s="18">
        <v>20200302023</v>
      </c>
      <c r="D43" s="19" t="s">
        <v>153</v>
      </c>
      <c r="E43" s="16">
        <f>VLOOKUP(C43,[1]sheet1!$A:$AU,46,0)</f>
        <v>0</v>
      </c>
      <c r="F43" s="20" t="str">
        <f>VLOOKUP(C43,[1]sheet1!$A:$AU,47,0)</f>
        <v/>
      </c>
      <c r="G43" s="16">
        <v>12</v>
      </c>
      <c r="H43" s="16">
        <v>5</v>
      </c>
      <c r="I43" s="16">
        <f t="shared" si="0"/>
        <v>17</v>
      </c>
      <c r="J43" s="16">
        <v>330</v>
      </c>
      <c r="K43" s="16" t="str">
        <f t="shared" si="1"/>
        <v>是</v>
      </c>
      <c r="L43" s="26">
        <v>2710</v>
      </c>
      <c r="M43" s="16" t="str">
        <f t="shared" si="2"/>
        <v>是</v>
      </c>
      <c r="N43" s="27" t="s">
        <v>27</v>
      </c>
      <c r="O43" s="43" t="s">
        <v>28</v>
      </c>
      <c r="P43" s="43" t="str">
        <f t="shared" si="3"/>
        <v>是</v>
      </c>
      <c r="Q43" s="16" t="s">
        <v>29</v>
      </c>
      <c r="R43" s="50">
        <v>0</v>
      </c>
      <c r="S43" s="17"/>
    </row>
    <row r="44" ht="24.75" customHeight="1" spans="1:19">
      <c r="A44" s="16">
        <v>39</v>
      </c>
      <c r="B44" s="17" t="s">
        <v>141</v>
      </c>
      <c r="C44" s="18">
        <v>20200302033</v>
      </c>
      <c r="D44" s="19" t="s">
        <v>154</v>
      </c>
      <c r="E44" s="16">
        <f>VLOOKUP(C44,[1]sheet1!$A:$AU,46,0)</f>
        <v>0</v>
      </c>
      <c r="F44" s="20" t="str">
        <f>VLOOKUP(C44,[1]sheet1!$A:$AU,47,0)</f>
        <v/>
      </c>
      <c r="G44" s="16">
        <v>12</v>
      </c>
      <c r="H44" s="16">
        <v>5</v>
      </c>
      <c r="I44" s="16">
        <f t="shared" si="0"/>
        <v>17</v>
      </c>
      <c r="J44" s="16">
        <v>259</v>
      </c>
      <c r="K44" s="16" t="str">
        <f t="shared" si="1"/>
        <v>是</v>
      </c>
      <c r="L44" s="26">
        <v>2620</v>
      </c>
      <c r="M44" s="16" t="str">
        <f t="shared" si="2"/>
        <v>是</v>
      </c>
      <c r="N44" s="27" t="s">
        <v>27</v>
      </c>
      <c r="O44" s="43" t="s">
        <v>28</v>
      </c>
      <c r="P44" s="43" t="str">
        <f t="shared" si="3"/>
        <v>是</v>
      </c>
      <c r="Q44" s="16" t="s">
        <v>29</v>
      </c>
      <c r="R44" s="50">
        <v>0</v>
      </c>
      <c r="S44" s="17"/>
    </row>
    <row r="45" ht="24.75" customHeight="1" spans="1:19">
      <c r="A45" s="16">
        <v>40</v>
      </c>
      <c r="B45" s="17" t="s">
        <v>141</v>
      </c>
      <c r="C45" s="18">
        <v>20200302056</v>
      </c>
      <c r="D45" s="19" t="s">
        <v>155</v>
      </c>
      <c r="E45" s="16">
        <f>VLOOKUP(C45,[1]sheet1!$A:$AU,46,0)</f>
        <v>1</v>
      </c>
      <c r="F45" s="20" t="str">
        <f>VLOOKUP(C45,[1]sheet1!$A:$AU,47,0)</f>
        <v>预就业实习</v>
      </c>
      <c r="G45" s="16">
        <v>16</v>
      </c>
      <c r="H45" s="16">
        <v>5</v>
      </c>
      <c r="I45" s="16">
        <f t="shared" si="0"/>
        <v>21</v>
      </c>
      <c r="J45" s="16">
        <v>255</v>
      </c>
      <c r="K45" s="16" t="str">
        <f t="shared" si="1"/>
        <v>是</v>
      </c>
      <c r="L45" s="26">
        <v>3120</v>
      </c>
      <c r="M45" s="16" t="str">
        <f t="shared" si="2"/>
        <v>是</v>
      </c>
      <c r="N45" s="27" t="s">
        <v>27</v>
      </c>
      <c r="O45" s="43" t="s">
        <v>28</v>
      </c>
      <c r="P45" s="43" t="str">
        <f t="shared" si="3"/>
        <v>否</v>
      </c>
      <c r="Q45" s="34" t="s">
        <v>63</v>
      </c>
      <c r="R45" s="50">
        <v>0</v>
      </c>
      <c r="S45" s="17">
        <v>1</v>
      </c>
    </row>
    <row r="46" ht="24.75" customHeight="1" spans="1:19">
      <c r="A46" s="16">
        <v>41</v>
      </c>
      <c r="B46" s="17" t="s">
        <v>141</v>
      </c>
      <c r="C46" s="18">
        <v>20200302007</v>
      </c>
      <c r="D46" s="19" t="s">
        <v>156</v>
      </c>
      <c r="E46" s="16">
        <f>VLOOKUP(C46,[1]sheet1!$A:$AU,46,0)</f>
        <v>0</v>
      </c>
      <c r="F46" s="20" t="str">
        <f>VLOOKUP(C46,[1]sheet1!$A:$AU,47,0)</f>
        <v/>
      </c>
      <c r="G46" s="16">
        <v>11</v>
      </c>
      <c r="H46" s="16">
        <v>5</v>
      </c>
      <c r="I46" s="16">
        <f t="shared" si="0"/>
        <v>16</v>
      </c>
      <c r="J46" s="16">
        <v>428</v>
      </c>
      <c r="K46" s="16" t="str">
        <f t="shared" si="1"/>
        <v>是</v>
      </c>
      <c r="L46" s="26">
        <v>3640</v>
      </c>
      <c r="M46" s="16" t="str">
        <f t="shared" si="2"/>
        <v>是</v>
      </c>
      <c r="N46" s="27" t="s">
        <v>27</v>
      </c>
      <c r="O46" s="43" t="s">
        <v>28</v>
      </c>
      <c r="P46" s="43" t="str">
        <f t="shared" si="3"/>
        <v>是</v>
      </c>
      <c r="Q46" s="16" t="s">
        <v>29</v>
      </c>
      <c r="R46" s="50">
        <v>0</v>
      </c>
      <c r="S46" s="17"/>
    </row>
    <row r="47" ht="24.75" customHeight="1" spans="1:19">
      <c r="A47" s="16">
        <v>42</v>
      </c>
      <c r="B47" s="17" t="s">
        <v>141</v>
      </c>
      <c r="C47" s="18">
        <v>20200202082</v>
      </c>
      <c r="D47" s="19" t="s">
        <v>157</v>
      </c>
      <c r="E47" s="16">
        <f>VLOOKUP(C47,[1]sheet1!$A:$AU,46,0)</f>
        <v>1</v>
      </c>
      <c r="F47" s="20" t="str">
        <f>VLOOKUP(C47,[1]sheet1!$A:$AU,47,0)</f>
        <v>高等数学(二)</v>
      </c>
      <c r="G47" s="16">
        <v>12</v>
      </c>
      <c r="H47" s="16">
        <v>5</v>
      </c>
      <c r="I47" s="16">
        <f t="shared" si="0"/>
        <v>17</v>
      </c>
      <c r="J47" s="16">
        <v>243</v>
      </c>
      <c r="K47" s="16" t="str">
        <f t="shared" si="1"/>
        <v>是</v>
      </c>
      <c r="L47" s="26">
        <v>2050</v>
      </c>
      <c r="M47" s="16" t="str">
        <f t="shared" si="2"/>
        <v>是</v>
      </c>
      <c r="N47" s="27" t="s">
        <v>27</v>
      </c>
      <c r="O47" s="43" t="s">
        <v>28</v>
      </c>
      <c r="P47" s="43" t="str">
        <f t="shared" si="3"/>
        <v>否</v>
      </c>
      <c r="Q47" s="34" t="s">
        <v>63</v>
      </c>
      <c r="R47" s="50">
        <v>0</v>
      </c>
      <c r="S47" s="17">
        <v>1</v>
      </c>
    </row>
    <row r="48" ht="24.75" customHeight="1" spans="1:19">
      <c r="A48" s="16">
        <v>43</v>
      </c>
      <c r="B48" s="17" t="s">
        <v>141</v>
      </c>
      <c r="C48" s="18">
        <v>20200302011</v>
      </c>
      <c r="D48" s="19" t="s">
        <v>158</v>
      </c>
      <c r="E48" s="16">
        <f>VLOOKUP(C48,[1]sheet1!$A:$AU,46,0)</f>
        <v>0</v>
      </c>
      <c r="F48" s="20" t="str">
        <f>VLOOKUP(C48,[1]sheet1!$A:$AU,47,0)</f>
        <v/>
      </c>
      <c r="G48" s="16">
        <v>14</v>
      </c>
      <c r="H48" s="16">
        <v>5</v>
      </c>
      <c r="I48" s="16">
        <f t="shared" si="0"/>
        <v>19</v>
      </c>
      <c r="J48" s="16">
        <v>358</v>
      </c>
      <c r="K48" s="16" t="str">
        <f t="shared" si="1"/>
        <v>是</v>
      </c>
      <c r="L48" s="26">
        <v>2800</v>
      </c>
      <c r="M48" s="16" t="str">
        <f t="shared" si="2"/>
        <v>是</v>
      </c>
      <c r="N48" s="27" t="s">
        <v>27</v>
      </c>
      <c r="O48" s="43" t="s">
        <v>28</v>
      </c>
      <c r="P48" s="43" t="str">
        <f t="shared" si="3"/>
        <v>是</v>
      </c>
      <c r="Q48" s="16" t="s">
        <v>29</v>
      </c>
      <c r="R48" s="50">
        <v>0</v>
      </c>
      <c r="S48" s="17"/>
    </row>
    <row r="49" ht="24.75" customHeight="1" spans="1:19">
      <c r="A49" s="16">
        <v>44</v>
      </c>
      <c r="B49" s="17" t="s">
        <v>141</v>
      </c>
      <c r="C49" s="18">
        <v>20200302043</v>
      </c>
      <c r="D49" s="19" t="s">
        <v>159</v>
      </c>
      <c r="E49" s="16">
        <f>VLOOKUP(C49,[1]sheet1!$A:$AU,46,0)</f>
        <v>0</v>
      </c>
      <c r="F49" s="20" t="str">
        <f>VLOOKUP(C49,[1]sheet1!$A:$AU,47,0)</f>
        <v/>
      </c>
      <c r="G49" s="16">
        <v>9</v>
      </c>
      <c r="H49" s="16">
        <v>5</v>
      </c>
      <c r="I49" s="16">
        <f t="shared" si="0"/>
        <v>14</v>
      </c>
      <c r="J49" s="16">
        <v>244</v>
      </c>
      <c r="K49" s="16" t="str">
        <f t="shared" si="1"/>
        <v>是</v>
      </c>
      <c r="L49" s="26">
        <v>2390</v>
      </c>
      <c r="M49" s="16" t="str">
        <f t="shared" si="2"/>
        <v>是</v>
      </c>
      <c r="N49" s="27" t="s">
        <v>27</v>
      </c>
      <c r="O49" s="43" t="s">
        <v>28</v>
      </c>
      <c r="P49" s="43" t="str">
        <f t="shared" si="3"/>
        <v>否</v>
      </c>
      <c r="Q49" s="34" t="s">
        <v>63</v>
      </c>
      <c r="R49" s="50">
        <v>0</v>
      </c>
      <c r="S49" s="17">
        <v>2</v>
      </c>
    </row>
    <row r="50" ht="24.75" customHeight="1" spans="1:19">
      <c r="A50" s="16">
        <v>45</v>
      </c>
      <c r="B50" s="17" t="s">
        <v>141</v>
      </c>
      <c r="C50" s="18">
        <v>20200302036</v>
      </c>
      <c r="D50" s="19" t="s">
        <v>160</v>
      </c>
      <c r="E50" s="16">
        <f>VLOOKUP(C50,[1]sheet1!$A:$AU,46,0)</f>
        <v>0</v>
      </c>
      <c r="F50" s="20" t="str">
        <f>VLOOKUP(C50,[1]sheet1!$A:$AU,47,0)</f>
        <v/>
      </c>
      <c r="G50" s="16">
        <v>16</v>
      </c>
      <c r="H50" s="16">
        <v>5</v>
      </c>
      <c r="I50" s="16">
        <f t="shared" si="0"/>
        <v>21</v>
      </c>
      <c r="J50" s="16">
        <v>138</v>
      </c>
      <c r="K50" s="16" t="str">
        <f t="shared" si="1"/>
        <v>是</v>
      </c>
      <c r="L50" s="26">
        <v>1980</v>
      </c>
      <c r="M50" s="16" t="str">
        <f t="shared" si="2"/>
        <v>是</v>
      </c>
      <c r="N50" s="27" t="s">
        <v>27</v>
      </c>
      <c r="O50" s="43" t="s">
        <v>28</v>
      </c>
      <c r="P50" s="43" t="str">
        <f t="shared" si="3"/>
        <v>是</v>
      </c>
      <c r="Q50" s="16" t="s">
        <v>29</v>
      </c>
      <c r="R50" s="50">
        <v>0</v>
      </c>
      <c r="S50" s="17"/>
    </row>
    <row r="51" ht="24.75" customHeight="1" spans="1:19">
      <c r="A51" s="16">
        <v>46</v>
      </c>
      <c r="B51" s="17" t="s">
        <v>141</v>
      </c>
      <c r="C51" s="18">
        <v>20200302002</v>
      </c>
      <c r="D51" s="19" t="s">
        <v>161</v>
      </c>
      <c r="E51" s="16">
        <f>VLOOKUP(C51,[1]sheet1!$A:$AU,46,0)</f>
        <v>0</v>
      </c>
      <c r="F51" s="20" t="str">
        <f>VLOOKUP(C51,[1]sheet1!$A:$AU,47,0)</f>
        <v/>
      </c>
      <c r="G51" s="16">
        <v>9</v>
      </c>
      <c r="H51" s="16">
        <v>5</v>
      </c>
      <c r="I51" s="16">
        <f t="shared" si="0"/>
        <v>14</v>
      </c>
      <c r="J51" s="16">
        <v>331</v>
      </c>
      <c r="K51" s="16" t="str">
        <f t="shared" si="1"/>
        <v>是</v>
      </c>
      <c r="L51" s="26">
        <v>2920</v>
      </c>
      <c r="M51" s="16" t="str">
        <f t="shared" si="2"/>
        <v>是</v>
      </c>
      <c r="N51" s="27" t="s">
        <v>27</v>
      </c>
      <c r="O51" s="43" t="s">
        <v>28</v>
      </c>
      <c r="P51" s="43" t="str">
        <f t="shared" si="3"/>
        <v>否</v>
      </c>
      <c r="Q51" s="34" t="s">
        <v>63</v>
      </c>
      <c r="R51" s="50">
        <v>0</v>
      </c>
      <c r="S51" s="17">
        <v>2</v>
      </c>
    </row>
    <row r="52" ht="24.75" customHeight="1" spans="1:19">
      <c r="A52" s="16">
        <v>47</v>
      </c>
      <c r="B52" s="17" t="s">
        <v>141</v>
      </c>
      <c r="C52" s="18">
        <v>20200302031</v>
      </c>
      <c r="D52" s="19" t="s">
        <v>162</v>
      </c>
      <c r="E52" s="16">
        <f>VLOOKUP(C52,[1]sheet1!$A:$AU,46,0)</f>
        <v>1</v>
      </c>
      <c r="F52" s="20" t="str">
        <f>VLOOKUP(C52,[1]sheet1!$A:$AU,47,0)</f>
        <v>预就业实习</v>
      </c>
      <c r="G52" s="16">
        <v>10</v>
      </c>
      <c r="H52" s="16">
        <v>5</v>
      </c>
      <c r="I52" s="16">
        <f t="shared" si="0"/>
        <v>15</v>
      </c>
      <c r="J52" s="16">
        <v>247</v>
      </c>
      <c r="K52" s="16" t="str">
        <f t="shared" si="1"/>
        <v>是</v>
      </c>
      <c r="L52" s="26">
        <v>2520</v>
      </c>
      <c r="M52" s="16" t="str">
        <f t="shared" si="2"/>
        <v>是</v>
      </c>
      <c r="N52" s="27" t="s">
        <v>27</v>
      </c>
      <c r="O52" s="43" t="s">
        <v>28</v>
      </c>
      <c r="P52" s="43" t="str">
        <f t="shared" si="3"/>
        <v>否</v>
      </c>
      <c r="Q52" s="34" t="s">
        <v>63</v>
      </c>
      <c r="R52" s="50">
        <v>0</v>
      </c>
      <c r="S52" s="17">
        <v>1</v>
      </c>
    </row>
    <row r="53" ht="24.75" customHeight="1" spans="1:19">
      <c r="A53" s="16">
        <v>48</v>
      </c>
      <c r="B53" s="17" t="s">
        <v>141</v>
      </c>
      <c r="C53" s="18">
        <v>20200302026</v>
      </c>
      <c r="D53" s="19" t="s">
        <v>163</v>
      </c>
      <c r="E53" s="16">
        <f>VLOOKUP(C53,[1]sheet1!$A:$AU,46,0)</f>
        <v>0</v>
      </c>
      <c r="F53" s="20" t="str">
        <f>VLOOKUP(C53,[1]sheet1!$A:$AU,47,0)</f>
        <v/>
      </c>
      <c r="G53" s="16">
        <v>12</v>
      </c>
      <c r="H53" s="16">
        <v>6</v>
      </c>
      <c r="I53" s="16">
        <f t="shared" si="0"/>
        <v>18</v>
      </c>
      <c r="J53" s="16">
        <v>276</v>
      </c>
      <c r="K53" s="16" t="str">
        <f t="shared" si="1"/>
        <v>是</v>
      </c>
      <c r="L53" s="26">
        <v>2380</v>
      </c>
      <c r="M53" s="16" t="str">
        <f t="shared" si="2"/>
        <v>是</v>
      </c>
      <c r="N53" s="27" t="s">
        <v>27</v>
      </c>
      <c r="O53" s="43" t="s">
        <v>28</v>
      </c>
      <c r="P53" s="43" t="str">
        <f t="shared" si="3"/>
        <v>是</v>
      </c>
      <c r="Q53" s="16" t="s">
        <v>29</v>
      </c>
      <c r="R53" s="50">
        <v>0</v>
      </c>
      <c r="S53" s="17"/>
    </row>
    <row r="54" ht="24.75" customHeight="1" spans="1:19">
      <c r="A54" s="16">
        <v>49</v>
      </c>
      <c r="B54" s="17" t="s">
        <v>141</v>
      </c>
      <c r="C54" s="18">
        <v>20190302002</v>
      </c>
      <c r="D54" s="19" t="s">
        <v>164</v>
      </c>
      <c r="E54" s="16">
        <f>VLOOKUP(C54,[1]sheet1!$A:$AU,46,0)</f>
        <v>1</v>
      </c>
      <c r="F54" s="20" t="str">
        <f>VLOOKUP(C54,[1]sheet1!$A:$AU,47,0)</f>
        <v>电子基本技能实训</v>
      </c>
      <c r="G54" s="16">
        <v>16</v>
      </c>
      <c r="H54" s="16">
        <v>5</v>
      </c>
      <c r="I54" s="16">
        <f t="shared" si="0"/>
        <v>21</v>
      </c>
      <c r="J54" s="16">
        <v>212</v>
      </c>
      <c r="K54" s="16" t="str">
        <f t="shared" si="1"/>
        <v>是</v>
      </c>
      <c r="L54" s="26">
        <v>2170</v>
      </c>
      <c r="M54" s="16" t="str">
        <f t="shared" si="2"/>
        <v>是</v>
      </c>
      <c r="N54" s="27" t="s">
        <v>27</v>
      </c>
      <c r="O54" s="43" t="s">
        <v>28</v>
      </c>
      <c r="P54" s="43" t="str">
        <f t="shared" si="3"/>
        <v>否</v>
      </c>
      <c r="Q54" s="34" t="s">
        <v>63</v>
      </c>
      <c r="R54" s="50">
        <v>0</v>
      </c>
      <c r="S54" s="17">
        <v>1</v>
      </c>
    </row>
    <row r="55" ht="24.75" customHeight="1" spans="1:19">
      <c r="A55" s="16">
        <v>50</v>
      </c>
      <c r="B55" s="17" t="s">
        <v>141</v>
      </c>
      <c r="C55" s="18">
        <v>20200302060</v>
      </c>
      <c r="D55" s="19" t="s">
        <v>165</v>
      </c>
      <c r="E55" s="16">
        <f>VLOOKUP(C55,[1]sheet1!$A:$AU,46,0)</f>
        <v>1</v>
      </c>
      <c r="F55" s="20" t="str">
        <f>VLOOKUP(C55,[1]sheet1!$A:$AU,47,0)</f>
        <v>预就业实习</v>
      </c>
      <c r="G55" s="16">
        <v>11</v>
      </c>
      <c r="H55" s="16">
        <v>5</v>
      </c>
      <c r="I55" s="16">
        <f t="shared" si="0"/>
        <v>16</v>
      </c>
      <c r="J55" s="16">
        <v>171</v>
      </c>
      <c r="K55" s="16" t="str">
        <f t="shared" si="1"/>
        <v>是</v>
      </c>
      <c r="L55" s="26">
        <v>2920</v>
      </c>
      <c r="M55" s="16" t="str">
        <f t="shared" si="2"/>
        <v>是</v>
      </c>
      <c r="N55" s="27" t="s">
        <v>27</v>
      </c>
      <c r="O55" s="43" t="s">
        <v>28</v>
      </c>
      <c r="P55" s="43" t="str">
        <f t="shared" si="3"/>
        <v>否</v>
      </c>
      <c r="Q55" s="34" t="s">
        <v>63</v>
      </c>
      <c r="R55" s="50">
        <v>0</v>
      </c>
      <c r="S55" s="17">
        <v>1</v>
      </c>
    </row>
    <row r="56" ht="24.75" customHeight="1" spans="1:19">
      <c r="A56" s="16">
        <v>51</v>
      </c>
      <c r="B56" s="17" t="s">
        <v>141</v>
      </c>
      <c r="C56" s="18">
        <v>20200302055</v>
      </c>
      <c r="D56" s="19" t="s">
        <v>166</v>
      </c>
      <c r="E56" s="16">
        <f>VLOOKUP(C56,[1]sheet1!$A:$AU,46,0)</f>
        <v>0</v>
      </c>
      <c r="F56" s="20" t="str">
        <f>VLOOKUP(C56,[1]sheet1!$A:$AU,47,0)</f>
        <v/>
      </c>
      <c r="G56" s="16">
        <v>12</v>
      </c>
      <c r="H56" s="16">
        <v>5</v>
      </c>
      <c r="I56" s="16">
        <f t="shared" si="0"/>
        <v>17</v>
      </c>
      <c r="J56" s="16">
        <v>211</v>
      </c>
      <c r="K56" s="16" t="str">
        <f t="shared" si="1"/>
        <v>是</v>
      </c>
      <c r="L56" s="26">
        <v>2720</v>
      </c>
      <c r="M56" s="16" t="str">
        <f t="shared" si="2"/>
        <v>是</v>
      </c>
      <c r="N56" s="27" t="s">
        <v>27</v>
      </c>
      <c r="O56" s="43" t="s">
        <v>28</v>
      </c>
      <c r="P56" s="43" t="str">
        <f t="shared" si="3"/>
        <v>是</v>
      </c>
      <c r="Q56" s="16" t="s">
        <v>29</v>
      </c>
      <c r="R56" s="50">
        <v>0</v>
      </c>
      <c r="S56" s="17"/>
    </row>
    <row r="57" ht="24.75" customHeight="1" spans="1:19">
      <c r="A57" s="16">
        <v>52</v>
      </c>
      <c r="B57" s="17" t="s">
        <v>141</v>
      </c>
      <c r="C57" s="18">
        <v>20200302014</v>
      </c>
      <c r="D57" s="19" t="s">
        <v>167</v>
      </c>
      <c r="E57" s="16">
        <f>VLOOKUP(C57,[1]sheet1!$A:$AU,46,0)</f>
        <v>0</v>
      </c>
      <c r="F57" s="20" t="str">
        <f>VLOOKUP(C57,[1]sheet1!$A:$AU,47,0)</f>
        <v/>
      </c>
      <c r="G57" s="16">
        <v>12</v>
      </c>
      <c r="H57" s="16">
        <v>5</v>
      </c>
      <c r="I57" s="16">
        <f t="shared" si="0"/>
        <v>17</v>
      </c>
      <c r="J57" s="16">
        <v>244</v>
      </c>
      <c r="K57" s="16" t="str">
        <f t="shared" si="1"/>
        <v>是</v>
      </c>
      <c r="L57" s="26">
        <v>2480</v>
      </c>
      <c r="M57" s="16" t="str">
        <f t="shared" si="2"/>
        <v>是</v>
      </c>
      <c r="N57" s="27" t="s">
        <v>27</v>
      </c>
      <c r="O57" s="43" t="s">
        <v>28</v>
      </c>
      <c r="P57" s="43" t="str">
        <f t="shared" si="3"/>
        <v>是</v>
      </c>
      <c r="Q57" s="16" t="s">
        <v>29</v>
      </c>
      <c r="R57" s="50">
        <v>0</v>
      </c>
      <c r="S57" s="17"/>
    </row>
    <row r="58" ht="24.75" customHeight="1" spans="1:19">
      <c r="A58" s="16">
        <v>53</v>
      </c>
      <c r="B58" s="17" t="s">
        <v>141</v>
      </c>
      <c r="C58" s="18">
        <v>20200302039</v>
      </c>
      <c r="D58" s="19" t="s">
        <v>168</v>
      </c>
      <c r="E58" s="16">
        <f>VLOOKUP(C58,[1]sheet1!$A:$AU,46,0)</f>
        <v>1</v>
      </c>
      <c r="F58" s="20" t="str">
        <f>VLOOKUP(C58,[1]sheet1!$A:$AU,47,0)</f>
        <v>预就业实习</v>
      </c>
      <c r="G58" s="16">
        <v>13</v>
      </c>
      <c r="H58" s="16">
        <v>5</v>
      </c>
      <c r="I58" s="16">
        <f t="shared" si="0"/>
        <v>18</v>
      </c>
      <c r="J58" s="16">
        <v>190</v>
      </c>
      <c r="K58" s="16" t="str">
        <f t="shared" si="1"/>
        <v>是</v>
      </c>
      <c r="L58" s="26">
        <v>2430</v>
      </c>
      <c r="M58" s="16" t="str">
        <f t="shared" si="2"/>
        <v>是</v>
      </c>
      <c r="N58" s="27" t="s">
        <v>27</v>
      </c>
      <c r="O58" s="43" t="s">
        <v>28</v>
      </c>
      <c r="P58" s="43" t="str">
        <f t="shared" si="3"/>
        <v>否</v>
      </c>
      <c r="Q58" s="34" t="s">
        <v>63</v>
      </c>
      <c r="R58" s="50">
        <v>0</v>
      </c>
      <c r="S58" s="17">
        <v>1</v>
      </c>
    </row>
  </sheetData>
  <autoFilter ref="A4:V58">
    <extLst/>
  </autoFilter>
  <mergeCells count="17">
    <mergeCell ref="A1:S1"/>
    <mergeCell ref="A2:S2"/>
    <mergeCell ref="A3:S3"/>
    <mergeCell ref="G4:I4"/>
    <mergeCell ref="J4:K4"/>
    <mergeCell ref="L4:M4"/>
    <mergeCell ref="N4:O4"/>
    <mergeCell ref="A4:A5"/>
    <mergeCell ref="B4:B5"/>
    <mergeCell ref="C4:C5"/>
    <mergeCell ref="D4:D5"/>
    <mergeCell ref="E4:E5"/>
    <mergeCell ref="F4:F5"/>
    <mergeCell ref="P4:P5"/>
    <mergeCell ref="Q4:Q5"/>
    <mergeCell ref="R4:R5"/>
    <mergeCell ref="S4:S5"/>
  </mergeCells>
  <conditionalFormatting sqref="G6:G58">
    <cfRule type="cellIs" dxfId="0" priority="7" operator="lessThan">
      <formula>6</formula>
    </cfRule>
  </conditionalFormatting>
  <conditionalFormatting sqref="H6:H58">
    <cfRule type="cellIs" dxfId="0" priority="6" operator="lessThan">
      <formula>5</formula>
    </cfRule>
  </conditionalFormatting>
  <conditionalFormatting sqref="I6:I58">
    <cfRule type="cellIs" dxfId="0" priority="5" operator="lessThan">
      <formula>15</formula>
    </cfRule>
  </conditionalFormatting>
  <conditionalFormatting sqref="J6:J58">
    <cfRule type="cellIs" dxfId="0" priority="4" operator="lessThan">
      <formula>120</formula>
    </cfRule>
  </conditionalFormatting>
  <conditionalFormatting sqref="L6:L58">
    <cfRule type="cellIs" dxfId="0" priority="3" operator="lessThan">
      <formula>1800</formula>
    </cfRule>
  </conditionalFormatting>
  <conditionalFormatting sqref="N$1:N$1048576">
    <cfRule type="cellIs" dxfId="1" priority="1" operator="equal">
      <formula>"是"</formula>
    </cfRule>
  </conditionalFormatting>
  <conditionalFormatting sqref="P$1:P$1048576">
    <cfRule type="cellIs" dxfId="1" priority="2" operator="equal">
      <formula>"否"</formula>
    </cfRule>
  </conditionalFormatting>
  <dataValidations count="1">
    <dataValidation type="list" allowBlank="1" showInputMessage="1" showErrorMessage="1" sqref="S22 S6:S21 S23:S25 S26:S30 S31:S33 S34:S47 S48:S51 S52:S58">
      <formula1>"1,2,3,1.2.3,1.2,1.3,2.3"</formula1>
    </dataValidation>
  </dataValidations>
  <pageMargins left="0.699305555555556" right="0.699305555555556"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28"/>
  <sheetViews>
    <sheetView zoomScale="90" zoomScaleNormal="90" workbookViewId="0">
      <pane ySplit="5" topLeftCell="A6" activePane="bottomLeft" state="frozen"/>
      <selection/>
      <selection pane="bottomLeft" activeCell="V12" sqref="V12"/>
    </sheetView>
  </sheetViews>
  <sheetFormatPr defaultColWidth="9" defaultRowHeight="13.5"/>
  <cols>
    <col min="1" max="1" width="4.5" customWidth="1"/>
    <col min="2" max="2" width="29.25" customWidth="1"/>
    <col min="3" max="3" width="12.5" style="2" customWidth="1"/>
    <col min="5" max="5" width="9.5" customWidth="1"/>
    <col min="6" max="6" width="31.125" customWidth="1"/>
    <col min="7" max="8" width="8.25" customWidth="1"/>
    <col min="9" max="9" width="6.75" customWidth="1"/>
    <col min="10" max="10" width="6.5" customWidth="1"/>
    <col min="11" max="11" width="7.125" customWidth="1"/>
    <col min="12" max="12" width="5.875" customWidth="1"/>
    <col min="13" max="13" width="8.25" customWidth="1"/>
    <col min="14" max="16" width="8.25" style="36" customWidth="1"/>
    <col min="18" max="18" width="10.5" customWidth="1"/>
  </cols>
  <sheetData>
    <row r="1" ht="27" customHeight="1" spans="1:19">
      <c r="A1" s="3" t="s">
        <v>0</v>
      </c>
      <c r="B1" s="3"/>
      <c r="C1" s="3"/>
      <c r="D1" s="3"/>
      <c r="E1" s="3"/>
      <c r="F1" s="3"/>
      <c r="G1" s="3"/>
      <c r="H1" s="3"/>
      <c r="I1" s="3"/>
      <c r="J1" s="3"/>
      <c r="K1" s="3"/>
      <c r="L1" s="3"/>
      <c r="M1" s="3"/>
      <c r="N1" s="39"/>
      <c r="O1" s="39"/>
      <c r="P1" s="39"/>
      <c r="Q1" s="3"/>
      <c r="R1" s="3"/>
      <c r="S1" s="3"/>
    </row>
    <row r="2" ht="179.25" customHeight="1" spans="1:20">
      <c r="A2" s="4" t="s">
        <v>1</v>
      </c>
      <c r="B2" s="4"/>
      <c r="C2" s="4"/>
      <c r="D2" s="4"/>
      <c r="E2" s="4"/>
      <c r="F2" s="4"/>
      <c r="G2" s="4"/>
      <c r="H2" s="4"/>
      <c r="I2" s="4"/>
      <c r="J2" s="4"/>
      <c r="K2" s="4"/>
      <c r="L2" s="4"/>
      <c r="M2" s="4"/>
      <c r="N2" s="40"/>
      <c r="O2" s="40"/>
      <c r="P2" s="40"/>
      <c r="Q2" s="4"/>
      <c r="R2" s="4"/>
      <c r="S2" s="4"/>
      <c r="T2" s="53"/>
    </row>
    <row r="3" ht="27" customHeight="1" spans="1:19">
      <c r="A3" s="5" t="s">
        <v>169</v>
      </c>
      <c r="B3" s="6"/>
      <c r="C3" s="6"/>
      <c r="D3" s="6"/>
      <c r="E3" s="6"/>
      <c r="F3" s="6"/>
      <c r="G3" s="6"/>
      <c r="H3" s="6"/>
      <c r="I3" s="6"/>
      <c r="J3" s="6"/>
      <c r="K3" s="6"/>
      <c r="L3" s="6"/>
      <c r="M3" s="6"/>
      <c r="N3" s="41"/>
      <c r="O3" s="41"/>
      <c r="P3" s="41"/>
      <c r="Q3" s="6"/>
      <c r="R3" s="6"/>
      <c r="S3" s="30"/>
    </row>
    <row r="4" ht="19.5" customHeight="1" spans="1:19">
      <c r="A4" s="7" t="s">
        <v>3</v>
      </c>
      <c r="B4" s="8" t="s">
        <v>4</v>
      </c>
      <c r="C4" s="7" t="s">
        <v>5</v>
      </c>
      <c r="D4" s="7" t="s">
        <v>6</v>
      </c>
      <c r="E4" s="9" t="s">
        <v>7</v>
      </c>
      <c r="F4" s="7" t="s">
        <v>8</v>
      </c>
      <c r="G4" s="10" t="s">
        <v>9</v>
      </c>
      <c r="H4" s="11"/>
      <c r="I4" s="21"/>
      <c r="J4" s="7" t="s">
        <v>10</v>
      </c>
      <c r="K4" s="7"/>
      <c r="L4" s="9" t="s">
        <v>11</v>
      </c>
      <c r="M4" s="9"/>
      <c r="N4" s="42" t="s">
        <v>12</v>
      </c>
      <c r="O4" s="42"/>
      <c r="P4" s="42" t="s">
        <v>13</v>
      </c>
      <c r="Q4" s="9" t="s">
        <v>14</v>
      </c>
      <c r="R4" s="8" t="s">
        <v>15</v>
      </c>
      <c r="S4" s="9" t="s">
        <v>16</v>
      </c>
    </row>
    <row r="5" ht="36.75" customHeight="1" spans="1:19">
      <c r="A5" s="7"/>
      <c r="B5" s="12"/>
      <c r="C5" s="7"/>
      <c r="D5" s="7"/>
      <c r="E5" s="9"/>
      <c r="F5" s="7"/>
      <c r="G5" s="9" t="s">
        <v>17</v>
      </c>
      <c r="H5" s="9" t="s">
        <v>18</v>
      </c>
      <c r="I5" s="9" t="s">
        <v>19</v>
      </c>
      <c r="J5" s="7" t="s">
        <v>20</v>
      </c>
      <c r="K5" s="9" t="s">
        <v>21</v>
      </c>
      <c r="L5" s="9" t="s">
        <v>20</v>
      </c>
      <c r="M5" s="9" t="s">
        <v>22</v>
      </c>
      <c r="N5" s="47" t="s">
        <v>23</v>
      </c>
      <c r="O5" s="47" t="s">
        <v>24</v>
      </c>
      <c r="P5" s="42"/>
      <c r="Q5" s="9"/>
      <c r="R5" s="12"/>
      <c r="S5" s="7"/>
    </row>
    <row r="6" ht="24.75" customHeight="1" spans="1:19">
      <c r="A6" s="55">
        <v>1</v>
      </c>
      <c r="B6" s="17" t="s">
        <v>170</v>
      </c>
      <c r="C6" s="7">
        <v>20200308124</v>
      </c>
      <c r="D6" s="17" t="s">
        <v>171</v>
      </c>
      <c r="E6" s="56">
        <f>VLOOKUP(C6,[6]sheet1!$A:$AQ,42,0)</f>
        <v>1</v>
      </c>
      <c r="F6" s="38" t="str">
        <f>VLOOKUP(C6,[6]sheet1!$A:$AQ,43,0)</f>
        <v>预就业实习</v>
      </c>
      <c r="G6" s="16">
        <v>12</v>
      </c>
      <c r="H6" s="16">
        <v>9.5</v>
      </c>
      <c r="I6" s="16">
        <f t="shared" ref="I6:I69" si="0">SUM(G6:H6)</f>
        <v>21.5</v>
      </c>
      <c r="J6" s="16" t="s">
        <v>172</v>
      </c>
      <c r="K6" s="16" t="str">
        <f t="shared" ref="K6:K69" si="1">IF(J6&gt;=120,"是","否")</f>
        <v>是</v>
      </c>
      <c r="L6" s="16" t="s">
        <v>173</v>
      </c>
      <c r="M6" s="16" t="str">
        <f t="shared" ref="M6:M69" si="2">IF(L6&gt;=1800,"是","否")</f>
        <v>是</v>
      </c>
      <c r="N6" s="43" t="s">
        <v>27</v>
      </c>
      <c r="O6" s="43" t="s">
        <v>28</v>
      </c>
      <c r="P6" s="43" t="str">
        <f t="shared" ref="P6:P65" si="3">IF(AND(E6=0,SUM(G6:H6)&gt;=15,G6&gt;=6,H6&gt;=5,J6&gt;=120,L6&gt;=1800),"是","否")</f>
        <v>否</v>
      </c>
      <c r="Q6" s="34" t="s">
        <v>63</v>
      </c>
      <c r="R6" s="35">
        <v>0</v>
      </c>
      <c r="S6" s="17">
        <v>1</v>
      </c>
    </row>
    <row r="7" ht="24.75" customHeight="1" spans="1:19">
      <c r="A7" s="55">
        <v>2</v>
      </c>
      <c r="B7" s="17" t="s">
        <v>170</v>
      </c>
      <c r="C7" s="7">
        <v>20200308066</v>
      </c>
      <c r="D7" s="17" t="s">
        <v>174</v>
      </c>
      <c r="E7" s="56">
        <f>VLOOKUP(C7,[6]sheet1!$A:$AQ,42,0)</f>
        <v>0</v>
      </c>
      <c r="F7" s="38" t="str">
        <f>VLOOKUP(C7,[6]sheet1!$A:$AQ,43,0)</f>
        <v/>
      </c>
      <c r="G7" s="16">
        <v>13</v>
      </c>
      <c r="H7" s="16">
        <v>9.5</v>
      </c>
      <c r="I7" s="16">
        <f t="shared" si="0"/>
        <v>22.5</v>
      </c>
      <c r="J7" s="16" t="s">
        <v>175</v>
      </c>
      <c r="K7" s="16" t="str">
        <f t="shared" si="1"/>
        <v>是</v>
      </c>
      <c r="L7" s="16" t="s">
        <v>176</v>
      </c>
      <c r="M7" s="16" t="str">
        <f t="shared" si="2"/>
        <v>是</v>
      </c>
      <c r="N7" s="43" t="s">
        <v>27</v>
      </c>
      <c r="O7" s="43" t="s">
        <v>28</v>
      </c>
      <c r="P7" s="43" t="str">
        <f t="shared" si="3"/>
        <v>是</v>
      </c>
      <c r="Q7" s="16" t="s">
        <v>29</v>
      </c>
      <c r="R7" s="35">
        <v>0</v>
      </c>
      <c r="S7" s="17"/>
    </row>
    <row r="8" ht="24.75" customHeight="1" spans="1:19">
      <c r="A8" s="55">
        <v>3</v>
      </c>
      <c r="B8" s="17" t="s">
        <v>170</v>
      </c>
      <c r="C8" s="7">
        <v>20200308113</v>
      </c>
      <c r="D8" s="17" t="s">
        <v>177</v>
      </c>
      <c r="E8" s="56">
        <f>VLOOKUP(C8,[6]sheet1!$A:$AQ,42,0)</f>
        <v>1</v>
      </c>
      <c r="F8" s="38" t="str">
        <f>VLOOKUP(C8,[6]sheet1!$A:$AQ,43,0)</f>
        <v>预就业实习</v>
      </c>
      <c r="G8" s="16">
        <v>13</v>
      </c>
      <c r="H8" s="16">
        <v>9.5</v>
      </c>
      <c r="I8" s="16">
        <f t="shared" si="0"/>
        <v>22.5</v>
      </c>
      <c r="J8" s="16" t="s">
        <v>178</v>
      </c>
      <c r="K8" s="16" t="str">
        <f t="shared" si="1"/>
        <v>是</v>
      </c>
      <c r="L8" s="16" t="s">
        <v>179</v>
      </c>
      <c r="M8" s="16" t="str">
        <f t="shared" si="2"/>
        <v>是</v>
      </c>
      <c r="N8" s="43" t="s">
        <v>27</v>
      </c>
      <c r="O8" s="43" t="s">
        <v>28</v>
      </c>
      <c r="P8" s="43" t="str">
        <f t="shared" si="3"/>
        <v>否</v>
      </c>
      <c r="Q8" s="34" t="s">
        <v>63</v>
      </c>
      <c r="R8" s="35">
        <v>0</v>
      </c>
      <c r="S8" s="17">
        <v>1</v>
      </c>
    </row>
    <row r="9" ht="24.75" customHeight="1" spans="1:19">
      <c r="A9" s="55">
        <v>4</v>
      </c>
      <c r="B9" s="17" t="s">
        <v>170</v>
      </c>
      <c r="C9" s="7">
        <v>20200308093</v>
      </c>
      <c r="D9" s="17" t="s">
        <v>180</v>
      </c>
      <c r="E9" s="56">
        <f>VLOOKUP(C9,[6]sheet1!$A:$AQ,42,0)</f>
        <v>1</v>
      </c>
      <c r="F9" s="38" t="str">
        <f>VLOOKUP(C9,[6]sheet1!$A:$AQ,43,0)</f>
        <v>预就业实习</v>
      </c>
      <c r="G9" s="16">
        <v>13</v>
      </c>
      <c r="H9" s="16">
        <v>9.5</v>
      </c>
      <c r="I9" s="16">
        <f t="shared" si="0"/>
        <v>22.5</v>
      </c>
      <c r="J9" s="16" t="s">
        <v>181</v>
      </c>
      <c r="K9" s="16" t="str">
        <f t="shared" si="1"/>
        <v>是</v>
      </c>
      <c r="L9" s="16" t="s">
        <v>182</v>
      </c>
      <c r="M9" s="16" t="str">
        <f t="shared" si="2"/>
        <v>是</v>
      </c>
      <c r="N9" s="43" t="s">
        <v>27</v>
      </c>
      <c r="O9" s="43" t="s">
        <v>28</v>
      </c>
      <c r="P9" s="43" t="str">
        <f t="shared" si="3"/>
        <v>否</v>
      </c>
      <c r="Q9" s="34" t="s">
        <v>63</v>
      </c>
      <c r="R9" s="35">
        <v>0</v>
      </c>
      <c r="S9" s="17">
        <v>1</v>
      </c>
    </row>
    <row r="10" ht="24.75" customHeight="1" spans="1:19">
      <c r="A10" s="55">
        <v>5</v>
      </c>
      <c r="B10" s="17" t="s">
        <v>170</v>
      </c>
      <c r="C10" s="7">
        <v>20200308078</v>
      </c>
      <c r="D10" s="17" t="s">
        <v>183</v>
      </c>
      <c r="E10" s="56">
        <f>VLOOKUP(C10,[6]sheet1!$A:$AQ,42,0)</f>
        <v>0</v>
      </c>
      <c r="F10" s="38" t="str">
        <f>VLOOKUP(C10,[6]sheet1!$A:$AQ,43,0)</f>
        <v/>
      </c>
      <c r="G10" s="16">
        <v>11</v>
      </c>
      <c r="H10" s="16">
        <v>9.5</v>
      </c>
      <c r="I10" s="16">
        <f t="shared" si="0"/>
        <v>20.5</v>
      </c>
      <c r="J10" s="16" t="s">
        <v>184</v>
      </c>
      <c r="K10" s="16" t="str">
        <f t="shared" si="1"/>
        <v>是</v>
      </c>
      <c r="L10" s="16" t="s">
        <v>185</v>
      </c>
      <c r="M10" s="16" t="str">
        <f t="shared" si="2"/>
        <v>是</v>
      </c>
      <c r="N10" s="43" t="s">
        <v>27</v>
      </c>
      <c r="O10" s="43" t="s">
        <v>28</v>
      </c>
      <c r="P10" s="43" t="str">
        <f t="shared" si="3"/>
        <v>是</v>
      </c>
      <c r="Q10" s="48" t="s">
        <v>29</v>
      </c>
      <c r="R10" s="35">
        <v>0</v>
      </c>
      <c r="S10" s="17"/>
    </row>
    <row r="11" ht="24.75" customHeight="1" spans="1:19">
      <c r="A11" s="55">
        <v>6</v>
      </c>
      <c r="B11" s="17" t="s">
        <v>170</v>
      </c>
      <c r="C11" s="7">
        <v>20200308109</v>
      </c>
      <c r="D11" s="17" t="s">
        <v>186</v>
      </c>
      <c r="E11" s="56">
        <f>VLOOKUP(C11,[6]sheet1!$A:$AQ,42,0)</f>
        <v>0</v>
      </c>
      <c r="F11" s="38" t="str">
        <f>VLOOKUP(C11,[6]sheet1!$A:$AQ,43,0)</f>
        <v/>
      </c>
      <c r="G11" s="16">
        <v>19</v>
      </c>
      <c r="H11" s="16">
        <v>9.5</v>
      </c>
      <c r="I11" s="16">
        <f t="shared" si="0"/>
        <v>28.5</v>
      </c>
      <c r="J11" s="16" t="s">
        <v>187</v>
      </c>
      <c r="K11" s="16" t="str">
        <f t="shared" si="1"/>
        <v>是</v>
      </c>
      <c r="L11" s="16" t="s">
        <v>188</v>
      </c>
      <c r="M11" s="16" t="str">
        <f t="shared" si="2"/>
        <v>是</v>
      </c>
      <c r="N11" s="43" t="s">
        <v>27</v>
      </c>
      <c r="O11" s="43" t="s">
        <v>28</v>
      </c>
      <c r="P11" s="43" t="str">
        <f t="shared" si="3"/>
        <v>是</v>
      </c>
      <c r="Q11" s="48" t="s">
        <v>29</v>
      </c>
      <c r="R11" s="35">
        <v>0</v>
      </c>
      <c r="S11" s="17"/>
    </row>
    <row r="12" ht="24.75" customHeight="1" spans="1:19">
      <c r="A12" s="55">
        <v>7</v>
      </c>
      <c r="B12" s="17" t="s">
        <v>170</v>
      </c>
      <c r="C12" s="7">
        <v>20200308125</v>
      </c>
      <c r="D12" s="17" t="s">
        <v>189</v>
      </c>
      <c r="E12" s="56">
        <f>VLOOKUP(C12,[6]sheet1!$A:$AQ,42,0)</f>
        <v>1</v>
      </c>
      <c r="F12" s="38" t="str">
        <f>VLOOKUP(C12,[6]sheet1!$A:$AQ,43,0)</f>
        <v>预就业实习</v>
      </c>
      <c r="G12" s="16">
        <v>12</v>
      </c>
      <c r="H12" s="16">
        <v>9.5</v>
      </c>
      <c r="I12" s="16">
        <f t="shared" si="0"/>
        <v>21.5</v>
      </c>
      <c r="J12" s="16" t="s">
        <v>190</v>
      </c>
      <c r="K12" s="16" t="str">
        <f t="shared" si="1"/>
        <v>是</v>
      </c>
      <c r="L12" s="16" t="s">
        <v>191</v>
      </c>
      <c r="M12" s="16" t="str">
        <f t="shared" si="2"/>
        <v>是</v>
      </c>
      <c r="N12" s="43" t="s">
        <v>27</v>
      </c>
      <c r="O12" s="43" t="s">
        <v>28</v>
      </c>
      <c r="P12" s="43" t="str">
        <f t="shared" si="3"/>
        <v>否</v>
      </c>
      <c r="Q12" s="34" t="s">
        <v>63</v>
      </c>
      <c r="R12" s="35">
        <v>0</v>
      </c>
      <c r="S12" s="17">
        <v>1</v>
      </c>
    </row>
    <row r="13" ht="24.75" customHeight="1" spans="1:19">
      <c r="A13" s="55">
        <v>8</v>
      </c>
      <c r="B13" s="17" t="s">
        <v>170</v>
      </c>
      <c r="C13" s="7">
        <v>20200308088</v>
      </c>
      <c r="D13" s="17" t="s">
        <v>192</v>
      </c>
      <c r="E13" s="56">
        <f>VLOOKUP(C13,[6]sheet1!$A:$AQ,42,0)</f>
        <v>1</v>
      </c>
      <c r="F13" s="38" t="str">
        <f>VLOOKUP(C13,[6]sheet1!$A:$AQ,43,0)</f>
        <v>预就业实习</v>
      </c>
      <c r="G13" s="16">
        <v>12</v>
      </c>
      <c r="H13" s="16">
        <v>9.5</v>
      </c>
      <c r="I13" s="16">
        <f t="shared" si="0"/>
        <v>21.5</v>
      </c>
      <c r="J13" s="16" t="s">
        <v>193</v>
      </c>
      <c r="K13" s="16" t="str">
        <f t="shared" si="1"/>
        <v>是</v>
      </c>
      <c r="L13" s="16" t="s">
        <v>194</v>
      </c>
      <c r="M13" s="16" t="str">
        <f t="shared" si="2"/>
        <v>是</v>
      </c>
      <c r="N13" s="43" t="s">
        <v>27</v>
      </c>
      <c r="O13" s="43" t="s">
        <v>28</v>
      </c>
      <c r="P13" s="43" t="str">
        <f t="shared" si="3"/>
        <v>否</v>
      </c>
      <c r="Q13" s="34" t="s">
        <v>63</v>
      </c>
      <c r="R13" s="35">
        <v>0</v>
      </c>
      <c r="S13" s="17">
        <v>1</v>
      </c>
    </row>
    <row r="14" ht="24.75" customHeight="1" spans="1:19">
      <c r="A14" s="55">
        <v>9</v>
      </c>
      <c r="B14" s="17" t="s">
        <v>170</v>
      </c>
      <c r="C14" s="7">
        <v>20200308087</v>
      </c>
      <c r="D14" s="17" t="s">
        <v>195</v>
      </c>
      <c r="E14" s="56">
        <f>VLOOKUP(C14,[6]sheet1!$A:$AQ,42,0)</f>
        <v>1</v>
      </c>
      <c r="F14" s="38" t="str">
        <f>VLOOKUP(C14,[6]sheet1!$A:$AQ,43,0)</f>
        <v>预就业实习</v>
      </c>
      <c r="G14" s="16">
        <v>11</v>
      </c>
      <c r="H14" s="16">
        <v>9.5</v>
      </c>
      <c r="I14" s="16">
        <f t="shared" si="0"/>
        <v>20.5</v>
      </c>
      <c r="J14" s="16" t="s">
        <v>196</v>
      </c>
      <c r="K14" s="16" t="str">
        <f t="shared" si="1"/>
        <v>是</v>
      </c>
      <c r="L14" s="16" t="s">
        <v>197</v>
      </c>
      <c r="M14" s="16" t="str">
        <f t="shared" si="2"/>
        <v>是</v>
      </c>
      <c r="N14" s="43" t="s">
        <v>27</v>
      </c>
      <c r="O14" s="43" t="s">
        <v>28</v>
      </c>
      <c r="P14" s="43" t="str">
        <f t="shared" si="3"/>
        <v>否</v>
      </c>
      <c r="Q14" s="34" t="s">
        <v>63</v>
      </c>
      <c r="R14" s="35">
        <v>0</v>
      </c>
      <c r="S14" s="17">
        <v>1</v>
      </c>
    </row>
    <row r="15" ht="24.75" customHeight="1" spans="1:19">
      <c r="A15" s="55">
        <v>10</v>
      </c>
      <c r="B15" s="17" t="s">
        <v>170</v>
      </c>
      <c r="C15" s="7">
        <v>20200308110</v>
      </c>
      <c r="D15" s="17" t="s">
        <v>198</v>
      </c>
      <c r="E15" s="56">
        <f>VLOOKUP(C15,[6]sheet1!$A:$AQ,42,0)</f>
        <v>1</v>
      </c>
      <c r="F15" s="38" t="str">
        <f>VLOOKUP(C15,[6]sheet1!$A:$AQ,43,0)</f>
        <v>预就业实习</v>
      </c>
      <c r="G15" s="16">
        <v>12</v>
      </c>
      <c r="H15" s="16">
        <v>9.5</v>
      </c>
      <c r="I15" s="16">
        <f t="shared" si="0"/>
        <v>21.5</v>
      </c>
      <c r="J15" s="16" t="s">
        <v>199</v>
      </c>
      <c r="K15" s="16" t="str">
        <f t="shared" si="1"/>
        <v>是</v>
      </c>
      <c r="L15" s="16" t="s">
        <v>185</v>
      </c>
      <c r="M15" s="16" t="str">
        <f t="shared" si="2"/>
        <v>是</v>
      </c>
      <c r="N15" s="43" t="s">
        <v>27</v>
      </c>
      <c r="O15" s="43" t="s">
        <v>28</v>
      </c>
      <c r="P15" s="43" t="str">
        <f t="shared" si="3"/>
        <v>否</v>
      </c>
      <c r="Q15" s="34" t="s">
        <v>63</v>
      </c>
      <c r="R15" s="35">
        <v>0</v>
      </c>
      <c r="S15" s="17">
        <v>1</v>
      </c>
    </row>
    <row r="16" ht="24.75" customHeight="1" spans="1:19">
      <c r="A16" s="55">
        <v>11</v>
      </c>
      <c r="B16" s="17" t="s">
        <v>170</v>
      </c>
      <c r="C16" s="7">
        <v>20200308108</v>
      </c>
      <c r="D16" s="17" t="s">
        <v>200</v>
      </c>
      <c r="E16" s="56">
        <f>VLOOKUP(C16,[6]sheet1!$A:$AQ,42,0)</f>
        <v>0</v>
      </c>
      <c r="F16" s="38" t="str">
        <f>VLOOKUP(C16,[6]sheet1!$A:$AQ,43,0)</f>
        <v/>
      </c>
      <c r="G16" s="16">
        <v>12</v>
      </c>
      <c r="H16" s="16">
        <v>9.5</v>
      </c>
      <c r="I16" s="16">
        <f t="shared" si="0"/>
        <v>21.5</v>
      </c>
      <c r="J16" s="16" t="s">
        <v>201</v>
      </c>
      <c r="K16" s="16" t="str">
        <f t="shared" si="1"/>
        <v>是</v>
      </c>
      <c r="L16" s="16" t="s">
        <v>202</v>
      </c>
      <c r="M16" s="16" t="str">
        <f t="shared" si="2"/>
        <v>是</v>
      </c>
      <c r="N16" s="43" t="s">
        <v>27</v>
      </c>
      <c r="O16" s="43" t="s">
        <v>28</v>
      </c>
      <c r="P16" s="43" t="str">
        <f t="shared" si="3"/>
        <v>是</v>
      </c>
      <c r="Q16" s="48" t="s">
        <v>29</v>
      </c>
      <c r="R16" s="35">
        <v>0</v>
      </c>
      <c r="S16" s="17"/>
    </row>
    <row r="17" ht="24.75" customHeight="1" spans="1:19">
      <c r="A17" s="55">
        <v>12</v>
      </c>
      <c r="B17" s="17" t="s">
        <v>170</v>
      </c>
      <c r="C17" s="7">
        <v>20200308114</v>
      </c>
      <c r="D17" s="17" t="s">
        <v>203</v>
      </c>
      <c r="E17" s="56">
        <f>VLOOKUP(C17,[6]sheet1!$A:$AQ,42,0)</f>
        <v>1</v>
      </c>
      <c r="F17" s="38" t="str">
        <f>VLOOKUP(C17,[6]sheet1!$A:$AQ,43,0)</f>
        <v>预就业实习</v>
      </c>
      <c r="G17" s="16">
        <v>10</v>
      </c>
      <c r="H17" s="16">
        <v>9.5</v>
      </c>
      <c r="I17" s="16">
        <f t="shared" si="0"/>
        <v>19.5</v>
      </c>
      <c r="J17" s="16" t="s">
        <v>204</v>
      </c>
      <c r="K17" s="16" t="str">
        <f t="shared" si="1"/>
        <v>是</v>
      </c>
      <c r="L17" s="16" t="s">
        <v>205</v>
      </c>
      <c r="M17" s="16" t="str">
        <f t="shared" si="2"/>
        <v>是</v>
      </c>
      <c r="N17" s="43" t="s">
        <v>27</v>
      </c>
      <c r="O17" s="43" t="s">
        <v>28</v>
      </c>
      <c r="P17" s="43" t="str">
        <f t="shared" si="3"/>
        <v>否</v>
      </c>
      <c r="Q17" s="34" t="s">
        <v>63</v>
      </c>
      <c r="R17" s="35">
        <v>0</v>
      </c>
      <c r="S17" s="17">
        <v>1</v>
      </c>
    </row>
    <row r="18" ht="24.75" customHeight="1" spans="1:19">
      <c r="A18" s="55">
        <v>13</v>
      </c>
      <c r="B18" s="17" t="s">
        <v>170</v>
      </c>
      <c r="C18" s="7">
        <v>20200308102</v>
      </c>
      <c r="D18" s="17" t="s">
        <v>206</v>
      </c>
      <c r="E18" s="56">
        <f>VLOOKUP(C18,[6]sheet1!$A:$AQ,42,0)</f>
        <v>1</v>
      </c>
      <c r="F18" s="38" t="str">
        <f>VLOOKUP(C18,[6]sheet1!$A:$AQ,43,0)</f>
        <v>预就业实习</v>
      </c>
      <c r="G18" s="16">
        <v>13</v>
      </c>
      <c r="H18" s="16">
        <v>9.5</v>
      </c>
      <c r="I18" s="16">
        <f t="shared" si="0"/>
        <v>22.5</v>
      </c>
      <c r="J18" s="16" t="s">
        <v>207</v>
      </c>
      <c r="K18" s="16" t="str">
        <f t="shared" si="1"/>
        <v>是</v>
      </c>
      <c r="L18" s="16" t="s">
        <v>205</v>
      </c>
      <c r="M18" s="16" t="str">
        <f t="shared" si="2"/>
        <v>是</v>
      </c>
      <c r="N18" s="43" t="s">
        <v>27</v>
      </c>
      <c r="O18" s="43" t="s">
        <v>28</v>
      </c>
      <c r="P18" s="43" t="str">
        <f t="shared" si="3"/>
        <v>否</v>
      </c>
      <c r="Q18" s="34" t="s">
        <v>63</v>
      </c>
      <c r="R18" s="35">
        <v>0</v>
      </c>
      <c r="S18" s="17">
        <v>1</v>
      </c>
    </row>
    <row r="19" ht="24.75" customHeight="1" spans="1:19">
      <c r="A19" s="55">
        <v>14</v>
      </c>
      <c r="B19" s="17" t="s">
        <v>170</v>
      </c>
      <c r="C19" s="7">
        <v>20200308104</v>
      </c>
      <c r="D19" s="17" t="s">
        <v>208</v>
      </c>
      <c r="E19" s="56">
        <f>VLOOKUP(C19,[6]sheet1!$A:$AQ,42,0)</f>
        <v>1</v>
      </c>
      <c r="F19" s="38" t="str">
        <f>VLOOKUP(C19,[6]sheet1!$A:$AQ,43,0)</f>
        <v>预就业实习</v>
      </c>
      <c r="G19" s="16">
        <v>12</v>
      </c>
      <c r="H19" s="16">
        <v>9.5</v>
      </c>
      <c r="I19" s="16">
        <f t="shared" si="0"/>
        <v>21.5</v>
      </c>
      <c r="J19" s="16" t="s">
        <v>209</v>
      </c>
      <c r="K19" s="16" t="str">
        <f t="shared" si="1"/>
        <v>是</v>
      </c>
      <c r="L19" s="16" t="s">
        <v>205</v>
      </c>
      <c r="M19" s="16" t="str">
        <f t="shared" si="2"/>
        <v>是</v>
      </c>
      <c r="N19" s="43" t="s">
        <v>27</v>
      </c>
      <c r="O19" s="43" t="s">
        <v>28</v>
      </c>
      <c r="P19" s="43" t="str">
        <f t="shared" si="3"/>
        <v>否</v>
      </c>
      <c r="Q19" s="34" t="s">
        <v>63</v>
      </c>
      <c r="R19" s="35">
        <v>0</v>
      </c>
      <c r="S19" s="17">
        <v>1</v>
      </c>
    </row>
    <row r="20" ht="24.75" customHeight="1" spans="1:19">
      <c r="A20" s="55">
        <v>15</v>
      </c>
      <c r="B20" s="17" t="s">
        <v>170</v>
      </c>
      <c r="C20" s="7">
        <v>20200308092</v>
      </c>
      <c r="D20" s="17" t="s">
        <v>210</v>
      </c>
      <c r="E20" s="56">
        <f>VLOOKUP(C20,[6]sheet1!$A:$AQ,42,0)</f>
        <v>1</v>
      </c>
      <c r="F20" s="38" t="str">
        <f>VLOOKUP(C20,[6]sheet1!$A:$AQ,43,0)</f>
        <v>预就业实习</v>
      </c>
      <c r="G20" s="16">
        <v>10</v>
      </c>
      <c r="H20" s="16">
        <v>9.5</v>
      </c>
      <c r="I20" s="16">
        <f t="shared" si="0"/>
        <v>19.5</v>
      </c>
      <c r="J20" s="16" t="s">
        <v>211</v>
      </c>
      <c r="K20" s="16" t="str">
        <f t="shared" si="1"/>
        <v>是</v>
      </c>
      <c r="L20" s="16" t="s">
        <v>212</v>
      </c>
      <c r="M20" s="16" t="str">
        <f t="shared" si="2"/>
        <v>是</v>
      </c>
      <c r="N20" s="43" t="s">
        <v>27</v>
      </c>
      <c r="O20" s="43" t="s">
        <v>28</v>
      </c>
      <c r="P20" s="43" t="str">
        <f t="shared" si="3"/>
        <v>否</v>
      </c>
      <c r="Q20" s="34" t="s">
        <v>63</v>
      </c>
      <c r="R20" s="35">
        <v>0</v>
      </c>
      <c r="S20" s="17">
        <v>1</v>
      </c>
    </row>
    <row r="21" ht="24.75" customHeight="1" spans="1:19">
      <c r="A21" s="55">
        <v>16</v>
      </c>
      <c r="B21" s="17" t="s">
        <v>170</v>
      </c>
      <c r="C21" s="7">
        <v>20200308122</v>
      </c>
      <c r="D21" s="17" t="s">
        <v>213</v>
      </c>
      <c r="E21" s="56">
        <f>VLOOKUP(C21,[6]sheet1!$A:$AQ,42,0)</f>
        <v>0</v>
      </c>
      <c r="F21" s="38" t="str">
        <f>VLOOKUP(C21,[6]sheet1!$A:$AQ,43,0)</f>
        <v/>
      </c>
      <c r="G21" s="16">
        <v>19</v>
      </c>
      <c r="H21" s="16">
        <v>9.5</v>
      </c>
      <c r="I21" s="16">
        <f t="shared" si="0"/>
        <v>28.5</v>
      </c>
      <c r="J21" s="16" t="s">
        <v>214</v>
      </c>
      <c r="K21" s="16" t="str">
        <f t="shared" si="1"/>
        <v>是</v>
      </c>
      <c r="L21" s="16" t="s">
        <v>188</v>
      </c>
      <c r="M21" s="16" t="str">
        <f t="shared" si="2"/>
        <v>是</v>
      </c>
      <c r="N21" s="43" t="s">
        <v>27</v>
      </c>
      <c r="O21" s="43" t="s">
        <v>28</v>
      </c>
      <c r="P21" s="43" t="str">
        <f t="shared" si="3"/>
        <v>是</v>
      </c>
      <c r="Q21" s="48" t="s">
        <v>29</v>
      </c>
      <c r="R21" s="35">
        <v>0</v>
      </c>
      <c r="S21" s="17"/>
    </row>
    <row r="22" ht="24.75" customHeight="1" spans="1:19">
      <c r="A22" s="55">
        <v>17</v>
      </c>
      <c r="B22" s="17" t="s">
        <v>170</v>
      </c>
      <c r="C22" s="7">
        <v>20200308103</v>
      </c>
      <c r="D22" s="17" t="s">
        <v>215</v>
      </c>
      <c r="E22" s="56">
        <f>VLOOKUP(C22,[6]sheet1!$A:$AQ,42,0)</f>
        <v>1</v>
      </c>
      <c r="F22" s="38" t="str">
        <f>VLOOKUP(C22,[6]sheet1!$A:$AQ,43,0)</f>
        <v>预就业实习</v>
      </c>
      <c r="G22" s="16">
        <v>13</v>
      </c>
      <c r="H22" s="16">
        <v>9.5</v>
      </c>
      <c r="I22" s="16">
        <f t="shared" si="0"/>
        <v>22.5</v>
      </c>
      <c r="J22" s="16" t="s">
        <v>172</v>
      </c>
      <c r="K22" s="16" t="str">
        <f t="shared" si="1"/>
        <v>是</v>
      </c>
      <c r="L22" s="16" t="s">
        <v>216</v>
      </c>
      <c r="M22" s="16" t="str">
        <f t="shared" si="2"/>
        <v>是</v>
      </c>
      <c r="N22" s="43" t="s">
        <v>27</v>
      </c>
      <c r="O22" s="43" t="s">
        <v>28</v>
      </c>
      <c r="P22" s="43" t="str">
        <f t="shared" si="3"/>
        <v>否</v>
      </c>
      <c r="Q22" s="34" t="s">
        <v>63</v>
      </c>
      <c r="R22" s="35">
        <v>0</v>
      </c>
      <c r="S22" s="17">
        <v>1</v>
      </c>
    </row>
    <row r="23" ht="24.75" customHeight="1" spans="1:19">
      <c r="A23" s="55">
        <v>18</v>
      </c>
      <c r="B23" s="17" t="s">
        <v>170</v>
      </c>
      <c r="C23" s="7">
        <v>20200308056</v>
      </c>
      <c r="D23" s="17" t="s">
        <v>217</v>
      </c>
      <c r="E23" s="56">
        <f>VLOOKUP(C23,[6]sheet1!$A:$AQ,42,0)</f>
        <v>1</v>
      </c>
      <c r="F23" s="38" t="str">
        <f>VLOOKUP(C23,[6]sheet1!$A:$AQ,43,0)</f>
        <v>预就业实习</v>
      </c>
      <c r="G23" s="16">
        <v>10</v>
      </c>
      <c r="H23" s="16">
        <v>9</v>
      </c>
      <c r="I23" s="16">
        <f t="shared" si="0"/>
        <v>19</v>
      </c>
      <c r="J23" s="16" t="s">
        <v>218</v>
      </c>
      <c r="K23" s="16" t="str">
        <f t="shared" si="1"/>
        <v>是</v>
      </c>
      <c r="L23" s="16" t="s">
        <v>219</v>
      </c>
      <c r="M23" s="16" t="str">
        <f t="shared" si="2"/>
        <v>是</v>
      </c>
      <c r="N23" s="43" t="s">
        <v>27</v>
      </c>
      <c r="O23" s="43" t="s">
        <v>28</v>
      </c>
      <c r="P23" s="43" t="str">
        <f t="shared" si="3"/>
        <v>否</v>
      </c>
      <c r="Q23" s="34" t="s">
        <v>63</v>
      </c>
      <c r="R23" s="35">
        <v>0</v>
      </c>
      <c r="S23" s="17">
        <v>1</v>
      </c>
    </row>
    <row r="24" ht="24.75" customHeight="1" spans="1:19">
      <c r="A24" s="55">
        <v>19</v>
      </c>
      <c r="B24" s="17" t="s">
        <v>170</v>
      </c>
      <c r="C24" s="7">
        <v>20200308121</v>
      </c>
      <c r="D24" s="17" t="s">
        <v>220</v>
      </c>
      <c r="E24" s="56">
        <f>VLOOKUP(C24,[6]sheet1!$A:$AQ,42,0)</f>
        <v>1</v>
      </c>
      <c r="F24" s="38" t="str">
        <f>VLOOKUP(C24,[6]sheet1!$A:$AQ,43,0)</f>
        <v>预就业实习</v>
      </c>
      <c r="G24" s="16">
        <v>11</v>
      </c>
      <c r="H24" s="16">
        <v>9.5</v>
      </c>
      <c r="I24" s="16">
        <f t="shared" si="0"/>
        <v>20.5</v>
      </c>
      <c r="J24" s="16" t="s">
        <v>193</v>
      </c>
      <c r="K24" s="16" t="str">
        <f t="shared" si="1"/>
        <v>是</v>
      </c>
      <c r="L24" s="16" t="s">
        <v>221</v>
      </c>
      <c r="M24" s="16" t="str">
        <f t="shared" si="2"/>
        <v>是</v>
      </c>
      <c r="N24" s="43" t="s">
        <v>27</v>
      </c>
      <c r="O24" s="43" t="s">
        <v>28</v>
      </c>
      <c r="P24" s="43" t="str">
        <f t="shared" si="3"/>
        <v>否</v>
      </c>
      <c r="Q24" s="34" t="s">
        <v>63</v>
      </c>
      <c r="R24" s="35">
        <v>0</v>
      </c>
      <c r="S24" s="17">
        <v>1</v>
      </c>
    </row>
    <row r="25" ht="24.75" customHeight="1" spans="1:19">
      <c r="A25" s="55">
        <v>20</v>
      </c>
      <c r="B25" s="17" t="s">
        <v>170</v>
      </c>
      <c r="C25" s="7">
        <v>20200308112</v>
      </c>
      <c r="D25" s="17" t="s">
        <v>222</v>
      </c>
      <c r="E25" s="56">
        <f>VLOOKUP(C25,[6]sheet1!$A:$AQ,42,0)</f>
        <v>1</v>
      </c>
      <c r="F25" s="38" t="str">
        <f>VLOOKUP(C25,[6]sheet1!$A:$AQ,43,0)</f>
        <v>预就业实习</v>
      </c>
      <c r="G25" s="16">
        <v>12</v>
      </c>
      <c r="H25" s="16">
        <v>9.5</v>
      </c>
      <c r="I25" s="16">
        <f t="shared" si="0"/>
        <v>21.5</v>
      </c>
      <c r="J25" s="16" t="s">
        <v>223</v>
      </c>
      <c r="K25" s="16" t="str">
        <f t="shared" si="1"/>
        <v>是</v>
      </c>
      <c r="L25" s="16" t="s">
        <v>224</v>
      </c>
      <c r="M25" s="16" t="str">
        <f t="shared" si="2"/>
        <v>是</v>
      </c>
      <c r="N25" s="43" t="s">
        <v>27</v>
      </c>
      <c r="O25" s="43" t="s">
        <v>28</v>
      </c>
      <c r="P25" s="43" t="str">
        <f t="shared" si="3"/>
        <v>否</v>
      </c>
      <c r="Q25" s="34" t="s">
        <v>63</v>
      </c>
      <c r="R25" s="35">
        <v>0</v>
      </c>
      <c r="S25" s="17">
        <v>1</v>
      </c>
    </row>
    <row r="26" ht="24.75" customHeight="1" spans="1:19">
      <c r="A26" s="55">
        <v>21</v>
      </c>
      <c r="B26" s="17" t="s">
        <v>170</v>
      </c>
      <c r="C26" s="7">
        <v>20153312034</v>
      </c>
      <c r="D26" s="17" t="s">
        <v>225</v>
      </c>
      <c r="E26" s="56">
        <f>VLOOKUP(C26,[6]sheet1!$A:$AQ,42,0)</f>
        <v>1</v>
      </c>
      <c r="F26" s="38" t="str">
        <f>VLOOKUP(C26,[6]sheet1!$A:$AQ,43,0)</f>
        <v>军事理论</v>
      </c>
      <c r="G26" s="16">
        <v>11</v>
      </c>
      <c r="H26" s="16">
        <v>7.5</v>
      </c>
      <c r="I26" s="16">
        <f t="shared" si="0"/>
        <v>18.5</v>
      </c>
      <c r="J26" s="16" t="s">
        <v>226</v>
      </c>
      <c r="K26" s="16" t="str">
        <f t="shared" si="1"/>
        <v>是</v>
      </c>
      <c r="L26" s="16" t="s">
        <v>227</v>
      </c>
      <c r="M26" s="16" t="str">
        <f t="shared" si="2"/>
        <v>是</v>
      </c>
      <c r="N26" s="43" t="s">
        <v>27</v>
      </c>
      <c r="O26" s="43" t="s">
        <v>28</v>
      </c>
      <c r="P26" s="43" t="str">
        <f t="shared" si="3"/>
        <v>否</v>
      </c>
      <c r="Q26" s="34" t="s">
        <v>63</v>
      </c>
      <c r="R26" s="35">
        <v>0</v>
      </c>
      <c r="S26" s="17">
        <v>1</v>
      </c>
    </row>
    <row r="27" ht="24.75" customHeight="1" spans="1:19">
      <c r="A27" s="55">
        <v>22</v>
      </c>
      <c r="B27" s="17" t="s">
        <v>170</v>
      </c>
      <c r="C27" s="7">
        <v>20200308118</v>
      </c>
      <c r="D27" s="17" t="s">
        <v>228</v>
      </c>
      <c r="E27" s="56">
        <f>VLOOKUP(C27,[6]sheet1!$A:$AQ,42,0)</f>
        <v>1</v>
      </c>
      <c r="F27" s="38" t="str">
        <f>VLOOKUP(C27,[6]sheet1!$A:$AQ,43,0)</f>
        <v>预就业实习</v>
      </c>
      <c r="G27" s="16">
        <v>16</v>
      </c>
      <c r="H27" s="16">
        <v>9.5</v>
      </c>
      <c r="I27" s="16">
        <f t="shared" si="0"/>
        <v>25.5</v>
      </c>
      <c r="J27" s="16" t="s">
        <v>229</v>
      </c>
      <c r="K27" s="16" t="str">
        <f t="shared" si="1"/>
        <v>是</v>
      </c>
      <c r="L27" s="16" t="s">
        <v>230</v>
      </c>
      <c r="M27" s="16" t="str">
        <f t="shared" si="2"/>
        <v>是</v>
      </c>
      <c r="N27" s="43" t="s">
        <v>27</v>
      </c>
      <c r="O27" s="43" t="s">
        <v>28</v>
      </c>
      <c r="P27" s="43" t="str">
        <f t="shared" si="3"/>
        <v>否</v>
      </c>
      <c r="Q27" s="34" t="s">
        <v>63</v>
      </c>
      <c r="R27" s="35">
        <v>0</v>
      </c>
      <c r="S27" s="17">
        <v>1</v>
      </c>
    </row>
    <row r="28" ht="24.75" customHeight="1" spans="1:19">
      <c r="A28" s="55">
        <v>23</v>
      </c>
      <c r="B28" s="17" t="s">
        <v>170</v>
      </c>
      <c r="C28" s="7">
        <v>20200308089</v>
      </c>
      <c r="D28" s="17" t="s">
        <v>231</v>
      </c>
      <c r="E28" s="56">
        <f>VLOOKUP(C28,[6]sheet1!$A:$AQ,42,0)</f>
        <v>1</v>
      </c>
      <c r="F28" s="38" t="str">
        <f>VLOOKUP(C28,[6]sheet1!$A:$AQ,43,0)</f>
        <v>预就业实习</v>
      </c>
      <c r="G28" s="16">
        <v>13</v>
      </c>
      <c r="H28" s="16">
        <v>9.5</v>
      </c>
      <c r="I28" s="16">
        <f t="shared" si="0"/>
        <v>22.5</v>
      </c>
      <c r="J28" s="16" t="s">
        <v>232</v>
      </c>
      <c r="K28" s="16" t="str">
        <f t="shared" si="1"/>
        <v>是</v>
      </c>
      <c r="L28" s="16" t="s">
        <v>233</v>
      </c>
      <c r="M28" s="16" t="str">
        <f t="shared" si="2"/>
        <v>是</v>
      </c>
      <c r="N28" s="43" t="s">
        <v>27</v>
      </c>
      <c r="O28" s="43" t="s">
        <v>28</v>
      </c>
      <c r="P28" s="43" t="str">
        <f t="shared" si="3"/>
        <v>否</v>
      </c>
      <c r="Q28" s="34" t="s">
        <v>63</v>
      </c>
      <c r="R28" s="35">
        <v>0</v>
      </c>
      <c r="S28" s="17">
        <v>1</v>
      </c>
    </row>
    <row r="29" ht="24.75" customHeight="1" spans="1:19">
      <c r="A29" s="55">
        <v>24</v>
      </c>
      <c r="B29" s="17" t="s">
        <v>170</v>
      </c>
      <c r="C29" s="7">
        <v>20200308096</v>
      </c>
      <c r="D29" s="17" t="s">
        <v>234</v>
      </c>
      <c r="E29" s="56">
        <f>VLOOKUP(C29,[6]sheet1!$A:$AQ,42,0)</f>
        <v>0</v>
      </c>
      <c r="F29" s="38" t="str">
        <f>VLOOKUP(C29,[6]sheet1!$A:$AQ,43,0)</f>
        <v/>
      </c>
      <c r="G29" s="16">
        <v>10</v>
      </c>
      <c r="H29" s="16">
        <v>9.5</v>
      </c>
      <c r="I29" s="16">
        <f t="shared" si="0"/>
        <v>19.5</v>
      </c>
      <c r="J29" s="16" t="s">
        <v>235</v>
      </c>
      <c r="K29" s="16" t="str">
        <f t="shared" si="1"/>
        <v>是</v>
      </c>
      <c r="L29" s="16" t="s">
        <v>236</v>
      </c>
      <c r="M29" s="16" t="str">
        <f t="shared" si="2"/>
        <v>是</v>
      </c>
      <c r="N29" s="43" t="s">
        <v>27</v>
      </c>
      <c r="O29" s="43" t="s">
        <v>28</v>
      </c>
      <c r="P29" s="43" t="str">
        <f t="shared" si="3"/>
        <v>是</v>
      </c>
      <c r="Q29" s="48" t="s">
        <v>29</v>
      </c>
      <c r="R29" s="35">
        <v>0</v>
      </c>
      <c r="S29" s="17"/>
    </row>
    <row r="30" ht="24.75" customHeight="1" spans="1:19">
      <c r="A30" s="55">
        <v>25</v>
      </c>
      <c r="B30" s="17" t="s">
        <v>170</v>
      </c>
      <c r="C30" s="7">
        <v>20200308117</v>
      </c>
      <c r="D30" s="17" t="s">
        <v>237</v>
      </c>
      <c r="E30" s="56">
        <f>VLOOKUP(C30,[6]sheet1!$A:$AQ,42,0)</f>
        <v>0</v>
      </c>
      <c r="F30" s="38" t="str">
        <f>VLOOKUP(C30,[6]sheet1!$A:$AQ,43,0)</f>
        <v/>
      </c>
      <c r="G30" s="16">
        <v>16</v>
      </c>
      <c r="H30" s="16">
        <v>9.5</v>
      </c>
      <c r="I30" s="16">
        <f t="shared" si="0"/>
        <v>25.5</v>
      </c>
      <c r="J30" s="16" t="s">
        <v>238</v>
      </c>
      <c r="K30" s="16" t="str">
        <f t="shared" si="1"/>
        <v>是</v>
      </c>
      <c r="L30" s="16" t="s">
        <v>239</v>
      </c>
      <c r="M30" s="16" t="str">
        <f t="shared" si="2"/>
        <v>是</v>
      </c>
      <c r="N30" s="43" t="s">
        <v>27</v>
      </c>
      <c r="O30" s="43" t="s">
        <v>28</v>
      </c>
      <c r="P30" s="43" t="str">
        <f t="shared" si="3"/>
        <v>是</v>
      </c>
      <c r="Q30" s="48" t="s">
        <v>29</v>
      </c>
      <c r="R30" s="35">
        <v>0</v>
      </c>
      <c r="S30" s="17"/>
    </row>
    <row r="31" ht="24.75" customHeight="1" spans="1:19">
      <c r="A31" s="55">
        <v>26</v>
      </c>
      <c r="B31" s="17" t="s">
        <v>170</v>
      </c>
      <c r="C31" s="7">
        <v>20200202061</v>
      </c>
      <c r="D31" s="17" t="s">
        <v>240</v>
      </c>
      <c r="E31" s="56">
        <f>VLOOKUP(C31,[6]sheet1!$A:$AQ,42,0)</f>
        <v>1</v>
      </c>
      <c r="F31" s="38" t="str">
        <f>VLOOKUP(C31,[6]sheet1!$A:$AQ,43,0)</f>
        <v>预就业实习</v>
      </c>
      <c r="G31" s="16">
        <v>10</v>
      </c>
      <c r="H31" s="16">
        <v>9.5</v>
      </c>
      <c r="I31" s="16">
        <f t="shared" si="0"/>
        <v>19.5</v>
      </c>
      <c r="J31" s="16" t="s">
        <v>241</v>
      </c>
      <c r="K31" s="16" t="str">
        <f t="shared" si="1"/>
        <v>是</v>
      </c>
      <c r="L31" s="16" t="s">
        <v>242</v>
      </c>
      <c r="M31" s="16" t="str">
        <f t="shared" si="2"/>
        <v>是</v>
      </c>
      <c r="N31" s="43" t="s">
        <v>27</v>
      </c>
      <c r="O31" s="43" t="s">
        <v>28</v>
      </c>
      <c r="P31" s="43" t="str">
        <f t="shared" si="3"/>
        <v>否</v>
      </c>
      <c r="Q31" s="34" t="s">
        <v>63</v>
      </c>
      <c r="R31" s="35">
        <v>0</v>
      </c>
      <c r="S31" s="17">
        <v>1</v>
      </c>
    </row>
    <row r="32" ht="24.75" customHeight="1" spans="1:19">
      <c r="A32" s="55">
        <v>27</v>
      </c>
      <c r="B32" s="17" t="s">
        <v>170</v>
      </c>
      <c r="C32" s="7">
        <v>20200308094</v>
      </c>
      <c r="D32" s="17" t="s">
        <v>243</v>
      </c>
      <c r="E32" s="56">
        <f>VLOOKUP(C32,[6]sheet1!$A:$AQ,42,0)</f>
        <v>1</v>
      </c>
      <c r="F32" s="38" t="str">
        <f>VLOOKUP(C32,[6]sheet1!$A:$AQ,43,0)</f>
        <v>预就业实习</v>
      </c>
      <c r="G32" s="16">
        <v>18</v>
      </c>
      <c r="H32" s="16">
        <v>9.5</v>
      </c>
      <c r="I32" s="16">
        <f t="shared" si="0"/>
        <v>27.5</v>
      </c>
      <c r="J32" s="16" t="s">
        <v>244</v>
      </c>
      <c r="K32" s="16" t="str">
        <f t="shared" si="1"/>
        <v>是</v>
      </c>
      <c r="L32" s="16" t="s">
        <v>245</v>
      </c>
      <c r="M32" s="16" t="str">
        <f t="shared" si="2"/>
        <v>是</v>
      </c>
      <c r="N32" s="43" t="s">
        <v>27</v>
      </c>
      <c r="O32" s="43" t="s">
        <v>28</v>
      </c>
      <c r="P32" s="43" t="str">
        <f t="shared" si="3"/>
        <v>否</v>
      </c>
      <c r="Q32" s="34" t="s">
        <v>63</v>
      </c>
      <c r="R32" s="35">
        <v>0</v>
      </c>
      <c r="S32" s="17">
        <v>1</v>
      </c>
    </row>
    <row r="33" ht="24.75" customHeight="1" spans="1:19">
      <c r="A33" s="55">
        <v>28</v>
      </c>
      <c r="B33" s="17" t="s">
        <v>170</v>
      </c>
      <c r="C33" s="7">
        <v>20200308085</v>
      </c>
      <c r="D33" s="17" t="s">
        <v>246</v>
      </c>
      <c r="E33" s="56">
        <f>VLOOKUP(C33,[6]sheet1!$A:$AQ,42,0)</f>
        <v>0</v>
      </c>
      <c r="F33" s="38" t="str">
        <f>VLOOKUP(C33,[6]sheet1!$A:$AQ,43,0)</f>
        <v/>
      </c>
      <c r="G33" s="16">
        <v>11</v>
      </c>
      <c r="H33" s="16">
        <v>9.5</v>
      </c>
      <c r="I33" s="16">
        <f t="shared" si="0"/>
        <v>20.5</v>
      </c>
      <c r="J33" s="16" t="s">
        <v>247</v>
      </c>
      <c r="K33" s="16" t="str">
        <f t="shared" si="1"/>
        <v>是</v>
      </c>
      <c r="L33" s="16" t="s">
        <v>248</v>
      </c>
      <c r="M33" s="16" t="str">
        <f t="shared" si="2"/>
        <v>是</v>
      </c>
      <c r="N33" s="43" t="s">
        <v>27</v>
      </c>
      <c r="O33" s="43" t="s">
        <v>28</v>
      </c>
      <c r="P33" s="43" t="str">
        <f t="shared" si="3"/>
        <v>是</v>
      </c>
      <c r="Q33" s="48" t="s">
        <v>29</v>
      </c>
      <c r="R33" s="35">
        <v>0</v>
      </c>
      <c r="S33" s="17"/>
    </row>
    <row r="34" ht="24.75" customHeight="1" spans="1:19">
      <c r="A34" s="55">
        <v>29</v>
      </c>
      <c r="B34" s="17" t="s">
        <v>170</v>
      </c>
      <c r="C34" s="7">
        <v>20200308115</v>
      </c>
      <c r="D34" s="17" t="s">
        <v>249</v>
      </c>
      <c r="E34" s="56">
        <f>VLOOKUP(C34,[6]sheet1!$A:$AQ,42,0)</f>
        <v>1</v>
      </c>
      <c r="F34" s="38" t="str">
        <f>VLOOKUP(C34,[6]sheet1!$A:$AQ,43,0)</f>
        <v>预就业实习</v>
      </c>
      <c r="G34" s="16">
        <v>11</v>
      </c>
      <c r="H34" s="16">
        <v>9.5</v>
      </c>
      <c r="I34" s="16">
        <f t="shared" si="0"/>
        <v>20.5</v>
      </c>
      <c r="J34" s="16" t="s">
        <v>250</v>
      </c>
      <c r="K34" s="16" t="str">
        <f t="shared" si="1"/>
        <v>是</v>
      </c>
      <c r="L34" s="16" t="s">
        <v>251</v>
      </c>
      <c r="M34" s="16" t="str">
        <f t="shared" si="2"/>
        <v>是</v>
      </c>
      <c r="N34" s="43" t="s">
        <v>27</v>
      </c>
      <c r="O34" s="43" t="s">
        <v>28</v>
      </c>
      <c r="P34" s="43" t="str">
        <f t="shared" si="3"/>
        <v>否</v>
      </c>
      <c r="Q34" s="34" t="s">
        <v>63</v>
      </c>
      <c r="R34" s="35">
        <v>0</v>
      </c>
      <c r="S34" s="17">
        <v>1</v>
      </c>
    </row>
    <row r="35" ht="24.75" customHeight="1" spans="1:19">
      <c r="A35" s="55">
        <v>30</v>
      </c>
      <c r="B35" s="17" t="s">
        <v>170</v>
      </c>
      <c r="C35" s="7">
        <v>20200308123</v>
      </c>
      <c r="D35" s="17" t="s">
        <v>252</v>
      </c>
      <c r="E35" s="56">
        <f>VLOOKUP(C35,[6]sheet1!$A:$AQ,42,0)</f>
        <v>1</v>
      </c>
      <c r="F35" s="38" t="str">
        <f>VLOOKUP(C35,[6]sheet1!$A:$AQ,43,0)</f>
        <v>预就业实习</v>
      </c>
      <c r="G35" s="16">
        <v>12</v>
      </c>
      <c r="H35" s="16">
        <v>9.5</v>
      </c>
      <c r="I35" s="16">
        <f t="shared" si="0"/>
        <v>21.5</v>
      </c>
      <c r="J35" s="16" t="s">
        <v>253</v>
      </c>
      <c r="K35" s="16" t="str">
        <f t="shared" si="1"/>
        <v>是</v>
      </c>
      <c r="L35" s="16" t="s">
        <v>254</v>
      </c>
      <c r="M35" s="16" t="str">
        <f t="shared" si="2"/>
        <v>是</v>
      </c>
      <c r="N35" s="43" t="s">
        <v>27</v>
      </c>
      <c r="O35" s="43" t="s">
        <v>28</v>
      </c>
      <c r="P35" s="43" t="str">
        <f t="shared" si="3"/>
        <v>否</v>
      </c>
      <c r="Q35" s="34" t="s">
        <v>63</v>
      </c>
      <c r="R35" s="35">
        <v>0</v>
      </c>
      <c r="S35" s="17">
        <v>1</v>
      </c>
    </row>
    <row r="36" ht="24.75" customHeight="1" spans="1:19">
      <c r="A36" s="55">
        <v>31</v>
      </c>
      <c r="B36" s="17" t="s">
        <v>170</v>
      </c>
      <c r="C36" s="7">
        <v>20200308107</v>
      </c>
      <c r="D36" s="17" t="s">
        <v>255</v>
      </c>
      <c r="E36" s="56">
        <f>VLOOKUP(C36,[6]sheet1!$A:$AQ,42,0)</f>
        <v>1</v>
      </c>
      <c r="F36" s="38" t="str">
        <f>VLOOKUP(C36,[6]sheet1!$A:$AQ,43,0)</f>
        <v>预就业实习</v>
      </c>
      <c r="G36" s="16">
        <v>16</v>
      </c>
      <c r="H36" s="16">
        <v>9.5</v>
      </c>
      <c r="I36" s="16">
        <f t="shared" si="0"/>
        <v>25.5</v>
      </c>
      <c r="J36" s="16" t="s">
        <v>256</v>
      </c>
      <c r="K36" s="16" t="str">
        <f t="shared" si="1"/>
        <v>是</v>
      </c>
      <c r="L36" s="16" t="s">
        <v>257</v>
      </c>
      <c r="M36" s="16" t="str">
        <f t="shared" si="2"/>
        <v>是</v>
      </c>
      <c r="N36" s="43" t="s">
        <v>27</v>
      </c>
      <c r="O36" s="43" t="s">
        <v>28</v>
      </c>
      <c r="P36" s="43" t="str">
        <f t="shared" si="3"/>
        <v>否</v>
      </c>
      <c r="Q36" s="34" t="s">
        <v>63</v>
      </c>
      <c r="R36" s="35">
        <v>0</v>
      </c>
      <c r="S36" s="17">
        <v>1</v>
      </c>
    </row>
    <row r="37" ht="24.75" customHeight="1" spans="1:19">
      <c r="A37" s="55">
        <v>32</v>
      </c>
      <c r="B37" s="17" t="s">
        <v>170</v>
      </c>
      <c r="C37" s="7">
        <v>20200308116</v>
      </c>
      <c r="D37" s="17" t="s">
        <v>258</v>
      </c>
      <c r="E37" s="56">
        <f>VLOOKUP(C37,[6]sheet1!$A:$AQ,42,0)</f>
        <v>0</v>
      </c>
      <c r="F37" s="38" t="str">
        <f>VLOOKUP(C37,[6]sheet1!$A:$AQ,43,0)</f>
        <v/>
      </c>
      <c r="G37" s="16">
        <v>17</v>
      </c>
      <c r="H37" s="16">
        <v>9.5</v>
      </c>
      <c r="I37" s="16">
        <f t="shared" si="0"/>
        <v>26.5</v>
      </c>
      <c r="J37" s="16" t="s">
        <v>259</v>
      </c>
      <c r="K37" s="16" t="str">
        <f t="shared" si="1"/>
        <v>是</v>
      </c>
      <c r="L37" s="16" t="s">
        <v>260</v>
      </c>
      <c r="M37" s="16" t="str">
        <f t="shared" si="2"/>
        <v>是</v>
      </c>
      <c r="N37" s="43" t="s">
        <v>27</v>
      </c>
      <c r="O37" s="43" t="s">
        <v>28</v>
      </c>
      <c r="P37" s="43" t="str">
        <f t="shared" si="3"/>
        <v>是</v>
      </c>
      <c r="Q37" s="48" t="s">
        <v>29</v>
      </c>
      <c r="R37" s="35">
        <v>0</v>
      </c>
      <c r="S37" s="17"/>
    </row>
    <row r="38" ht="24.75" customHeight="1" spans="1:19">
      <c r="A38" s="55">
        <v>33</v>
      </c>
      <c r="B38" s="17" t="s">
        <v>170</v>
      </c>
      <c r="C38" s="7">
        <v>20200308098</v>
      </c>
      <c r="D38" s="17" t="s">
        <v>261</v>
      </c>
      <c r="E38" s="56">
        <f>VLOOKUP(C38,[6]sheet1!$A:$AQ,42,0)</f>
        <v>0</v>
      </c>
      <c r="F38" s="38" t="str">
        <f>VLOOKUP(C38,[6]sheet1!$A:$AQ,43,0)</f>
        <v/>
      </c>
      <c r="G38" s="16">
        <v>10</v>
      </c>
      <c r="H38" s="16">
        <v>9.5</v>
      </c>
      <c r="I38" s="16">
        <f t="shared" si="0"/>
        <v>19.5</v>
      </c>
      <c r="J38" s="16" t="s">
        <v>262</v>
      </c>
      <c r="K38" s="16" t="str">
        <f t="shared" si="1"/>
        <v>是</v>
      </c>
      <c r="L38" s="16" t="s">
        <v>263</v>
      </c>
      <c r="M38" s="16" t="str">
        <f t="shared" si="2"/>
        <v>是</v>
      </c>
      <c r="N38" s="43" t="s">
        <v>27</v>
      </c>
      <c r="O38" s="43" t="s">
        <v>28</v>
      </c>
      <c r="P38" s="43" t="str">
        <f t="shared" si="3"/>
        <v>是</v>
      </c>
      <c r="Q38" s="48" t="s">
        <v>29</v>
      </c>
      <c r="R38" s="35">
        <v>0</v>
      </c>
      <c r="S38" s="17"/>
    </row>
    <row r="39" ht="24.75" customHeight="1" spans="1:19">
      <c r="A39" s="55">
        <v>34</v>
      </c>
      <c r="B39" s="17" t="s">
        <v>170</v>
      </c>
      <c r="C39" s="7">
        <v>20200308091</v>
      </c>
      <c r="D39" s="17" t="s">
        <v>264</v>
      </c>
      <c r="E39" s="56">
        <f>VLOOKUP(C39,[6]sheet1!$A:$AQ,42,0)</f>
        <v>1</v>
      </c>
      <c r="F39" s="38" t="str">
        <f>VLOOKUP(C39,[6]sheet1!$A:$AQ,43,0)</f>
        <v>预就业实习</v>
      </c>
      <c r="G39" s="16">
        <v>16</v>
      </c>
      <c r="H39" s="16">
        <v>9.5</v>
      </c>
      <c r="I39" s="16">
        <f t="shared" si="0"/>
        <v>25.5</v>
      </c>
      <c r="J39" s="16" t="s">
        <v>265</v>
      </c>
      <c r="K39" s="16" t="str">
        <f t="shared" si="1"/>
        <v>是</v>
      </c>
      <c r="L39" s="16" t="s">
        <v>251</v>
      </c>
      <c r="M39" s="16" t="str">
        <f t="shared" si="2"/>
        <v>是</v>
      </c>
      <c r="N39" s="43" t="s">
        <v>27</v>
      </c>
      <c r="O39" s="43" t="s">
        <v>28</v>
      </c>
      <c r="P39" s="43" t="str">
        <f t="shared" si="3"/>
        <v>否</v>
      </c>
      <c r="Q39" s="34" t="s">
        <v>63</v>
      </c>
      <c r="R39" s="35">
        <v>0</v>
      </c>
      <c r="S39" s="17">
        <v>1</v>
      </c>
    </row>
    <row r="40" ht="24.75" customHeight="1" spans="1:19">
      <c r="A40" s="55">
        <v>35</v>
      </c>
      <c r="B40" s="17" t="s">
        <v>170</v>
      </c>
      <c r="C40" s="7">
        <v>20200107177</v>
      </c>
      <c r="D40" s="17" t="s">
        <v>266</v>
      </c>
      <c r="E40" s="56">
        <f>VLOOKUP(C40,[6]sheet1!$A:$AQ,42,0)</f>
        <v>1</v>
      </c>
      <c r="F40" s="38" t="str">
        <f>VLOOKUP(C40,[6]sheet1!$A:$AQ,43,0)</f>
        <v>预就业实习</v>
      </c>
      <c r="G40" s="16">
        <v>11</v>
      </c>
      <c r="H40" s="16">
        <v>9.5</v>
      </c>
      <c r="I40" s="16">
        <f t="shared" si="0"/>
        <v>20.5</v>
      </c>
      <c r="J40" s="16" t="s">
        <v>267</v>
      </c>
      <c r="K40" s="16" t="str">
        <f t="shared" si="1"/>
        <v>是</v>
      </c>
      <c r="L40" s="16" t="s">
        <v>268</v>
      </c>
      <c r="M40" s="16" t="str">
        <f t="shared" si="2"/>
        <v>是</v>
      </c>
      <c r="N40" s="43" t="s">
        <v>27</v>
      </c>
      <c r="O40" s="43" t="s">
        <v>28</v>
      </c>
      <c r="P40" s="43" t="str">
        <f t="shared" si="3"/>
        <v>否</v>
      </c>
      <c r="Q40" s="34" t="s">
        <v>63</v>
      </c>
      <c r="R40" s="35">
        <v>0</v>
      </c>
      <c r="S40" s="17">
        <v>1</v>
      </c>
    </row>
    <row r="41" ht="24.75" customHeight="1" spans="1:19">
      <c r="A41" s="55">
        <v>36</v>
      </c>
      <c r="B41" s="17" t="s">
        <v>170</v>
      </c>
      <c r="C41" s="7">
        <v>20200207110</v>
      </c>
      <c r="D41" s="17" t="s">
        <v>269</v>
      </c>
      <c r="E41" s="56">
        <f>VLOOKUP(C41,[6]sheet1!$A:$AQ,42,0)</f>
        <v>1</v>
      </c>
      <c r="F41" s="38" t="str">
        <f>VLOOKUP(C41,[6]sheet1!$A:$AQ,43,0)</f>
        <v>预就业实习</v>
      </c>
      <c r="G41" s="16">
        <v>12</v>
      </c>
      <c r="H41" s="16">
        <v>9.5</v>
      </c>
      <c r="I41" s="16">
        <f t="shared" si="0"/>
        <v>21.5</v>
      </c>
      <c r="J41" s="16" t="s">
        <v>270</v>
      </c>
      <c r="K41" s="16" t="str">
        <f t="shared" si="1"/>
        <v>是</v>
      </c>
      <c r="L41" s="16" t="s">
        <v>271</v>
      </c>
      <c r="M41" s="16" t="str">
        <f t="shared" si="2"/>
        <v>是</v>
      </c>
      <c r="N41" s="43" t="s">
        <v>27</v>
      </c>
      <c r="O41" s="43" t="s">
        <v>28</v>
      </c>
      <c r="P41" s="43" t="str">
        <f t="shared" si="3"/>
        <v>否</v>
      </c>
      <c r="Q41" s="34" t="s">
        <v>63</v>
      </c>
      <c r="R41" s="35">
        <v>0</v>
      </c>
      <c r="S41" s="17">
        <v>1</v>
      </c>
    </row>
    <row r="42" ht="24.75" customHeight="1" spans="1:19">
      <c r="A42" s="55">
        <v>37</v>
      </c>
      <c r="B42" s="17" t="s">
        <v>170</v>
      </c>
      <c r="C42" s="7">
        <v>20200308086</v>
      </c>
      <c r="D42" s="17" t="s">
        <v>272</v>
      </c>
      <c r="E42" s="56">
        <f>VLOOKUP(C42,[6]sheet1!$A:$AQ,42,0)</f>
        <v>1</v>
      </c>
      <c r="F42" s="38" t="str">
        <f>VLOOKUP(C42,[6]sheet1!$A:$AQ,43,0)</f>
        <v>预就业实习</v>
      </c>
      <c r="G42" s="16">
        <v>11</v>
      </c>
      <c r="H42" s="16">
        <v>9.5</v>
      </c>
      <c r="I42" s="16">
        <f t="shared" si="0"/>
        <v>20.5</v>
      </c>
      <c r="J42" s="16" t="s">
        <v>273</v>
      </c>
      <c r="K42" s="16" t="str">
        <f t="shared" si="1"/>
        <v>是</v>
      </c>
      <c r="L42" s="16" t="s">
        <v>274</v>
      </c>
      <c r="M42" s="16" t="str">
        <f t="shared" si="2"/>
        <v>是</v>
      </c>
      <c r="N42" s="43" t="s">
        <v>27</v>
      </c>
      <c r="O42" s="43" t="s">
        <v>28</v>
      </c>
      <c r="P42" s="43" t="str">
        <f t="shared" si="3"/>
        <v>否</v>
      </c>
      <c r="Q42" s="34" t="s">
        <v>63</v>
      </c>
      <c r="R42" s="35">
        <v>0</v>
      </c>
      <c r="S42" s="17">
        <v>1</v>
      </c>
    </row>
    <row r="43" ht="24.75" customHeight="1" spans="1:19">
      <c r="A43" s="55">
        <v>38</v>
      </c>
      <c r="B43" s="17" t="s">
        <v>170</v>
      </c>
      <c r="C43" s="7">
        <v>20200308120</v>
      </c>
      <c r="D43" s="17" t="s">
        <v>275</v>
      </c>
      <c r="E43" s="56">
        <f>VLOOKUP(C43,[6]sheet1!$A:$AQ,42,0)</f>
        <v>1</v>
      </c>
      <c r="F43" s="38" t="str">
        <f>VLOOKUP(C43,[6]sheet1!$A:$AQ,43,0)</f>
        <v>预就业实习</v>
      </c>
      <c r="G43" s="16">
        <v>11</v>
      </c>
      <c r="H43" s="16">
        <v>9.5</v>
      </c>
      <c r="I43" s="16">
        <f t="shared" si="0"/>
        <v>20.5</v>
      </c>
      <c r="J43" s="16" t="s">
        <v>276</v>
      </c>
      <c r="K43" s="16" t="str">
        <f t="shared" si="1"/>
        <v>是</v>
      </c>
      <c r="L43" s="16" t="s">
        <v>277</v>
      </c>
      <c r="M43" s="16" t="str">
        <f t="shared" si="2"/>
        <v>是</v>
      </c>
      <c r="N43" s="43" t="s">
        <v>27</v>
      </c>
      <c r="O43" s="43" t="s">
        <v>28</v>
      </c>
      <c r="P43" s="43" t="str">
        <f t="shared" si="3"/>
        <v>否</v>
      </c>
      <c r="Q43" s="34" t="s">
        <v>63</v>
      </c>
      <c r="R43" s="35">
        <v>0</v>
      </c>
      <c r="S43" s="17">
        <v>1</v>
      </c>
    </row>
    <row r="44" ht="24.75" customHeight="1" spans="1:19">
      <c r="A44" s="55">
        <v>39</v>
      </c>
      <c r="B44" s="17" t="s">
        <v>170</v>
      </c>
      <c r="C44" s="7">
        <v>20200308106</v>
      </c>
      <c r="D44" s="17" t="s">
        <v>278</v>
      </c>
      <c r="E44" s="56">
        <f>VLOOKUP(C44,[6]sheet1!$A:$AQ,42,0)</f>
        <v>1</v>
      </c>
      <c r="F44" s="38" t="str">
        <f>VLOOKUP(C44,[6]sheet1!$A:$AQ,43,0)</f>
        <v>预就业实习</v>
      </c>
      <c r="G44" s="16">
        <v>13</v>
      </c>
      <c r="H44" s="16">
        <v>9.5</v>
      </c>
      <c r="I44" s="16">
        <f t="shared" si="0"/>
        <v>22.5</v>
      </c>
      <c r="J44" s="16" t="s">
        <v>279</v>
      </c>
      <c r="K44" s="16" t="str">
        <f t="shared" si="1"/>
        <v>是</v>
      </c>
      <c r="L44" s="16" t="s">
        <v>277</v>
      </c>
      <c r="M44" s="16" t="str">
        <f t="shared" si="2"/>
        <v>是</v>
      </c>
      <c r="N44" s="43" t="s">
        <v>27</v>
      </c>
      <c r="O44" s="43" t="s">
        <v>28</v>
      </c>
      <c r="P44" s="43" t="str">
        <f t="shared" si="3"/>
        <v>否</v>
      </c>
      <c r="Q44" s="34" t="s">
        <v>63</v>
      </c>
      <c r="R44" s="35">
        <v>0</v>
      </c>
      <c r="S44" s="17">
        <v>1</v>
      </c>
    </row>
    <row r="45" ht="24.75" customHeight="1" spans="1:19">
      <c r="A45" s="55">
        <v>40</v>
      </c>
      <c r="B45" s="17" t="s">
        <v>170</v>
      </c>
      <c r="C45" s="7">
        <v>20153312027</v>
      </c>
      <c r="D45" s="17" t="s">
        <v>280</v>
      </c>
      <c r="E45" s="56">
        <f>VLOOKUP(C45,[6]sheet1!$A:$AQ,42,0)</f>
        <v>6</v>
      </c>
      <c r="F45" s="38" t="str">
        <f>VLOOKUP(C45,[6]sheet1!$A:$AQ,43,0)</f>
        <v>创新思维训练大学生安全教育(四)军事理论前端开发技术通用核心能力测试创新与创业实务</v>
      </c>
      <c r="G45" s="16">
        <v>9</v>
      </c>
      <c r="H45" s="16">
        <v>5</v>
      </c>
      <c r="I45" s="16">
        <f t="shared" si="0"/>
        <v>14</v>
      </c>
      <c r="J45" s="16" t="s">
        <v>281</v>
      </c>
      <c r="K45" s="16" t="str">
        <f t="shared" si="1"/>
        <v>是</v>
      </c>
      <c r="L45" s="16" t="s">
        <v>282</v>
      </c>
      <c r="M45" s="16" t="str">
        <f t="shared" si="2"/>
        <v>是</v>
      </c>
      <c r="N45" s="43" t="s">
        <v>27</v>
      </c>
      <c r="O45" s="43" t="s">
        <v>28</v>
      </c>
      <c r="P45" s="43" t="str">
        <f t="shared" si="3"/>
        <v>否</v>
      </c>
      <c r="Q45" s="34" t="s">
        <v>63</v>
      </c>
      <c r="R45" s="35">
        <v>183.4</v>
      </c>
      <c r="S45" s="17">
        <v>1.2</v>
      </c>
    </row>
    <row r="46" ht="24.75" customHeight="1" spans="1:19">
      <c r="A46" s="55">
        <v>41</v>
      </c>
      <c r="B46" s="17" t="s">
        <v>170</v>
      </c>
      <c r="C46" s="7">
        <v>20190308076</v>
      </c>
      <c r="D46" s="17" t="s">
        <v>283</v>
      </c>
      <c r="E46" s="56">
        <f>VLOOKUP(C46,[6]sheet1!$A:$AQ,42,0)</f>
        <v>9</v>
      </c>
      <c r="F46" s="38" t="str">
        <f>VLOOKUP(C46,[6]sheet1!$A:$AQ,43,0)</f>
        <v>大学生安全教育(四)职业素养实习与劳动教育毕业设计（论文）/职业能力测试信息安全技术企业网络组建与维护前端开发技术通用核心能力测试创新与创业实务预就业实习</v>
      </c>
      <c r="G46" s="16">
        <v>6</v>
      </c>
      <c r="H46" s="16">
        <v>5</v>
      </c>
      <c r="I46" s="16">
        <f t="shared" si="0"/>
        <v>11</v>
      </c>
      <c r="J46" s="16" t="s">
        <v>284</v>
      </c>
      <c r="K46" s="16" t="str">
        <f t="shared" si="1"/>
        <v>是</v>
      </c>
      <c r="L46" s="16" t="s">
        <v>285</v>
      </c>
      <c r="M46" s="16" t="str">
        <f t="shared" si="2"/>
        <v>是</v>
      </c>
      <c r="N46" s="43" t="s">
        <v>27</v>
      </c>
      <c r="O46" s="43" t="s">
        <v>28</v>
      </c>
      <c r="P46" s="43" t="str">
        <f t="shared" si="3"/>
        <v>否</v>
      </c>
      <c r="Q46" s="34" t="s">
        <v>63</v>
      </c>
      <c r="R46" s="35">
        <v>0</v>
      </c>
      <c r="S46" s="17">
        <v>1.2</v>
      </c>
    </row>
    <row r="47" ht="24.75" customHeight="1" spans="1:19">
      <c r="A47" s="55">
        <v>42</v>
      </c>
      <c r="B47" s="17" t="s">
        <v>286</v>
      </c>
      <c r="C47" s="7">
        <v>20200308057</v>
      </c>
      <c r="D47" s="17" t="s">
        <v>287</v>
      </c>
      <c r="E47" s="56">
        <f>VLOOKUP(C47,[6]sheet1!$A:$AQ,42,0)</f>
        <v>1</v>
      </c>
      <c r="F47" s="38" t="str">
        <f>VLOOKUP(C47,[6]sheet1!$A:$AQ,43,0)</f>
        <v>预就业实习</v>
      </c>
      <c r="G47" s="16">
        <v>14</v>
      </c>
      <c r="H47" s="16">
        <v>10</v>
      </c>
      <c r="I47" s="16">
        <f t="shared" si="0"/>
        <v>24</v>
      </c>
      <c r="J47" s="16" t="s">
        <v>288</v>
      </c>
      <c r="K47" s="16" t="str">
        <f t="shared" si="1"/>
        <v>是</v>
      </c>
      <c r="L47" s="16" t="s">
        <v>239</v>
      </c>
      <c r="M47" s="16" t="str">
        <f t="shared" si="2"/>
        <v>是</v>
      </c>
      <c r="N47" s="43" t="s">
        <v>27</v>
      </c>
      <c r="O47" s="43" t="s">
        <v>28</v>
      </c>
      <c r="P47" s="43" t="str">
        <f t="shared" si="3"/>
        <v>否</v>
      </c>
      <c r="Q47" s="34" t="s">
        <v>63</v>
      </c>
      <c r="R47" s="35">
        <v>0</v>
      </c>
      <c r="S47" s="17">
        <v>1</v>
      </c>
    </row>
    <row r="48" ht="24.75" customHeight="1" spans="1:19">
      <c r="A48" s="55">
        <v>43</v>
      </c>
      <c r="B48" s="17" t="s">
        <v>286</v>
      </c>
      <c r="C48" s="7">
        <v>20200202026</v>
      </c>
      <c r="D48" s="17" t="s">
        <v>289</v>
      </c>
      <c r="E48" s="56">
        <f>VLOOKUP(C48,[6]sheet1!$A:$AQ,42,0)</f>
        <v>0</v>
      </c>
      <c r="F48" s="38" t="str">
        <f>VLOOKUP(C48,[6]sheet1!$A:$AQ,43,0)</f>
        <v/>
      </c>
      <c r="G48" s="16">
        <v>10</v>
      </c>
      <c r="H48" s="16">
        <v>10</v>
      </c>
      <c r="I48" s="16">
        <f t="shared" si="0"/>
        <v>20</v>
      </c>
      <c r="J48" s="16" t="s">
        <v>290</v>
      </c>
      <c r="K48" s="16" t="str">
        <f t="shared" si="1"/>
        <v>是</v>
      </c>
      <c r="L48" s="16" t="s">
        <v>291</v>
      </c>
      <c r="M48" s="16" t="str">
        <f t="shared" si="2"/>
        <v>是</v>
      </c>
      <c r="N48" s="43" t="s">
        <v>27</v>
      </c>
      <c r="O48" s="43" t="s">
        <v>28</v>
      </c>
      <c r="P48" s="43" t="str">
        <f t="shared" si="3"/>
        <v>是</v>
      </c>
      <c r="Q48" s="48" t="s">
        <v>29</v>
      </c>
      <c r="R48" s="35">
        <v>0</v>
      </c>
      <c r="S48" s="17"/>
    </row>
    <row r="49" ht="24.75" customHeight="1" spans="1:19">
      <c r="A49" s="55">
        <v>44</v>
      </c>
      <c r="B49" s="17" t="s">
        <v>286</v>
      </c>
      <c r="C49" s="7">
        <v>20200308024</v>
      </c>
      <c r="D49" s="17" t="s">
        <v>292</v>
      </c>
      <c r="E49" s="56">
        <f>VLOOKUP(C49,[6]sheet1!$A:$AQ,42,0)</f>
        <v>0</v>
      </c>
      <c r="F49" s="38" t="str">
        <f>VLOOKUP(C49,[6]sheet1!$A:$AQ,43,0)</f>
        <v/>
      </c>
      <c r="G49" s="16">
        <v>10</v>
      </c>
      <c r="H49" s="16">
        <v>10</v>
      </c>
      <c r="I49" s="16">
        <f t="shared" si="0"/>
        <v>20</v>
      </c>
      <c r="J49" s="16" t="s">
        <v>293</v>
      </c>
      <c r="K49" s="16" t="str">
        <f t="shared" si="1"/>
        <v>是</v>
      </c>
      <c r="L49" s="16" t="s">
        <v>294</v>
      </c>
      <c r="M49" s="16" t="str">
        <f t="shared" si="2"/>
        <v>是</v>
      </c>
      <c r="N49" s="43" t="s">
        <v>27</v>
      </c>
      <c r="O49" s="43" t="s">
        <v>28</v>
      </c>
      <c r="P49" s="43" t="str">
        <f t="shared" si="3"/>
        <v>是</v>
      </c>
      <c r="Q49" s="48" t="s">
        <v>29</v>
      </c>
      <c r="R49" s="35">
        <v>0</v>
      </c>
      <c r="S49" s="17"/>
    </row>
    <row r="50" ht="24.75" customHeight="1" spans="1:19">
      <c r="A50" s="55">
        <v>45</v>
      </c>
      <c r="B50" s="17" t="s">
        <v>286</v>
      </c>
      <c r="C50" s="7">
        <v>20200308058</v>
      </c>
      <c r="D50" s="17" t="s">
        <v>295</v>
      </c>
      <c r="E50" s="56">
        <f>VLOOKUP(C50,[6]sheet1!$A:$AQ,42,0)</f>
        <v>0</v>
      </c>
      <c r="F50" s="38" t="str">
        <f>VLOOKUP(C50,[6]sheet1!$A:$AQ,43,0)</f>
        <v/>
      </c>
      <c r="G50" s="16">
        <v>12</v>
      </c>
      <c r="H50" s="16">
        <v>10</v>
      </c>
      <c r="I50" s="16">
        <f t="shared" si="0"/>
        <v>22</v>
      </c>
      <c r="J50" s="16" t="s">
        <v>296</v>
      </c>
      <c r="K50" s="16" t="str">
        <f t="shared" si="1"/>
        <v>是</v>
      </c>
      <c r="L50" s="16" t="s">
        <v>297</v>
      </c>
      <c r="M50" s="16" t="str">
        <f t="shared" si="2"/>
        <v>是</v>
      </c>
      <c r="N50" s="43" t="s">
        <v>27</v>
      </c>
      <c r="O50" s="43" t="s">
        <v>28</v>
      </c>
      <c r="P50" s="43" t="str">
        <f t="shared" si="3"/>
        <v>是</v>
      </c>
      <c r="Q50" s="48" t="s">
        <v>29</v>
      </c>
      <c r="R50" s="35">
        <v>0</v>
      </c>
      <c r="S50" s="17"/>
    </row>
    <row r="51" ht="24.75" customHeight="1" spans="1:19">
      <c r="A51" s="55">
        <v>46</v>
      </c>
      <c r="B51" s="17" t="s">
        <v>286</v>
      </c>
      <c r="C51" s="7">
        <v>20200308002</v>
      </c>
      <c r="D51" s="17" t="s">
        <v>298</v>
      </c>
      <c r="E51" s="56">
        <f>VLOOKUP(C51,[6]sheet1!$A:$AQ,42,0)</f>
        <v>0</v>
      </c>
      <c r="F51" s="38" t="str">
        <f>VLOOKUP(C51,[6]sheet1!$A:$AQ,43,0)</f>
        <v/>
      </c>
      <c r="G51" s="16">
        <v>10</v>
      </c>
      <c r="H51" s="16">
        <v>10</v>
      </c>
      <c r="I51" s="16">
        <f t="shared" si="0"/>
        <v>20</v>
      </c>
      <c r="J51" s="16" t="s">
        <v>299</v>
      </c>
      <c r="K51" s="16" t="str">
        <f t="shared" si="1"/>
        <v>是</v>
      </c>
      <c r="L51" s="16" t="s">
        <v>300</v>
      </c>
      <c r="M51" s="16" t="str">
        <f t="shared" si="2"/>
        <v>是</v>
      </c>
      <c r="N51" s="43" t="s">
        <v>27</v>
      </c>
      <c r="O51" s="43" t="s">
        <v>28</v>
      </c>
      <c r="P51" s="43" t="str">
        <f t="shared" si="3"/>
        <v>是</v>
      </c>
      <c r="Q51" s="48" t="s">
        <v>29</v>
      </c>
      <c r="R51" s="35">
        <v>0</v>
      </c>
      <c r="S51" s="17"/>
    </row>
    <row r="52" ht="24.75" customHeight="1" spans="1:19">
      <c r="A52" s="55">
        <v>47</v>
      </c>
      <c r="B52" s="17" t="s">
        <v>286</v>
      </c>
      <c r="C52" s="7">
        <v>20200308082</v>
      </c>
      <c r="D52" s="17" t="s">
        <v>301</v>
      </c>
      <c r="E52" s="56">
        <f>VLOOKUP(C52,[6]sheet1!$A:$AQ,42,0)</f>
        <v>1</v>
      </c>
      <c r="F52" s="38" t="str">
        <f>VLOOKUP(C52,[6]sheet1!$A:$AQ,43,0)</f>
        <v>预就业实习</v>
      </c>
      <c r="G52" s="16">
        <v>8</v>
      </c>
      <c r="H52" s="16">
        <v>10</v>
      </c>
      <c r="I52" s="16">
        <f t="shared" si="0"/>
        <v>18</v>
      </c>
      <c r="J52" s="16" t="s">
        <v>302</v>
      </c>
      <c r="K52" s="16" t="str">
        <f t="shared" si="1"/>
        <v>是</v>
      </c>
      <c r="L52" s="16" t="s">
        <v>303</v>
      </c>
      <c r="M52" s="16" t="str">
        <f t="shared" si="2"/>
        <v>是</v>
      </c>
      <c r="N52" s="43" t="s">
        <v>27</v>
      </c>
      <c r="O52" s="43" t="s">
        <v>28</v>
      </c>
      <c r="P52" s="43" t="str">
        <f t="shared" si="3"/>
        <v>否</v>
      </c>
      <c r="Q52" s="34" t="s">
        <v>63</v>
      </c>
      <c r="R52" s="35">
        <v>168.48</v>
      </c>
      <c r="S52" s="17">
        <v>1</v>
      </c>
    </row>
    <row r="53" ht="24.75" customHeight="1" spans="1:19">
      <c r="A53" s="55">
        <v>48</v>
      </c>
      <c r="B53" s="17" t="s">
        <v>286</v>
      </c>
      <c r="C53" s="7">
        <v>20200308005</v>
      </c>
      <c r="D53" s="17" t="s">
        <v>304</v>
      </c>
      <c r="E53" s="56">
        <f>VLOOKUP(C53,[6]sheet1!$A:$AQ,42,0)</f>
        <v>0</v>
      </c>
      <c r="F53" s="38" t="str">
        <f>VLOOKUP(C53,[6]sheet1!$A:$AQ,43,0)</f>
        <v/>
      </c>
      <c r="G53" s="16">
        <v>10</v>
      </c>
      <c r="H53" s="16">
        <v>10</v>
      </c>
      <c r="I53" s="16">
        <f t="shared" si="0"/>
        <v>20</v>
      </c>
      <c r="J53" s="16" t="s">
        <v>305</v>
      </c>
      <c r="K53" s="16" t="str">
        <f t="shared" si="1"/>
        <v>是</v>
      </c>
      <c r="L53" s="16" t="s">
        <v>306</v>
      </c>
      <c r="M53" s="16" t="str">
        <f t="shared" si="2"/>
        <v>是</v>
      </c>
      <c r="N53" s="43" t="s">
        <v>27</v>
      </c>
      <c r="O53" s="43" t="s">
        <v>28</v>
      </c>
      <c r="P53" s="43" t="str">
        <f t="shared" si="3"/>
        <v>是</v>
      </c>
      <c r="Q53" s="48" t="s">
        <v>29</v>
      </c>
      <c r="R53" s="35">
        <v>0</v>
      </c>
      <c r="S53" s="17"/>
    </row>
    <row r="54" ht="24.75" customHeight="1" spans="1:19">
      <c r="A54" s="55">
        <v>49</v>
      </c>
      <c r="B54" s="17" t="s">
        <v>286</v>
      </c>
      <c r="C54" s="7">
        <v>20200308063</v>
      </c>
      <c r="D54" s="17" t="s">
        <v>307</v>
      </c>
      <c r="E54" s="56">
        <f>VLOOKUP(C54,[6]sheet1!$A:$AQ,42,0)</f>
        <v>1</v>
      </c>
      <c r="F54" s="38" t="str">
        <f>VLOOKUP(C54,[6]sheet1!$A:$AQ,43,0)</f>
        <v>预就业实习</v>
      </c>
      <c r="G54" s="16">
        <v>13</v>
      </c>
      <c r="H54" s="16">
        <v>10</v>
      </c>
      <c r="I54" s="16">
        <f t="shared" si="0"/>
        <v>23</v>
      </c>
      <c r="J54" s="16" t="s">
        <v>308</v>
      </c>
      <c r="K54" s="16" t="str">
        <f t="shared" si="1"/>
        <v>是</v>
      </c>
      <c r="L54" s="16" t="s">
        <v>309</v>
      </c>
      <c r="M54" s="16" t="str">
        <f t="shared" si="2"/>
        <v>是</v>
      </c>
      <c r="N54" s="43" t="s">
        <v>27</v>
      </c>
      <c r="O54" s="43" t="s">
        <v>28</v>
      </c>
      <c r="P54" s="43" t="str">
        <f t="shared" si="3"/>
        <v>否</v>
      </c>
      <c r="Q54" s="34" t="s">
        <v>63</v>
      </c>
      <c r="R54" s="35">
        <v>0</v>
      </c>
      <c r="S54" s="17">
        <v>1</v>
      </c>
    </row>
    <row r="55" ht="24.75" customHeight="1" spans="1:19">
      <c r="A55" s="55">
        <v>50</v>
      </c>
      <c r="B55" s="17" t="s">
        <v>286</v>
      </c>
      <c r="C55" s="7">
        <v>20200402019</v>
      </c>
      <c r="D55" s="17" t="s">
        <v>310</v>
      </c>
      <c r="E55" s="56">
        <f>VLOOKUP(C55,[6]sheet1!$A:$AQ,42,0)</f>
        <v>1</v>
      </c>
      <c r="F55" s="38" t="str">
        <f>VLOOKUP(C55,[6]sheet1!$A:$AQ,43,0)</f>
        <v>预就业实习</v>
      </c>
      <c r="G55" s="16">
        <v>15</v>
      </c>
      <c r="H55" s="16">
        <v>10</v>
      </c>
      <c r="I55" s="16">
        <f t="shared" si="0"/>
        <v>25</v>
      </c>
      <c r="J55" s="16" t="s">
        <v>311</v>
      </c>
      <c r="K55" s="16" t="str">
        <f t="shared" si="1"/>
        <v>是</v>
      </c>
      <c r="L55" s="16" t="s">
        <v>312</v>
      </c>
      <c r="M55" s="16" t="str">
        <f t="shared" si="2"/>
        <v>是</v>
      </c>
      <c r="N55" s="43" t="s">
        <v>27</v>
      </c>
      <c r="O55" s="43" t="s">
        <v>28</v>
      </c>
      <c r="P55" s="43" t="str">
        <f t="shared" si="3"/>
        <v>否</v>
      </c>
      <c r="Q55" s="34" t="s">
        <v>63</v>
      </c>
      <c r="R55" s="35">
        <v>0</v>
      </c>
      <c r="S55" s="17">
        <v>1</v>
      </c>
    </row>
    <row r="56" ht="24.75" customHeight="1" spans="1:19">
      <c r="A56" s="55">
        <v>51</v>
      </c>
      <c r="B56" s="17" t="s">
        <v>286</v>
      </c>
      <c r="C56" s="7">
        <v>20200308014</v>
      </c>
      <c r="D56" s="17" t="s">
        <v>313</v>
      </c>
      <c r="E56" s="56">
        <f>VLOOKUP(C56,[6]sheet1!$A:$AQ,42,0)</f>
        <v>0</v>
      </c>
      <c r="F56" s="38" t="str">
        <f>VLOOKUP(C56,[6]sheet1!$A:$AQ,43,0)</f>
        <v/>
      </c>
      <c r="G56" s="16">
        <v>12</v>
      </c>
      <c r="H56" s="16">
        <v>10</v>
      </c>
      <c r="I56" s="16">
        <f t="shared" si="0"/>
        <v>22</v>
      </c>
      <c r="J56" s="16" t="s">
        <v>314</v>
      </c>
      <c r="K56" s="16" t="str">
        <f t="shared" si="1"/>
        <v>是</v>
      </c>
      <c r="L56" s="16" t="s">
        <v>315</v>
      </c>
      <c r="M56" s="16" t="str">
        <f t="shared" si="2"/>
        <v>是</v>
      </c>
      <c r="N56" s="43" t="s">
        <v>27</v>
      </c>
      <c r="O56" s="43" t="s">
        <v>28</v>
      </c>
      <c r="P56" s="43" t="str">
        <f t="shared" si="3"/>
        <v>是</v>
      </c>
      <c r="Q56" s="48" t="s">
        <v>29</v>
      </c>
      <c r="R56" s="35">
        <v>0</v>
      </c>
      <c r="S56" s="17"/>
    </row>
    <row r="57" ht="24.75" customHeight="1" spans="1:19">
      <c r="A57" s="55">
        <v>52</v>
      </c>
      <c r="B57" s="17" t="s">
        <v>286</v>
      </c>
      <c r="C57" s="7">
        <v>20180308108</v>
      </c>
      <c r="D57" s="17" t="s">
        <v>316</v>
      </c>
      <c r="E57" s="56">
        <f>VLOOKUP(C57,[6]sheet1!$A:$AQ,42,0)</f>
        <v>1</v>
      </c>
      <c r="F57" s="38" t="str">
        <f>VLOOKUP(C57,[6]sheet1!$A:$AQ,43,0)</f>
        <v>军事理论通用核心能力测试预就业实习</v>
      </c>
      <c r="G57" s="16">
        <v>13</v>
      </c>
      <c r="H57" s="16">
        <v>5</v>
      </c>
      <c r="I57" s="16">
        <f t="shared" si="0"/>
        <v>18</v>
      </c>
      <c r="J57" s="16" t="s">
        <v>267</v>
      </c>
      <c r="K57" s="16" t="str">
        <f t="shared" si="1"/>
        <v>是</v>
      </c>
      <c r="L57" s="16" t="s">
        <v>317</v>
      </c>
      <c r="M57" s="16" t="str">
        <f t="shared" si="2"/>
        <v>是</v>
      </c>
      <c r="N57" s="43" t="s">
        <v>27</v>
      </c>
      <c r="O57" s="43" t="s">
        <v>28</v>
      </c>
      <c r="P57" s="43" t="str">
        <f t="shared" si="3"/>
        <v>否</v>
      </c>
      <c r="Q57" s="34" t="s">
        <v>63</v>
      </c>
      <c r="R57" s="35">
        <v>0</v>
      </c>
      <c r="S57" s="17">
        <v>1</v>
      </c>
    </row>
    <row r="58" ht="24.75" customHeight="1" spans="1:19">
      <c r="A58" s="55">
        <v>53</v>
      </c>
      <c r="B58" s="17" t="s">
        <v>286</v>
      </c>
      <c r="C58" s="7">
        <v>20200308009</v>
      </c>
      <c r="D58" s="17" t="s">
        <v>318</v>
      </c>
      <c r="E58" s="56">
        <f>VLOOKUP(C58,[6]sheet1!$A:$AQ,42,0)</f>
        <v>0</v>
      </c>
      <c r="F58" s="38" t="str">
        <f>VLOOKUP(C58,[6]sheet1!$A:$AQ,43,0)</f>
        <v/>
      </c>
      <c r="G58" s="16">
        <v>14</v>
      </c>
      <c r="H58" s="16">
        <v>10</v>
      </c>
      <c r="I58" s="16">
        <f t="shared" si="0"/>
        <v>24</v>
      </c>
      <c r="J58" s="16" t="s">
        <v>319</v>
      </c>
      <c r="K58" s="16" t="str">
        <f t="shared" si="1"/>
        <v>是</v>
      </c>
      <c r="L58" s="16" t="s">
        <v>320</v>
      </c>
      <c r="M58" s="16" t="str">
        <f t="shared" si="2"/>
        <v>是</v>
      </c>
      <c r="N58" s="43" t="s">
        <v>27</v>
      </c>
      <c r="O58" s="43" t="s">
        <v>28</v>
      </c>
      <c r="P58" s="43" t="str">
        <f t="shared" si="3"/>
        <v>是</v>
      </c>
      <c r="Q58" s="48" t="s">
        <v>29</v>
      </c>
      <c r="R58" s="35">
        <v>0</v>
      </c>
      <c r="S58" s="17"/>
    </row>
    <row r="59" ht="24.75" customHeight="1" spans="1:19">
      <c r="A59" s="55">
        <v>54</v>
      </c>
      <c r="B59" s="17" t="s">
        <v>286</v>
      </c>
      <c r="C59" s="7">
        <v>20200308008</v>
      </c>
      <c r="D59" s="17" t="s">
        <v>321</v>
      </c>
      <c r="E59" s="56">
        <f>VLOOKUP(C59,[6]sheet1!$A:$AQ,42,0)</f>
        <v>0</v>
      </c>
      <c r="F59" s="38" t="str">
        <f>VLOOKUP(C59,[6]sheet1!$A:$AQ,43,0)</f>
        <v/>
      </c>
      <c r="G59" s="16">
        <v>13</v>
      </c>
      <c r="H59" s="16">
        <v>10</v>
      </c>
      <c r="I59" s="16">
        <f t="shared" si="0"/>
        <v>23</v>
      </c>
      <c r="J59" s="16" t="s">
        <v>322</v>
      </c>
      <c r="K59" s="16" t="str">
        <f t="shared" si="1"/>
        <v>是</v>
      </c>
      <c r="L59" s="16" t="s">
        <v>306</v>
      </c>
      <c r="M59" s="16" t="str">
        <f t="shared" si="2"/>
        <v>是</v>
      </c>
      <c r="N59" s="43" t="s">
        <v>27</v>
      </c>
      <c r="O59" s="43" t="s">
        <v>28</v>
      </c>
      <c r="P59" s="43" t="str">
        <f t="shared" si="3"/>
        <v>是</v>
      </c>
      <c r="Q59" s="48" t="s">
        <v>29</v>
      </c>
      <c r="R59" s="35">
        <v>0</v>
      </c>
      <c r="S59" s="17"/>
    </row>
    <row r="60" ht="24.75" customHeight="1" spans="1:19">
      <c r="A60" s="55">
        <v>55</v>
      </c>
      <c r="B60" s="17" t="s">
        <v>286</v>
      </c>
      <c r="C60" s="7">
        <v>20200308061</v>
      </c>
      <c r="D60" s="17" t="s">
        <v>323</v>
      </c>
      <c r="E60" s="56">
        <f>VLOOKUP(C60,[6]sheet1!$A:$AQ,42,0)</f>
        <v>1</v>
      </c>
      <c r="F60" s="38" t="str">
        <f>VLOOKUP(C60,[6]sheet1!$A:$AQ,43,0)</f>
        <v>预就业实习</v>
      </c>
      <c r="G60" s="16">
        <v>10</v>
      </c>
      <c r="H60" s="16">
        <v>10</v>
      </c>
      <c r="I60" s="16">
        <f t="shared" si="0"/>
        <v>20</v>
      </c>
      <c r="J60" s="16" t="s">
        <v>324</v>
      </c>
      <c r="K60" s="16" t="str">
        <f t="shared" si="1"/>
        <v>是</v>
      </c>
      <c r="L60" s="16" t="s">
        <v>325</v>
      </c>
      <c r="M60" s="16" t="str">
        <f t="shared" si="2"/>
        <v>是</v>
      </c>
      <c r="N60" s="43" t="s">
        <v>27</v>
      </c>
      <c r="O60" s="43" t="s">
        <v>28</v>
      </c>
      <c r="P60" s="43" t="str">
        <f t="shared" si="3"/>
        <v>否</v>
      </c>
      <c r="Q60" s="34" t="s">
        <v>63</v>
      </c>
      <c r="R60" s="35">
        <v>0</v>
      </c>
      <c r="S60" s="17">
        <v>1</v>
      </c>
    </row>
    <row r="61" ht="24.75" customHeight="1" spans="1:19">
      <c r="A61" s="55">
        <v>56</v>
      </c>
      <c r="B61" s="17" t="s">
        <v>286</v>
      </c>
      <c r="C61" s="7">
        <v>20200308073</v>
      </c>
      <c r="D61" s="17" t="s">
        <v>326</v>
      </c>
      <c r="E61" s="56">
        <f>VLOOKUP(C61,[6]sheet1!$A:$AQ,42,0)</f>
        <v>0</v>
      </c>
      <c r="F61" s="38" t="str">
        <f>VLOOKUP(C61,[6]sheet1!$A:$AQ,43,0)</f>
        <v/>
      </c>
      <c r="G61" s="16">
        <v>11</v>
      </c>
      <c r="H61" s="16">
        <v>10</v>
      </c>
      <c r="I61" s="16">
        <f t="shared" si="0"/>
        <v>21</v>
      </c>
      <c r="J61" s="16" t="s">
        <v>327</v>
      </c>
      <c r="K61" s="16" t="str">
        <f t="shared" si="1"/>
        <v>是</v>
      </c>
      <c r="L61" s="16" t="s">
        <v>291</v>
      </c>
      <c r="M61" s="16" t="str">
        <f t="shared" si="2"/>
        <v>是</v>
      </c>
      <c r="N61" s="43" t="s">
        <v>27</v>
      </c>
      <c r="O61" s="43" t="s">
        <v>28</v>
      </c>
      <c r="P61" s="43" t="str">
        <f t="shared" si="3"/>
        <v>是</v>
      </c>
      <c r="Q61" s="48" t="s">
        <v>29</v>
      </c>
      <c r="R61" s="35">
        <v>0</v>
      </c>
      <c r="S61" s="17"/>
    </row>
    <row r="62" ht="24.75" customHeight="1" spans="1:19">
      <c r="A62" s="55">
        <v>57</v>
      </c>
      <c r="B62" s="17" t="s">
        <v>286</v>
      </c>
      <c r="C62" s="7">
        <v>20200302040</v>
      </c>
      <c r="D62" s="17" t="s">
        <v>328</v>
      </c>
      <c r="E62" s="56">
        <f>VLOOKUP(C62,[6]sheet1!$A:$AQ,42,0)</f>
        <v>0</v>
      </c>
      <c r="F62" s="38" t="str">
        <f>VLOOKUP(C62,[6]sheet1!$A:$AQ,43,0)</f>
        <v/>
      </c>
      <c r="G62" s="16">
        <v>10</v>
      </c>
      <c r="H62" s="16">
        <v>10</v>
      </c>
      <c r="I62" s="16">
        <f t="shared" si="0"/>
        <v>20</v>
      </c>
      <c r="J62" s="16" t="s">
        <v>329</v>
      </c>
      <c r="K62" s="16" t="str">
        <f t="shared" si="1"/>
        <v>是</v>
      </c>
      <c r="L62" s="16" t="s">
        <v>330</v>
      </c>
      <c r="M62" s="16" t="str">
        <f t="shared" si="2"/>
        <v>是</v>
      </c>
      <c r="N62" s="43" t="s">
        <v>27</v>
      </c>
      <c r="O62" s="43" t="s">
        <v>28</v>
      </c>
      <c r="P62" s="43" t="str">
        <f t="shared" si="3"/>
        <v>是</v>
      </c>
      <c r="Q62" s="48" t="s">
        <v>29</v>
      </c>
      <c r="R62" s="35">
        <v>0</v>
      </c>
      <c r="S62" s="17"/>
    </row>
    <row r="63" ht="24.75" customHeight="1" spans="1:19">
      <c r="A63" s="55">
        <v>58</v>
      </c>
      <c r="B63" s="17" t="s">
        <v>286</v>
      </c>
      <c r="C63" s="7">
        <v>20200308035</v>
      </c>
      <c r="D63" s="17" t="s">
        <v>331</v>
      </c>
      <c r="E63" s="56">
        <f>VLOOKUP(C63,[6]sheet1!$A:$AQ,42,0)</f>
        <v>0</v>
      </c>
      <c r="F63" s="38" t="str">
        <f>VLOOKUP(C63,[6]sheet1!$A:$AQ,43,0)</f>
        <v/>
      </c>
      <c r="G63" s="16">
        <v>11</v>
      </c>
      <c r="H63" s="16">
        <v>10</v>
      </c>
      <c r="I63" s="16">
        <f t="shared" si="0"/>
        <v>21</v>
      </c>
      <c r="J63" s="16" t="s">
        <v>332</v>
      </c>
      <c r="K63" s="16" t="str">
        <f t="shared" si="1"/>
        <v>是</v>
      </c>
      <c r="L63" s="16" t="s">
        <v>239</v>
      </c>
      <c r="M63" s="16" t="str">
        <f t="shared" si="2"/>
        <v>是</v>
      </c>
      <c r="N63" s="43" t="s">
        <v>27</v>
      </c>
      <c r="O63" s="43" t="s">
        <v>28</v>
      </c>
      <c r="P63" s="43" t="str">
        <f t="shared" si="3"/>
        <v>是</v>
      </c>
      <c r="Q63" s="48" t="s">
        <v>29</v>
      </c>
      <c r="R63" s="35">
        <v>0</v>
      </c>
      <c r="S63" s="17"/>
    </row>
    <row r="64" ht="24.75" customHeight="1" spans="1:19">
      <c r="A64" s="55">
        <v>59</v>
      </c>
      <c r="B64" s="17" t="s">
        <v>286</v>
      </c>
      <c r="C64" s="7">
        <v>20200308046</v>
      </c>
      <c r="D64" s="17" t="s">
        <v>333</v>
      </c>
      <c r="E64" s="56">
        <f>VLOOKUP(C64,[6]sheet1!$A:$AQ,42,0)</f>
        <v>1</v>
      </c>
      <c r="F64" s="38" t="str">
        <f>VLOOKUP(C64,[6]sheet1!$A:$AQ,43,0)</f>
        <v>预就业实习</v>
      </c>
      <c r="G64" s="16">
        <v>11</v>
      </c>
      <c r="H64" s="16">
        <v>10</v>
      </c>
      <c r="I64" s="16">
        <f t="shared" si="0"/>
        <v>21</v>
      </c>
      <c r="J64" s="16" t="s">
        <v>334</v>
      </c>
      <c r="K64" s="16" t="str">
        <f t="shared" si="1"/>
        <v>是</v>
      </c>
      <c r="L64" s="16" t="s">
        <v>335</v>
      </c>
      <c r="M64" s="16" t="str">
        <f t="shared" si="2"/>
        <v>是</v>
      </c>
      <c r="N64" s="43" t="s">
        <v>27</v>
      </c>
      <c r="O64" s="43" t="s">
        <v>28</v>
      </c>
      <c r="P64" s="43" t="str">
        <f t="shared" si="3"/>
        <v>否</v>
      </c>
      <c r="Q64" s="34" t="s">
        <v>63</v>
      </c>
      <c r="R64" s="35">
        <v>0</v>
      </c>
      <c r="S64" s="17">
        <v>1</v>
      </c>
    </row>
    <row r="65" ht="24.75" customHeight="1" spans="1:19">
      <c r="A65" s="55">
        <v>60</v>
      </c>
      <c r="B65" s="17" t="s">
        <v>286</v>
      </c>
      <c r="C65" s="7">
        <v>20200302019</v>
      </c>
      <c r="D65" s="17" t="s">
        <v>336</v>
      </c>
      <c r="E65" s="56">
        <f>VLOOKUP(C65,[6]sheet1!$A:$AQ,42,0)</f>
        <v>0</v>
      </c>
      <c r="F65" s="38" t="str">
        <f>VLOOKUP(C65,[6]sheet1!$A:$AQ,43,0)</f>
        <v/>
      </c>
      <c r="G65" s="16">
        <v>15</v>
      </c>
      <c r="H65" s="16">
        <v>10</v>
      </c>
      <c r="I65" s="16">
        <f t="shared" si="0"/>
        <v>25</v>
      </c>
      <c r="J65" s="16" t="s">
        <v>337</v>
      </c>
      <c r="K65" s="16" t="str">
        <f t="shared" si="1"/>
        <v>是</v>
      </c>
      <c r="L65" s="16" t="s">
        <v>338</v>
      </c>
      <c r="M65" s="16" t="str">
        <f t="shared" si="2"/>
        <v>是</v>
      </c>
      <c r="N65" s="43" t="s">
        <v>27</v>
      </c>
      <c r="O65" s="43" t="s">
        <v>28</v>
      </c>
      <c r="P65" s="43" t="str">
        <f t="shared" si="3"/>
        <v>是</v>
      </c>
      <c r="Q65" s="48" t="s">
        <v>29</v>
      </c>
      <c r="R65" s="35">
        <v>0</v>
      </c>
      <c r="S65" s="17"/>
    </row>
    <row r="66" ht="24.75" customHeight="1" spans="1:19">
      <c r="A66" s="55">
        <v>61</v>
      </c>
      <c r="B66" s="17" t="s">
        <v>286</v>
      </c>
      <c r="C66" s="7">
        <v>20200308031</v>
      </c>
      <c r="D66" s="17" t="s">
        <v>339</v>
      </c>
      <c r="E66" s="56">
        <f>VLOOKUP(C66,[6]sheet1!$A:$AQ,42,0)</f>
        <v>0</v>
      </c>
      <c r="F66" s="38" t="str">
        <f>VLOOKUP(C66,[6]sheet1!$A:$AQ,43,0)</f>
        <v/>
      </c>
      <c r="G66" s="16">
        <v>12</v>
      </c>
      <c r="H66" s="16">
        <v>10</v>
      </c>
      <c r="I66" s="16">
        <f t="shared" si="0"/>
        <v>22</v>
      </c>
      <c r="J66" s="16" t="s">
        <v>340</v>
      </c>
      <c r="K66" s="16" t="str">
        <f t="shared" si="1"/>
        <v>是</v>
      </c>
      <c r="L66" s="16" t="s">
        <v>341</v>
      </c>
      <c r="M66" s="16" t="str">
        <f t="shared" si="2"/>
        <v>是</v>
      </c>
      <c r="N66" s="43" t="s">
        <v>27</v>
      </c>
      <c r="O66" s="43" t="s">
        <v>28</v>
      </c>
      <c r="P66" s="43" t="str">
        <f t="shared" ref="P66:P127" si="4">IF(AND(E66=0,SUM(G66:H66)&gt;=15,G66&gt;=6,H66&gt;=5,J66&gt;=120,L66&gt;=1800),"是","否")</f>
        <v>是</v>
      </c>
      <c r="Q66" s="48" t="s">
        <v>29</v>
      </c>
      <c r="R66" s="35">
        <v>0</v>
      </c>
      <c r="S66" s="17"/>
    </row>
    <row r="67" ht="24.75" customHeight="1" spans="1:19">
      <c r="A67" s="55">
        <v>62</v>
      </c>
      <c r="B67" s="17" t="s">
        <v>286</v>
      </c>
      <c r="C67" s="7">
        <v>20200308013</v>
      </c>
      <c r="D67" s="17" t="s">
        <v>342</v>
      </c>
      <c r="E67" s="56">
        <f>VLOOKUP(C67,[6]sheet1!$A:$AQ,42,0)</f>
        <v>0</v>
      </c>
      <c r="F67" s="38" t="str">
        <f>VLOOKUP(C67,[6]sheet1!$A:$AQ,43,0)</f>
        <v/>
      </c>
      <c r="G67" s="16">
        <v>11</v>
      </c>
      <c r="H67" s="16">
        <v>10</v>
      </c>
      <c r="I67" s="16">
        <f t="shared" si="0"/>
        <v>21</v>
      </c>
      <c r="J67" s="16" t="s">
        <v>343</v>
      </c>
      <c r="K67" s="16" t="str">
        <f t="shared" si="1"/>
        <v>是</v>
      </c>
      <c r="L67" s="16" t="s">
        <v>344</v>
      </c>
      <c r="M67" s="16" t="str">
        <f t="shared" si="2"/>
        <v>是</v>
      </c>
      <c r="N67" s="43" t="s">
        <v>27</v>
      </c>
      <c r="O67" s="43" t="s">
        <v>28</v>
      </c>
      <c r="P67" s="43" t="str">
        <f t="shared" si="4"/>
        <v>是</v>
      </c>
      <c r="Q67" s="48" t="s">
        <v>29</v>
      </c>
      <c r="R67" s="35">
        <v>0</v>
      </c>
      <c r="S67" s="17"/>
    </row>
    <row r="68" ht="24.75" customHeight="1" spans="1:19">
      <c r="A68" s="55">
        <v>63</v>
      </c>
      <c r="B68" s="17" t="s">
        <v>286</v>
      </c>
      <c r="C68" s="7">
        <v>20200308023</v>
      </c>
      <c r="D68" s="17" t="s">
        <v>345</v>
      </c>
      <c r="E68" s="56">
        <f>VLOOKUP(C68,[6]sheet1!$A:$AQ,42,0)</f>
        <v>0</v>
      </c>
      <c r="F68" s="38" t="str">
        <f>VLOOKUP(C68,[6]sheet1!$A:$AQ,43,0)</f>
        <v/>
      </c>
      <c r="G68" s="16">
        <v>9</v>
      </c>
      <c r="H68" s="16">
        <v>10</v>
      </c>
      <c r="I68" s="16">
        <f t="shared" si="0"/>
        <v>19</v>
      </c>
      <c r="J68" s="16" t="s">
        <v>346</v>
      </c>
      <c r="K68" s="16" t="str">
        <f t="shared" si="1"/>
        <v>是</v>
      </c>
      <c r="L68" s="16" t="s">
        <v>274</v>
      </c>
      <c r="M68" s="16" t="str">
        <f t="shared" si="2"/>
        <v>是</v>
      </c>
      <c r="N68" s="43" t="s">
        <v>27</v>
      </c>
      <c r="O68" s="43" t="s">
        <v>28</v>
      </c>
      <c r="P68" s="43" t="str">
        <f t="shared" si="4"/>
        <v>是</v>
      </c>
      <c r="Q68" s="48" t="s">
        <v>29</v>
      </c>
      <c r="R68" s="35">
        <v>0</v>
      </c>
      <c r="S68" s="17"/>
    </row>
    <row r="69" ht="24.75" customHeight="1" spans="1:19">
      <c r="A69" s="55">
        <v>64</v>
      </c>
      <c r="B69" s="17" t="s">
        <v>286</v>
      </c>
      <c r="C69" s="7">
        <v>20200503133</v>
      </c>
      <c r="D69" s="17" t="s">
        <v>347</v>
      </c>
      <c r="E69" s="56">
        <f>VLOOKUP(C69,[6]sheet1!$A:$AQ,42,0)</f>
        <v>2</v>
      </c>
      <c r="F69" s="38" t="str">
        <f>VLOOKUP(C69,[6]sheet1!$A:$AQ,43,0)</f>
        <v>体育与健康(二)预就业实习</v>
      </c>
      <c r="G69" s="16">
        <v>10</v>
      </c>
      <c r="H69" s="16">
        <v>10</v>
      </c>
      <c r="I69" s="16">
        <f t="shared" si="0"/>
        <v>20</v>
      </c>
      <c r="J69" s="16" t="s">
        <v>296</v>
      </c>
      <c r="K69" s="16" t="str">
        <f t="shared" si="1"/>
        <v>是</v>
      </c>
      <c r="L69" s="16" t="s">
        <v>348</v>
      </c>
      <c r="M69" s="16" t="str">
        <f t="shared" si="2"/>
        <v>是</v>
      </c>
      <c r="N69" s="43" t="s">
        <v>27</v>
      </c>
      <c r="O69" s="43" t="s">
        <v>28</v>
      </c>
      <c r="P69" s="43" t="str">
        <f t="shared" si="4"/>
        <v>否</v>
      </c>
      <c r="Q69" s="34" t="s">
        <v>63</v>
      </c>
      <c r="R69" s="35">
        <v>0</v>
      </c>
      <c r="S69" s="17">
        <v>1</v>
      </c>
    </row>
    <row r="70" ht="24.75" customHeight="1" spans="1:19">
      <c r="A70" s="55">
        <v>65</v>
      </c>
      <c r="B70" s="17" t="s">
        <v>286</v>
      </c>
      <c r="C70" s="7">
        <v>20200308044</v>
      </c>
      <c r="D70" s="17" t="s">
        <v>349</v>
      </c>
      <c r="E70" s="56">
        <f>VLOOKUP(C70,[6]sheet1!$A:$AQ,42,0)</f>
        <v>0</v>
      </c>
      <c r="F70" s="38" t="str">
        <f>VLOOKUP(C70,[6]sheet1!$A:$AQ,43,0)</f>
        <v/>
      </c>
      <c r="G70" s="16">
        <v>12</v>
      </c>
      <c r="H70" s="16">
        <v>10</v>
      </c>
      <c r="I70" s="16">
        <f t="shared" ref="I70:I127" si="5">SUM(G70:H70)</f>
        <v>22</v>
      </c>
      <c r="J70" s="16" t="s">
        <v>305</v>
      </c>
      <c r="K70" s="16" t="str">
        <f t="shared" ref="K70:K127" si="6">IF(J70&gt;=120,"是","否")</f>
        <v>是</v>
      </c>
      <c r="L70" s="16" t="s">
        <v>350</v>
      </c>
      <c r="M70" s="16" t="str">
        <f t="shared" ref="M70:M127" si="7">IF(L70&gt;=1800,"是","否")</f>
        <v>是</v>
      </c>
      <c r="N70" s="43" t="s">
        <v>27</v>
      </c>
      <c r="O70" s="43" t="s">
        <v>28</v>
      </c>
      <c r="P70" s="43" t="str">
        <f t="shared" si="4"/>
        <v>是</v>
      </c>
      <c r="Q70" s="48" t="s">
        <v>29</v>
      </c>
      <c r="R70" s="35">
        <v>0</v>
      </c>
      <c r="S70" s="17"/>
    </row>
    <row r="71" ht="24.75" customHeight="1" spans="1:19">
      <c r="A71" s="55">
        <v>66</v>
      </c>
      <c r="B71" s="17" t="s">
        <v>286</v>
      </c>
      <c r="C71" s="7">
        <v>20190308081</v>
      </c>
      <c r="D71" s="17" t="s">
        <v>351</v>
      </c>
      <c r="E71" s="56">
        <f>VLOOKUP(C71,[6]sheet1!$A:$AQ,42,0)</f>
        <v>2</v>
      </c>
      <c r="F71" s="38" t="str">
        <f>VLOOKUP(C71,[6]sheet1!$A:$AQ,43,0)</f>
        <v>毕业设计（论文）/职业能力测试预就业实习</v>
      </c>
      <c r="G71" s="16">
        <v>11</v>
      </c>
      <c r="H71" s="16">
        <v>10</v>
      </c>
      <c r="I71" s="16">
        <f t="shared" si="5"/>
        <v>21</v>
      </c>
      <c r="J71" s="16" t="s">
        <v>352</v>
      </c>
      <c r="K71" s="16" t="str">
        <f t="shared" si="6"/>
        <v>是</v>
      </c>
      <c r="L71" s="16" t="s">
        <v>353</v>
      </c>
      <c r="M71" s="16" t="str">
        <f t="shared" si="7"/>
        <v>是</v>
      </c>
      <c r="N71" s="43" t="s">
        <v>27</v>
      </c>
      <c r="O71" s="43" t="s">
        <v>28</v>
      </c>
      <c r="P71" s="43" t="str">
        <f t="shared" si="4"/>
        <v>否</v>
      </c>
      <c r="Q71" s="34" t="s">
        <v>63</v>
      </c>
      <c r="R71" s="35">
        <v>0</v>
      </c>
      <c r="S71" s="17">
        <v>1</v>
      </c>
    </row>
    <row r="72" ht="24.75" customHeight="1" spans="1:19">
      <c r="A72" s="55">
        <v>67</v>
      </c>
      <c r="B72" s="17" t="s">
        <v>286</v>
      </c>
      <c r="C72" s="7">
        <v>20200701066</v>
      </c>
      <c r="D72" s="17" t="s">
        <v>354</v>
      </c>
      <c r="E72" s="56">
        <f>VLOOKUP(C72,[6]sheet1!$A:$AQ,42,0)</f>
        <v>1</v>
      </c>
      <c r="F72" s="38" t="str">
        <f>VLOOKUP(C72,[6]sheet1!$A:$AQ,43,0)</f>
        <v>预就业实习</v>
      </c>
      <c r="G72" s="16">
        <v>12</v>
      </c>
      <c r="H72" s="16">
        <v>10</v>
      </c>
      <c r="I72" s="16">
        <f t="shared" si="5"/>
        <v>22</v>
      </c>
      <c r="J72" s="16" t="s">
        <v>267</v>
      </c>
      <c r="K72" s="16" t="str">
        <f t="shared" si="6"/>
        <v>是</v>
      </c>
      <c r="L72" s="16" t="s">
        <v>355</v>
      </c>
      <c r="M72" s="16" t="str">
        <f t="shared" si="7"/>
        <v>是</v>
      </c>
      <c r="N72" s="43" t="s">
        <v>27</v>
      </c>
      <c r="O72" s="43" t="s">
        <v>28</v>
      </c>
      <c r="P72" s="43" t="str">
        <f t="shared" si="4"/>
        <v>否</v>
      </c>
      <c r="Q72" s="34" t="s">
        <v>63</v>
      </c>
      <c r="R72" s="35">
        <v>0</v>
      </c>
      <c r="S72" s="17">
        <v>1</v>
      </c>
    </row>
    <row r="73" ht="24.75" customHeight="1" spans="1:19">
      <c r="A73" s="55">
        <v>68</v>
      </c>
      <c r="B73" s="17" t="s">
        <v>286</v>
      </c>
      <c r="C73" s="7">
        <v>20200308026</v>
      </c>
      <c r="D73" s="17" t="s">
        <v>356</v>
      </c>
      <c r="E73" s="56">
        <f>VLOOKUP(C73,[6]sheet1!$A:$AQ,42,0)</f>
        <v>1</v>
      </c>
      <c r="F73" s="38" t="str">
        <f>VLOOKUP(C73,[6]sheet1!$A:$AQ,43,0)</f>
        <v>预就业实习</v>
      </c>
      <c r="G73" s="16">
        <v>13</v>
      </c>
      <c r="H73" s="16">
        <v>10</v>
      </c>
      <c r="I73" s="16">
        <f t="shared" si="5"/>
        <v>23</v>
      </c>
      <c r="J73" s="16" t="s">
        <v>357</v>
      </c>
      <c r="K73" s="16" t="str">
        <f t="shared" si="6"/>
        <v>是</v>
      </c>
      <c r="L73" s="16" t="s">
        <v>358</v>
      </c>
      <c r="M73" s="16" t="str">
        <f t="shared" si="7"/>
        <v>是</v>
      </c>
      <c r="N73" s="43" t="s">
        <v>27</v>
      </c>
      <c r="O73" s="43" t="s">
        <v>28</v>
      </c>
      <c r="P73" s="43" t="str">
        <f t="shared" si="4"/>
        <v>否</v>
      </c>
      <c r="Q73" s="34" t="s">
        <v>63</v>
      </c>
      <c r="R73" s="35">
        <v>0</v>
      </c>
      <c r="S73" s="17">
        <v>1</v>
      </c>
    </row>
    <row r="74" ht="24.75" customHeight="1" spans="1:19">
      <c r="A74" s="55">
        <v>69</v>
      </c>
      <c r="B74" s="17" t="s">
        <v>286</v>
      </c>
      <c r="C74" s="7">
        <v>20200308025</v>
      </c>
      <c r="D74" s="17" t="s">
        <v>359</v>
      </c>
      <c r="E74" s="56">
        <f>VLOOKUP(C74,[6]sheet1!$A:$AQ,42,0)</f>
        <v>0</v>
      </c>
      <c r="F74" s="38" t="str">
        <f>VLOOKUP(C74,[6]sheet1!$A:$AQ,43,0)</f>
        <v/>
      </c>
      <c r="G74" s="16">
        <v>10</v>
      </c>
      <c r="H74" s="16">
        <v>10</v>
      </c>
      <c r="I74" s="16">
        <f t="shared" si="5"/>
        <v>20</v>
      </c>
      <c r="J74" s="16" t="s">
        <v>360</v>
      </c>
      <c r="K74" s="16" t="str">
        <f t="shared" si="6"/>
        <v>是</v>
      </c>
      <c r="L74" s="16" t="s">
        <v>353</v>
      </c>
      <c r="M74" s="16" t="str">
        <f t="shared" si="7"/>
        <v>是</v>
      </c>
      <c r="N74" s="43" t="s">
        <v>27</v>
      </c>
      <c r="O74" s="43" t="s">
        <v>28</v>
      </c>
      <c r="P74" s="43" t="str">
        <f t="shared" si="4"/>
        <v>是</v>
      </c>
      <c r="Q74" s="48" t="s">
        <v>29</v>
      </c>
      <c r="R74" s="35">
        <v>0</v>
      </c>
      <c r="S74" s="17"/>
    </row>
    <row r="75" ht="24.75" customHeight="1" spans="1:19">
      <c r="A75" s="55">
        <v>70</v>
      </c>
      <c r="B75" s="17" t="s">
        <v>286</v>
      </c>
      <c r="C75" s="7">
        <v>20200308027</v>
      </c>
      <c r="D75" s="17" t="s">
        <v>361</v>
      </c>
      <c r="E75" s="56">
        <f>VLOOKUP(C75,[6]sheet1!$A:$AQ,42,0)</f>
        <v>0</v>
      </c>
      <c r="F75" s="38" t="str">
        <f>VLOOKUP(C75,[6]sheet1!$A:$AQ,43,0)</f>
        <v/>
      </c>
      <c r="G75" s="16">
        <v>14</v>
      </c>
      <c r="H75" s="16">
        <v>10</v>
      </c>
      <c r="I75" s="16">
        <f t="shared" si="5"/>
        <v>24</v>
      </c>
      <c r="J75" s="16" t="s">
        <v>362</v>
      </c>
      <c r="K75" s="16" t="str">
        <f t="shared" si="6"/>
        <v>是</v>
      </c>
      <c r="L75" s="16" t="s">
        <v>363</v>
      </c>
      <c r="M75" s="16" t="str">
        <f t="shared" si="7"/>
        <v>是</v>
      </c>
      <c r="N75" s="43" t="s">
        <v>27</v>
      </c>
      <c r="O75" s="43" t="s">
        <v>28</v>
      </c>
      <c r="P75" s="43" t="str">
        <f t="shared" si="4"/>
        <v>是</v>
      </c>
      <c r="Q75" s="48" t="s">
        <v>29</v>
      </c>
      <c r="R75" s="35">
        <v>0</v>
      </c>
      <c r="S75" s="17"/>
    </row>
    <row r="76" ht="24.75" customHeight="1" spans="1:19">
      <c r="A76" s="55">
        <v>71</v>
      </c>
      <c r="B76" s="17" t="s">
        <v>286</v>
      </c>
      <c r="C76" s="7">
        <v>20200308028</v>
      </c>
      <c r="D76" s="17" t="s">
        <v>364</v>
      </c>
      <c r="E76" s="56">
        <f>VLOOKUP(C76,[6]sheet1!$A:$AQ,42,0)</f>
        <v>0</v>
      </c>
      <c r="F76" s="38" t="str">
        <f>VLOOKUP(C76,[6]sheet1!$A:$AQ,43,0)</f>
        <v/>
      </c>
      <c r="G76" s="16">
        <v>11</v>
      </c>
      <c r="H76" s="16">
        <v>10</v>
      </c>
      <c r="I76" s="16">
        <f t="shared" si="5"/>
        <v>21</v>
      </c>
      <c r="J76" s="16" t="s">
        <v>365</v>
      </c>
      <c r="K76" s="16" t="str">
        <f t="shared" si="6"/>
        <v>是</v>
      </c>
      <c r="L76" s="16" t="s">
        <v>242</v>
      </c>
      <c r="M76" s="16" t="str">
        <f t="shared" si="7"/>
        <v>是</v>
      </c>
      <c r="N76" s="43" t="s">
        <v>27</v>
      </c>
      <c r="O76" s="43" t="s">
        <v>28</v>
      </c>
      <c r="P76" s="43" t="str">
        <f t="shared" si="4"/>
        <v>是</v>
      </c>
      <c r="Q76" s="48" t="s">
        <v>29</v>
      </c>
      <c r="R76" s="35">
        <v>0</v>
      </c>
      <c r="S76" s="17"/>
    </row>
    <row r="77" ht="24.75" customHeight="1" spans="1:19">
      <c r="A77" s="55">
        <v>72</v>
      </c>
      <c r="B77" s="17" t="s">
        <v>286</v>
      </c>
      <c r="C77" s="7">
        <v>20200308048</v>
      </c>
      <c r="D77" s="17" t="s">
        <v>366</v>
      </c>
      <c r="E77" s="56">
        <f>VLOOKUP(C77,[6]sheet1!$A:$AQ,42,0)</f>
        <v>2</v>
      </c>
      <c r="F77" s="38" t="str">
        <f>VLOOKUP(C77,[6]sheet1!$A:$AQ,43,0)</f>
        <v>毕业设计（论文）/职业能力测试预就业实习</v>
      </c>
      <c r="G77" s="16">
        <v>11</v>
      </c>
      <c r="H77" s="16">
        <v>10</v>
      </c>
      <c r="I77" s="16">
        <f t="shared" si="5"/>
        <v>21</v>
      </c>
      <c r="J77" s="16" t="s">
        <v>343</v>
      </c>
      <c r="K77" s="16" t="str">
        <f t="shared" si="6"/>
        <v>是</v>
      </c>
      <c r="L77" s="16" t="s">
        <v>341</v>
      </c>
      <c r="M77" s="16" t="str">
        <f t="shared" si="7"/>
        <v>是</v>
      </c>
      <c r="N77" s="43" t="s">
        <v>27</v>
      </c>
      <c r="O77" s="43" t="s">
        <v>28</v>
      </c>
      <c r="P77" s="43" t="str">
        <f t="shared" si="4"/>
        <v>否</v>
      </c>
      <c r="Q77" s="34" t="s">
        <v>63</v>
      </c>
      <c r="R77" s="35">
        <v>0</v>
      </c>
      <c r="S77" s="17">
        <v>1</v>
      </c>
    </row>
    <row r="78" ht="24.75" customHeight="1" spans="1:19">
      <c r="A78" s="55">
        <v>73</v>
      </c>
      <c r="B78" s="17" t="s">
        <v>286</v>
      </c>
      <c r="C78" s="7">
        <v>20200202040</v>
      </c>
      <c r="D78" s="17" t="s">
        <v>367</v>
      </c>
      <c r="E78" s="56">
        <f>VLOOKUP(C78,[6]sheet1!$A:$AQ,42,0)</f>
        <v>0</v>
      </c>
      <c r="F78" s="38" t="str">
        <f>VLOOKUP(C78,[6]sheet1!$A:$AQ,43,0)</f>
        <v/>
      </c>
      <c r="G78" s="16">
        <v>9</v>
      </c>
      <c r="H78" s="16">
        <v>10</v>
      </c>
      <c r="I78" s="16">
        <f t="shared" si="5"/>
        <v>19</v>
      </c>
      <c r="J78" s="16" t="s">
        <v>368</v>
      </c>
      <c r="K78" s="16" t="str">
        <f t="shared" si="6"/>
        <v>是</v>
      </c>
      <c r="L78" s="16" t="s">
        <v>369</v>
      </c>
      <c r="M78" s="16" t="str">
        <f t="shared" si="7"/>
        <v>是</v>
      </c>
      <c r="N78" s="43" t="s">
        <v>27</v>
      </c>
      <c r="O78" s="43" t="s">
        <v>28</v>
      </c>
      <c r="P78" s="43" t="str">
        <f t="shared" si="4"/>
        <v>是</v>
      </c>
      <c r="Q78" s="48" t="s">
        <v>29</v>
      </c>
      <c r="R78" s="35">
        <v>0</v>
      </c>
      <c r="S78" s="17"/>
    </row>
    <row r="79" ht="24.75" customHeight="1" spans="1:19">
      <c r="A79" s="55">
        <v>74</v>
      </c>
      <c r="B79" s="17" t="s">
        <v>286</v>
      </c>
      <c r="C79" s="7">
        <v>20200308004</v>
      </c>
      <c r="D79" s="17" t="s">
        <v>370</v>
      </c>
      <c r="E79" s="56">
        <f>VLOOKUP(C79,[6]sheet1!$A:$AQ,42,0)</f>
        <v>2</v>
      </c>
      <c r="F79" s="38" t="str">
        <f>VLOOKUP(C79,[6]sheet1!$A:$AQ,43,0)</f>
        <v>职业素养实习与劳动教育预就业实习</v>
      </c>
      <c r="G79" s="16">
        <v>17</v>
      </c>
      <c r="H79" s="16">
        <v>10</v>
      </c>
      <c r="I79" s="16">
        <f t="shared" si="5"/>
        <v>27</v>
      </c>
      <c r="J79" s="16" t="s">
        <v>371</v>
      </c>
      <c r="K79" s="16" t="str">
        <f t="shared" si="6"/>
        <v>是</v>
      </c>
      <c r="L79" s="16" t="s">
        <v>233</v>
      </c>
      <c r="M79" s="16" t="str">
        <f t="shared" si="7"/>
        <v>是</v>
      </c>
      <c r="N79" s="43" t="s">
        <v>27</v>
      </c>
      <c r="O79" s="43" t="s">
        <v>28</v>
      </c>
      <c r="P79" s="43" t="str">
        <f t="shared" si="4"/>
        <v>否</v>
      </c>
      <c r="Q79" s="34" t="s">
        <v>63</v>
      </c>
      <c r="R79" s="35">
        <v>0</v>
      </c>
      <c r="S79" s="17">
        <v>1</v>
      </c>
    </row>
    <row r="80" ht="24.75" customHeight="1" spans="1:19">
      <c r="A80" s="55">
        <v>75</v>
      </c>
      <c r="B80" s="17" t="s">
        <v>286</v>
      </c>
      <c r="C80" s="7">
        <v>20200308076</v>
      </c>
      <c r="D80" s="17" t="s">
        <v>372</v>
      </c>
      <c r="E80" s="56">
        <f>VLOOKUP(C80,[6]sheet1!$A:$AQ,42,0)</f>
        <v>1</v>
      </c>
      <c r="F80" s="38" t="str">
        <f>VLOOKUP(C80,[6]sheet1!$A:$AQ,43,0)</f>
        <v>预就业实习</v>
      </c>
      <c r="G80" s="16">
        <v>15</v>
      </c>
      <c r="H80" s="16">
        <v>10</v>
      </c>
      <c r="I80" s="16">
        <f t="shared" si="5"/>
        <v>25</v>
      </c>
      <c r="J80" s="16" t="s">
        <v>373</v>
      </c>
      <c r="K80" s="16" t="str">
        <f t="shared" si="6"/>
        <v>是</v>
      </c>
      <c r="L80" s="16" t="s">
        <v>374</v>
      </c>
      <c r="M80" s="16" t="str">
        <f t="shared" si="7"/>
        <v>是</v>
      </c>
      <c r="N80" s="43" t="s">
        <v>27</v>
      </c>
      <c r="O80" s="43" t="s">
        <v>28</v>
      </c>
      <c r="P80" s="43" t="str">
        <f t="shared" si="4"/>
        <v>否</v>
      </c>
      <c r="Q80" s="34" t="s">
        <v>63</v>
      </c>
      <c r="R80" s="35">
        <v>0</v>
      </c>
      <c r="S80" s="17">
        <v>1</v>
      </c>
    </row>
    <row r="81" ht="24.75" customHeight="1" spans="1:19">
      <c r="A81" s="55">
        <v>76</v>
      </c>
      <c r="B81" s="17" t="s">
        <v>286</v>
      </c>
      <c r="C81" s="7">
        <v>20200308049</v>
      </c>
      <c r="D81" s="17" t="s">
        <v>375</v>
      </c>
      <c r="E81" s="56">
        <f>VLOOKUP(C81,[6]sheet1!$A:$AQ,42,0)</f>
        <v>1</v>
      </c>
      <c r="F81" s="38" t="str">
        <f>VLOOKUP(C81,[6]sheet1!$A:$AQ,43,0)</f>
        <v>高职生心理健康教育</v>
      </c>
      <c r="G81" s="16">
        <v>16</v>
      </c>
      <c r="H81" s="16">
        <v>10</v>
      </c>
      <c r="I81" s="16">
        <f t="shared" si="5"/>
        <v>26</v>
      </c>
      <c r="J81" s="16" t="s">
        <v>376</v>
      </c>
      <c r="K81" s="16" t="str">
        <f t="shared" si="6"/>
        <v>是</v>
      </c>
      <c r="L81" s="16" t="s">
        <v>377</v>
      </c>
      <c r="M81" s="16" t="str">
        <f t="shared" si="7"/>
        <v>是</v>
      </c>
      <c r="N81" s="43" t="s">
        <v>27</v>
      </c>
      <c r="O81" s="43" t="s">
        <v>28</v>
      </c>
      <c r="P81" s="43" t="str">
        <f t="shared" si="4"/>
        <v>否</v>
      </c>
      <c r="Q81" s="34" t="s">
        <v>63</v>
      </c>
      <c r="R81" s="35">
        <v>7353.88</v>
      </c>
      <c r="S81" s="17">
        <v>1</v>
      </c>
    </row>
    <row r="82" ht="24.75" customHeight="1" spans="1:19">
      <c r="A82" s="55">
        <v>77</v>
      </c>
      <c r="B82" s="17" t="s">
        <v>286</v>
      </c>
      <c r="C82" s="7">
        <v>20200308012</v>
      </c>
      <c r="D82" s="17" t="s">
        <v>378</v>
      </c>
      <c r="E82" s="56">
        <f>VLOOKUP(C82,[6]sheet1!$A:$AQ,42,0)</f>
        <v>0</v>
      </c>
      <c r="F82" s="38" t="str">
        <f>VLOOKUP(C82,[6]sheet1!$A:$AQ,43,0)</f>
        <v/>
      </c>
      <c r="G82" s="16">
        <v>10</v>
      </c>
      <c r="H82" s="16">
        <v>10</v>
      </c>
      <c r="I82" s="16">
        <f t="shared" si="5"/>
        <v>20</v>
      </c>
      <c r="J82" s="16" t="s">
        <v>343</v>
      </c>
      <c r="K82" s="16" t="str">
        <f t="shared" si="6"/>
        <v>是</v>
      </c>
      <c r="L82" s="16" t="s">
        <v>379</v>
      </c>
      <c r="M82" s="16" t="str">
        <f t="shared" si="7"/>
        <v>是</v>
      </c>
      <c r="N82" s="43" t="s">
        <v>27</v>
      </c>
      <c r="O82" s="43" t="s">
        <v>28</v>
      </c>
      <c r="P82" s="43" t="str">
        <f t="shared" si="4"/>
        <v>是</v>
      </c>
      <c r="Q82" s="48" t="s">
        <v>29</v>
      </c>
      <c r="R82" s="35">
        <v>0</v>
      </c>
      <c r="S82" s="17"/>
    </row>
    <row r="83" ht="24.75" customHeight="1" spans="1:19">
      <c r="A83" s="55">
        <v>78</v>
      </c>
      <c r="B83" s="17" t="s">
        <v>286</v>
      </c>
      <c r="C83" s="7">
        <v>20200308068</v>
      </c>
      <c r="D83" s="17" t="s">
        <v>380</v>
      </c>
      <c r="E83" s="56">
        <f>VLOOKUP(C83,[6]sheet1!$A:$AQ,42,0)</f>
        <v>5</v>
      </c>
      <c r="F83" s="38" t="str">
        <f>VLOOKUP(C83,[6]sheet1!$A:$AQ,43,0)</f>
        <v>计算机网络应用,网页设计与制作体育与健康(二)毕业设计（论文）/职业能力测试预就业实习</v>
      </c>
      <c r="G83" s="16">
        <v>9</v>
      </c>
      <c r="H83" s="16">
        <v>10</v>
      </c>
      <c r="I83" s="16">
        <f t="shared" si="5"/>
        <v>19</v>
      </c>
      <c r="J83" s="16" t="s">
        <v>381</v>
      </c>
      <c r="K83" s="16" t="str">
        <f t="shared" si="6"/>
        <v>是</v>
      </c>
      <c r="L83" s="16" t="s">
        <v>335</v>
      </c>
      <c r="M83" s="16" t="str">
        <f t="shared" si="7"/>
        <v>是</v>
      </c>
      <c r="N83" s="43" t="s">
        <v>27</v>
      </c>
      <c r="O83" s="43" t="s">
        <v>28</v>
      </c>
      <c r="P83" s="43" t="str">
        <f t="shared" si="4"/>
        <v>否</v>
      </c>
      <c r="Q83" s="34" t="s">
        <v>63</v>
      </c>
      <c r="R83" s="35">
        <v>0</v>
      </c>
      <c r="S83" s="17">
        <v>1</v>
      </c>
    </row>
    <row r="84" ht="24.75" customHeight="1" spans="1:19">
      <c r="A84" s="55">
        <v>79</v>
      </c>
      <c r="B84" s="17" t="s">
        <v>286</v>
      </c>
      <c r="C84" s="7">
        <v>20200308075</v>
      </c>
      <c r="D84" s="17" t="s">
        <v>382</v>
      </c>
      <c r="E84" s="56">
        <f>VLOOKUP(C84,[6]sheet1!$A:$AQ,42,0)</f>
        <v>1</v>
      </c>
      <c r="F84" s="38" t="str">
        <f>VLOOKUP(C84,[6]sheet1!$A:$AQ,43,0)</f>
        <v>预就业实习</v>
      </c>
      <c r="G84" s="16">
        <v>14</v>
      </c>
      <c r="H84" s="16">
        <v>10</v>
      </c>
      <c r="I84" s="16">
        <f t="shared" si="5"/>
        <v>24</v>
      </c>
      <c r="J84" s="16" t="s">
        <v>352</v>
      </c>
      <c r="K84" s="16" t="str">
        <f t="shared" si="6"/>
        <v>是</v>
      </c>
      <c r="L84" s="16" t="s">
        <v>383</v>
      </c>
      <c r="M84" s="16" t="str">
        <f t="shared" si="7"/>
        <v>是</v>
      </c>
      <c r="N84" s="43" t="s">
        <v>27</v>
      </c>
      <c r="O84" s="43" t="s">
        <v>28</v>
      </c>
      <c r="P84" s="43" t="str">
        <f t="shared" si="4"/>
        <v>否</v>
      </c>
      <c r="Q84" s="34" t="s">
        <v>63</v>
      </c>
      <c r="R84" s="35">
        <v>0</v>
      </c>
      <c r="S84" s="17">
        <v>1</v>
      </c>
    </row>
    <row r="85" ht="24.75" customHeight="1" spans="1:19">
      <c r="A85" s="55">
        <v>80</v>
      </c>
      <c r="B85" s="17" t="s">
        <v>286</v>
      </c>
      <c r="C85" s="7">
        <v>20200318126</v>
      </c>
      <c r="D85" s="17" t="s">
        <v>384</v>
      </c>
      <c r="E85" s="56">
        <f>VLOOKUP(C85,[6]sheet1!$A:$AQ,42,0)</f>
        <v>4</v>
      </c>
      <c r="F85" s="38" t="str">
        <f>VLOOKUP(C85,[6]sheet1!$A:$AQ,43,0)</f>
        <v>计算机网络应用,网页设计与制作企业网络组建与维护预就业实习</v>
      </c>
      <c r="G85" s="16">
        <v>15</v>
      </c>
      <c r="H85" s="16">
        <v>10</v>
      </c>
      <c r="I85" s="16">
        <f t="shared" si="5"/>
        <v>25</v>
      </c>
      <c r="J85" s="16" t="s">
        <v>385</v>
      </c>
      <c r="K85" s="16" t="str">
        <f t="shared" si="6"/>
        <v>是</v>
      </c>
      <c r="L85" s="16" t="s">
        <v>386</v>
      </c>
      <c r="M85" s="16" t="str">
        <f t="shared" si="7"/>
        <v>是</v>
      </c>
      <c r="N85" s="43" t="s">
        <v>27</v>
      </c>
      <c r="O85" s="43" t="s">
        <v>28</v>
      </c>
      <c r="P85" s="43" t="str">
        <f t="shared" si="4"/>
        <v>否</v>
      </c>
      <c r="Q85" s="34" t="s">
        <v>63</v>
      </c>
      <c r="R85" s="35">
        <v>6483.4</v>
      </c>
      <c r="S85" s="17">
        <v>1</v>
      </c>
    </row>
    <row r="86" ht="24.75" customHeight="1" spans="1:19">
      <c r="A86" s="55">
        <v>81</v>
      </c>
      <c r="B86" s="17" t="s">
        <v>387</v>
      </c>
      <c r="C86" s="7">
        <v>20200308033</v>
      </c>
      <c r="D86" s="17" t="s">
        <v>388</v>
      </c>
      <c r="E86" s="56">
        <f>VLOOKUP(C86,[6]sheet1!$A:$AQ,42,0)</f>
        <v>0</v>
      </c>
      <c r="F86" s="38" t="str">
        <f>VLOOKUP(C86,[6]sheet1!$A:$AQ,43,0)</f>
        <v/>
      </c>
      <c r="G86" s="16">
        <v>11</v>
      </c>
      <c r="H86" s="16">
        <v>9</v>
      </c>
      <c r="I86" s="16">
        <f t="shared" si="5"/>
        <v>20</v>
      </c>
      <c r="J86" s="16" t="s">
        <v>265</v>
      </c>
      <c r="K86" s="16" t="str">
        <f t="shared" si="6"/>
        <v>是</v>
      </c>
      <c r="L86" s="16" t="s">
        <v>389</v>
      </c>
      <c r="M86" s="16" t="str">
        <f t="shared" si="7"/>
        <v>是</v>
      </c>
      <c r="N86" s="43" t="s">
        <v>27</v>
      </c>
      <c r="O86" s="43" t="s">
        <v>28</v>
      </c>
      <c r="P86" s="43" t="str">
        <f t="shared" si="4"/>
        <v>是</v>
      </c>
      <c r="Q86" s="48" t="s">
        <v>29</v>
      </c>
      <c r="R86" s="35">
        <v>0</v>
      </c>
      <c r="S86" s="17"/>
    </row>
    <row r="87" ht="24.75" customHeight="1" spans="1:19">
      <c r="A87" s="55">
        <v>82</v>
      </c>
      <c r="B87" s="17" t="s">
        <v>387</v>
      </c>
      <c r="C87" s="7">
        <v>20200308079</v>
      </c>
      <c r="D87" s="17" t="s">
        <v>390</v>
      </c>
      <c r="E87" s="56">
        <f>VLOOKUP(C87,[6]sheet1!$A:$AQ,42,0)</f>
        <v>0</v>
      </c>
      <c r="F87" s="38" t="str">
        <f>VLOOKUP(C87,[6]sheet1!$A:$AQ,43,0)</f>
        <v/>
      </c>
      <c r="G87" s="16">
        <v>14</v>
      </c>
      <c r="H87" s="16">
        <v>9</v>
      </c>
      <c r="I87" s="16">
        <f t="shared" si="5"/>
        <v>23</v>
      </c>
      <c r="J87" s="16" t="s">
        <v>391</v>
      </c>
      <c r="K87" s="16" t="str">
        <f t="shared" si="6"/>
        <v>是</v>
      </c>
      <c r="L87" s="16" t="s">
        <v>188</v>
      </c>
      <c r="M87" s="16" t="str">
        <f t="shared" si="7"/>
        <v>是</v>
      </c>
      <c r="N87" s="43" t="s">
        <v>27</v>
      </c>
      <c r="O87" s="43" t="s">
        <v>28</v>
      </c>
      <c r="P87" s="43" t="str">
        <f t="shared" si="4"/>
        <v>是</v>
      </c>
      <c r="Q87" s="48" t="s">
        <v>29</v>
      </c>
      <c r="R87" s="35">
        <v>0</v>
      </c>
      <c r="S87" s="17"/>
    </row>
    <row r="88" ht="24.75" customHeight="1" spans="1:19">
      <c r="A88" s="55">
        <v>83</v>
      </c>
      <c r="B88" s="17" t="s">
        <v>387</v>
      </c>
      <c r="C88" s="7">
        <v>20200314059</v>
      </c>
      <c r="D88" s="17" t="s">
        <v>392</v>
      </c>
      <c r="E88" s="56">
        <f>VLOOKUP(C88,[6]sheet1!$A:$AQ,42,0)</f>
        <v>0</v>
      </c>
      <c r="F88" s="38" t="str">
        <f>VLOOKUP(C88,[6]sheet1!$A:$AQ,43,0)</f>
        <v/>
      </c>
      <c r="G88" s="16">
        <v>13</v>
      </c>
      <c r="H88" s="16">
        <v>9</v>
      </c>
      <c r="I88" s="16">
        <f t="shared" si="5"/>
        <v>22</v>
      </c>
      <c r="J88" s="16" t="s">
        <v>393</v>
      </c>
      <c r="K88" s="16" t="str">
        <f t="shared" si="6"/>
        <v>是</v>
      </c>
      <c r="L88" s="16" t="s">
        <v>394</v>
      </c>
      <c r="M88" s="16" t="str">
        <f t="shared" si="7"/>
        <v>是</v>
      </c>
      <c r="N88" s="43" t="s">
        <v>27</v>
      </c>
      <c r="O88" s="43" t="s">
        <v>28</v>
      </c>
      <c r="P88" s="43" t="str">
        <f t="shared" si="4"/>
        <v>是</v>
      </c>
      <c r="Q88" s="48" t="s">
        <v>29</v>
      </c>
      <c r="R88" s="35">
        <v>0</v>
      </c>
      <c r="S88" s="17"/>
    </row>
    <row r="89" ht="24.75" customHeight="1" spans="1:19">
      <c r="A89" s="55">
        <v>84</v>
      </c>
      <c r="B89" s="17" t="s">
        <v>387</v>
      </c>
      <c r="C89" s="7">
        <v>20200308064</v>
      </c>
      <c r="D89" s="17" t="s">
        <v>395</v>
      </c>
      <c r="E89" s="56">
        <f>VLOOKUP(C89,[6]sheet1!$A:$AQ,42,0)</f>
        <v>0</v>
      </c>
      <c r="F89" s="38" t="str">
        <f>VLOOKUP(C89,[6]sheet1!$A:$AQ,43,0)</f>
        <v/>
      </c>
      <c r="G89" s="16">
        <v>10</v>
      </c>
      <c r="H89" s="16">
        <v>9</v>
      </c>
      <c r="I89" s="16">
        <f t="shared" si="5"/>
        <v>19</v>
      </c>
      <c r="J89" s="16" t="s">
        <v>396</v>
      </c>
      <c r="K89" s="16" t="str">
        <f t="shared" si="6"/>
        <v>是</v>
      </c>
      <c r="L89" s="16" t="s">
        <v>397</v>
      </c>
      <c r="M89" s="16" t="str">
        <f t="shared" si="7"/>
        <v>是</v>
      </c>
      <c r="N89" s="43" t="s">
        <v>27</v>
      </c>
      <c r="O89" s="43" t="s">
        <v>28</v>
      </c>
      <c r="P89" s="43" t="str">
        <f t="shared" si="4"/>
        <v>是</v>
      </c>
      <c r="Q89" s="48" t="s">
        <v>29</v>
      </c>
      <c r="R89" s="35">
        <v>0</v>
      </c>
      <c r="S89" s="17"/>
    </row>
    <row r="90" ht="24.75" customHeight="1" spans="1:19">
      <c r="A90" s="55">
        <v>85</v>
      </c>
      <c r="B90" s="17" t="s">
        <v>387</v>
      </c>
      <c r="C90" s="7">
        <v>20200308077</v>
      </c>
      <c r="D90" s="17" t="s">
        <v>398</v>
      </c>
      <c r="E90" s="56">
        <f>VLOOKUP(C90,[6]sheet1!$A:$AQ,42,0)</f>
        <v>0</v>
      </c>
      <c r="F90" s="38" t="str">
        <f>VLOOKUP(C90,[6]sheet1!$A:$AQ,43,0)</f>
        <v/>
      </c>
      <c r="G90" s="16">
        <v>12</v>
      </c>
      <c r="H90" s="16">
        <v>9</v>
      </c>
      <c r="I90" s="16">
        <f t="shared" si="5"/>
        <v>21</v>
      </c>
      <c r="J90" s="16" t="s">
        <v>399</v>
      </c>
      <c r="K90" s="16" t="str">
        <f t="shared" si="6"/>
        <v>是</v>
      </c>
      <c r="L90" s="16" t="s">
        <v>400</v>
      </c>
      <c r="M90" s="16" t="str">
        <f t="shared" si="7"/>
        <v>是</v>
      </c>
      <c r="N90" s="43" t="s">
        <v>27</v>
      </c>
      <c r="O90" s="43" t="s">
        <v>28</v>
      </c>
      <c r="P90" s="43" t="str">
        <f t="shared" si="4"/>
        <v>是</v>
      </c>
      <c r="Q90" s="48" t="s">
        <v>29</v>
      </c>
      <c r="R90" s="35">
        <v>0</v>
      </c>
      <c r="S90" s="17"/>
    </row>
    <row r="91" ht="24.75" customHeight="1" spans="1:19">
      <c r="A91" s="55">
        <v>86</v>
      </c>
      <c r="B91" s="17" t="s">
        <v>387</v>
      </c>
      <c r="C91" s="7">
        <v>20200308069</v>
      </c>
      <c r="D91" s="17" t="s">
        <v>401</v>
      </c>
      <c r="E91" s="56">
        <f>VLOOKUP(C91,[6]sheet1!$A:$AQ,42,0)</f>
        <v>0</v>
      </c>
      <c r="F91" s="38" t="str">
        <f>VLOOKUP(C91,[6]sheet1!$A:$AQ,43,0)</f>
        <v/>
      </c>
      <c r="G91" s="16">
        <v>12</v>
      </c>
      <c r="H91" s="16">
        <v>9</v>
      </c>
      <c r="I91" s="16">
        <f t="shared" si="5"/>
        <v>21</v>
      </c>
      <c r="J91" s="16" t="s">
        <v>402</v>
      </c>
      <c r="K91" s="16" t="str">
        <f t="shared" si="6"/>
        <v>是</v>
      </c>
      <c r="L91" s="16" t="s">
        <v>403</v>
      </c>
      <c r="M91" s="16" t="str">
        <f t="shared" si="7"/>
        <v>是</v>
      </c>
      <c r="N91" s="43" t="s">
        <v>27</v>
      </c>
      <c r="O91" s="43" t="s">
        <v>28</v>
      </c>
      <c r="P91" s="43" t="str">
        <f t="shared" si="4"/>
        <v>是</v>
      </c>
      <c r="Q91" s="48" t="s">
        <v>29</v>
      </c>
      <c r="R91" s="35">
        <v>0</v>
      </c>
      <c r="S91" s="17"/>
    </row>
    <row r="92" ht="24.75" customHeight="1" spans="1:19">
      <c r="A92" s="55">
        <v>87</v>
      </c>
      <c r="B92" s="17" t="s">
        <v>387</v>
      </c>
      <c r="C92" s="7">
        <v>20200308010</v>
      </c>
      <c r="D92" s="17" t="s">
        <v>404</v>
      </c>
      <c r="E92" s="56">
        <f>VLOOKUP(C92,[6]sheet1!$A:$AQ,42,0)</f>
        <v>1</v>
      </c>
      <c r="F92" s="38" t="str">
        <f>VLOOKUP(C92,[6]sheet1!$A:$AQ,43,0)</f>
        <v>预就业实习</v>
      </c>
      <c r="G92" s="16">
        <v>13</v>
      </c>
      <c r="H92" s="16">
        <v>9</v>
      </c>
      <c r="I92" s="16">
        <f t="shared" si="5"/>
        <v>22</v>
      </c>
      <c r="J92" s="16" t="s">
        <v>405</v>
      </c>
      <c r="K92" s="16" t="str">
        <f t="shared" si="6"/>
        <v>是</v>
      </c>
      <c r="L92" s="16" t="s">
        <v>245</v>
      </c>
      <c r="M92" s="16" t="str">
        <f t="shared" si="7"/>
        <v>是</v>
      </c>
      <c r="N92" s="43" t="s">
        <v>27</v>
      </c>
      <c r="O92" s="43" t="s">
        <v>28</v>
      </c>
      <c r="P92" s="43" t="str">
        <f t="shared" si="4"/>
        <v>否</v>
      </c>
      <c r="Q92" s="34" t="s">
        <v>63</v>
      </c>
      <c r="R92" s="35">
        <v>0</v>
      </c>
      <c r="S92" s="17">
        <v>1</v>
      </c>
    </row>
    <row r="93" ht="24.75" customHeight="1" spans="1:19">
      <c r="A93" s="55">
        <v>88</v>
      </c>
      <c r="B93" s="17" t="s">
        <v>387</v>
      </c>
      <c r="C93" s="7">
        <v>20200308084</v>
      </c>
      <c r="D93" s="17" t="s">
        <v>406</v>
      </c>
      <c r="E93" s="56">
        <f>VLOOKUP(C93,[6]sheet1!$A:$AQ,42,0)</f>
        <v>0</v>
      </c>
      <c r="F93" s="38" t="str">
        <f>VLOOKUP(C93,[6]sheet1!$A:$AQ,43,0)</f>
        <v/>
      </c>
      <c r="G93" s="16">
        <v>11</v>
      </c>
      <c r="H93" s="16">
        <v>9</v>
      </c>
      <c r="I93" s="16">
        <f t="shared" si="5"/>
        <v>20</v>
      </c>
      <c r="J93" s="16" t="s">
        <v>267</v>
      </c>
      <c r="K93" s="16" t="str">
        <f t="shared" si="6"/>
        <v>是</v>
      </c>
      <c r="L93" s="16" t="s">
        <v>350</v>
      </c>
      <c r="M93" s="16" t="str">
        <f t="shared" si="7"/>
        <v>是</v>
      </c>
      <c r="N93" s="43" t="s">
        <v>27</v>
      </c>
      <c r="O93" s="43" t="s">
        <v>28</v>
      </c>
      <c r="P93" s="43" t="str">
        <f t="shared" si="4"/>
        <v>是</v>
      </c>
      <c r="Q93" s="48" t="s">
        <v>29</v>
      </c>
      <c r="R93" s="35">
        <v>0</v>
      </c>
      <c r="S93" s="17"/>
    </row>
    <row r="94" ht="24.75" customHeight="1" spans="1:19">
      <c r="A94" s="55">
        <v>89</v>
      </c>
      <c r="B94" s="17" t="s">
        <v>387</v>
      </c>
      <c r="C94" s="7">
        <v>20200205011</v>
      </c>
      <c r="D94" s="17" t="s">
        <v>407</v>
      </c>
      <c r="E94" s="56">
        <f>VLOOKUP(C94,[6]sheet1!$A:$AQ,42,0)</f>
        <v>1</v>
      </c>
      <c r="F94" s="38" t="str">
        <f>VLOOKUP(C94,[6]sheet1!$A:$AQ,43,0)</f>
        <v>预就业实习</v>
      </c>
      <c r="G94" s="16">
        <v>10</v>
      </c>
      <c r="H94" s="16">
        <v>9</v>
      </c>
      <c r="I94" s="16">
        <f t="shared" si="5"/>
        <v>19</v>
      </c>
      <c r="J94" s="16" t="s">
        <v>408</v>
      </c>
      <c r="K94" s="16" t="str">
        <f t="shared" si="6"/>
        <v>是</v>
      </c>
      <c r="L94" s="16" t="s">
        <v>350</v>
      </c>
      <c r="M94" s="16" t="str">
        <f t="shared" si="7"/>
        <v>是</v>
      </c>
      <c r="N94" s="43" t="s">
        <v>27</v>
      </c>
      <c r="O94" s="43" t="s">
        <v>28</v>
      </c>
      <c r="P94" s="43" t="str">
        <f t="shared" si="4"/>
        <v>否</v>
      </c>
      <c r="Q94" s="34" t="s">
        <v>63</v>
      </c>
      <c r="R94" s="35">
        <v>0</v>
      </c>
      <c r="S94" s="17">
        <v>1</v>
      </c>
    </row>
    <row r="95" ht="24.75" customHeight="1" spans="1:19">
      <c r="A95" s="55">
        <v>90</v>
      </c>
      <c r="B95" s="17" t="s">
        <v>387</v>
      </c>
      <c r="C95" s="7">
        <v>20200308036</v>
      </c>
      <c r="D95" s="17" t="s">
        <v>409</v>
      </c>
      <c r="E95" s="56">
        <f>VLOOKUP(C95,[6]sheet1!$A:$AQ,42,0)</f>
        <v>1</v>
      </c>
      <c r="F95" s="38" t="str">
        <f>VLOOKUP(C95,[6]sheet1!$A:$AQ,43,0)</f>
        <v>预就业实习</v>
      </c>
      <c r="G95" s="16">
        <v>12</v>
      </c>
      <c r="H95" s="16">
        <v>9</v>
      </c>
      <c r="I95" s="16">
        <f t="shared" si="5"/>
        <v>21</v>
      </c>
      <c r="J95" s="16" t="s">
        <v>410</v>
      </c>
      <c r="K95" s="16" t="str">
        <f t="shared" si="6"/>
        <v>是</v>
      </c>
      <c r="L95" s="16" t="s">
        <v>277</v>
      </c>
      <c r="M95" s="16" t="str">
        <f t="shared" si="7"/>
        <v>是</v>
      </c>
      <c r="N95" s="43" t="s">
        <v>27</v>
      </c>
      <c r="O95" s="43" t="s">
        <v>28</v>
      </c>
      <c r="P95" s="43" t="str">
        <f t="shared" si="4"/>
        <v>否</v>
      </c>
      <c r="Q95" s="90" t="s">
        <v>63</v>
      </c>
      <c r="R95" s="35">
        <v>0</v>
      </c>
      <c r="S95" s="17">
        <v>1</v>
      </c>
    </row>
    <row r="96" ht="24.95" customHeight="1" spans="1:19">
      <c r="A96" s="55">
        <v>91</v>
      </c>
      <c r="B96" s="17" t="s">
        <v>387</v>
      </c>
      <c r="C96" s="7">
        <v>20200308065</v>
      </c>
      <c r="D96" s="17" t="s">
        <v>411</v>
      </c>
      <c r="E96" s="56">
        <f>VLOOKUP(C96,[6]sheet1!$A:$AQ,42,0)</f>
        <v>0</v>
      </c>
      <c r="F96" s="38" t="str">
        <f>VLOOKUP(C96,[6]sheet1!$A:$AQ,43,0)</f>
        <v/>
      </c>
      <c r="G96" s="16">
        <v>16</v>
      </c>
      <c r="H96" s="16">
        <v>8.5</v>
      </c>
      <c r="I96" s="16">
        <f t="shared" si="5"/>
        <v>24.5</v>
      </c>
      <c r="J96" s="16" t="s">
        <v>412</v>
      </c>
      <c r="K96" s="16" t="str">
        <f t="shared" si="6"/>
        <v>是</v>
      </c>
      <c r="L96" s="16" t="s">
        <v>182</v>
      </c>
      <c r="M96" s="16" t="str">
        <f t="shared" si="7"/>
        <v>是</v>
      </c>
      <c r="N96" s="43" t="s">
        <v>27</v>
      </c>
      <c r="O96" s="43" t="s">
        <v>28</v>
      </c>
      <c r="P96" s="43" t="str">
        <f t="shared" si="4"/>
        <v>是</v>
      </c>
      <c r="Q96" s="48" t="s">
        <v>29</v>
      </c>
      <c r="R96" s="35">
        <v>0</v>
      </c>
      <c r="S96" s="17"/>
    </row>
    <row r="97" ht="24.95" customHeight="1" spans="1:19">
      <c r="A97" s="55">
        <v>92</v>
      </c>
      <c r="B97" s="17" t="s">
        <v>387</v>
      </c>
      <c r="C97" s="7">
        <v>20200308016</v>
      </c>
      <c r="D97" s="17" t="s">
        <v>413</v>
      </c>
      <c r="E97" s="56">
        <f>VLOOKUP(C97,[6]sheet1!$A:$AQ,42,0)</f>
        <v>1</v>
      </c>
      <c r="F97" s="38" t="str">
        <f>VLOOKUP(C97,[6]sheet1!$A:$AQ,43,0)</f>
        <v>预就业实习</v>
      </c>
      <c r="G97" s="16">
        <v>9</v>
      </c>
      <c r="H97" s="16">
        <v>9</v>
      </c>
      <c r="I97" s="16">
        <f t="shared" si="5"/>
        <v>18</v>
      </c>
      <c r="J97" s="16" t="s">
        <v>414</v>
      </c>
      <c r="K97" s="16" t="str">
        <f t="shared" si="6"/>
        <v>是</v>
      </c>
      <c r="L97" s="16" t="s">
        <v>394</v>
      </c>
      <c r="M97" s="16" t="str">
        <f t="shared" si="7"/>
        <v>是</v>
      </c>
      <c r="N97" s="43" t="s">
        <v>27</v>
      </c>
      <c r="O97" s="43" t="s">
        <v>28</v>
      </c>
      <c r="P97" s="43" t="str">
        <f t="shared" si="4"/>
        <v>否</v>
      </c>
      <c r="Q97" s="34" t="s">
        <v>63</v>
      </c>
      <c r="R97" s="35">
        <v>0</v>
      </c>
      <c r="S97" s="17">
        <v>1</v>
      </c>
    </row>
    <row r="98" ht="24.95" customHeight="1" spans="1:19">
      <c r="A98" s="55">
        <v>93</v>
      </c>
      <c r="B98" s="17" t="s">
        <v>387</v>
      </c>
      <c r="C98" s="7">
        <v>20200308006</v>
      </c>
      <c r="D98" s="17" t="s">
        <v>415</v>
      </c>
      <c r="E98" s="56">
        <f>VLOOKUP(C98,[6]sheet1!$A:$AQ,42,0)</f>
        <v>1</v>
      </c>
      <c r="F98" s="38" t="str">
        <f>VLOOKUP(C98,[6]sheet1!$A:$AQ,43,0)</f>
        <v>预就业实习</v>
      </c>
      <c r="G98" s="16">
        <v>11</v>
      </c>
      <c r="H98" s="16">
        <v>9</v>
      </c>
      <c r="I98" s="16">
        <f t="shared" si="5"/>
        <v>20</v>
      </c>
      <c r="J98" s="16" t="s">
        <v>416</v>
      </c>
      <c r="K98" s="16" t="str">
        <f t="shared" si="6"/>
        <v>是</v>
      </c>
      <c r="L98" s="16" t="s">
        <v>348</v>
      </c>
      <c r="M98" s="16" t="str">
        <f t="shared" si="7"/>
        <v>是</v>
      </c>
      <c r="N98" s="43" t="s">
        <v>27</v>
      </c>
      <c r="O98" s="43" t="s">
        <v>28</v>
      </c>
      <c r="P98" s="43" t="str">
        <f t="shared" si="4"/>
        <v>否</v>
      </c>
      <c r="Q98" s="34" t="s">
        <v>63</v>
      </c>
      <c r="R98" s="35">
        <v>0</v>
      </c>
      <c r="S98" s="17">
        <v>1</v>
      </c>
    </row>
    <row r="99" ht="24.95" customHeight="1" spans="1:19">
      <c r="A99" s="55">
        <v>94</v>
      </c>
      <c r="B99" s="17" t="s">
        <v>387</v>
      </c>
      <c r="C99" s="7">
        <v>20200308040</v>
      </c>
      <c r="D99" s="17" t="s">
        <v>417</v>
      </c>
      <c r="E99" s="56">
        <f>VLOOKUP(C99,[6]sheet1!$A:$AQ,42,0)</f>
        <v>0</v>
      </c>
      <c r="F99" s="38" t="str">
        <f>VLOOKUP(C99,[6]sheet1!$A:$AQ,43,0)</f>
        <v/>
      </c>
      <c r="G99" s="16">
        <v>10</v>
      </c>
      <c r="H99" s="16">
        <v>9</v>
      </c>
      <c r="I99" s="16">
        <f t="shared" si="5"/>
        <v>19</v>
      </c>
      <c r="J99" s="16" t="s">
        <v>418</v>
      </c>
      <c r="K99" s="16" t="str">
        <f t="shared" si="6"/>
        <v>是</v>
      </c>
      <c r="L99" s="16" t="s">
        <v>291</v>
      </c>
      <c r="M99" s="16" t="str">
        <f t="shared" si="7"/>
        <v>是</v>
      </c>
      <c r="N99" s="43" t="s">
        <v>27</v>
      </c>
      <c r="O99" s="43" t="s">
        <v>28</v>
      </c>
      <c r="P99" s="43" t="str">
        <f t="shared" si="4"/>
        <v>是</v>
      </c>
      <c r="Q99" s="48" t="s">
        <v>29</v>
      </c>
      <c r="R99" s="35">
        <v>0</v>
      </c>
      <c r="S99" s="17"/>
    </row>
    <row r="100" ht="24.95" customHeight="1" spans="1:19">
      <c r="A100" s="55">
        <v>95</v>
      </c>
      <c r="B100" s="17" t="s">
        <v>387</v>
      </c>
      <c r="C100" s="7">
        <v>20200201102</v>
      </c>
      <c r="D100" s="17" t="s">
        <v>419</v>
      </c>
      <c r="E100" s="56">
        <f>VLOOKUP(C100,[6]sheet1!$A:$AQ,42,0)</f>
        <v>1</v>
      </c>
      <c r="F100" s="38" t="str">
        <f>VLOOKUP(C100,[6]sheet1!$A:$AQ,43,0)</f>
        <v>预就业实习</v>
      </c>
      <c r="G100" s="16">
        <v>12</v>
      </c>
      <c r="H100" s="16">
        <v>9</v>
      </c>
      <c r="I100" s="16">
        <f t="shared" si="5"/>
        <v>21</v>
      </c>
      <c r="J100" s="16" t="s">
        <v>420</v>
      </c>
      <c r="K100" s="16" t="str">
        <f t="shared" si="6"/>
        <v>是</v>
      </c>
      <c r="L100" s="16" t="s">
        <v>421</v>
      </c>
      <c r="M100" s="16" t="str">
        <f t="shared" si="7"/>
        <v>是</v>
      </c>
      <c r="N100" s="43" t="s">
        <v>27</v>
      </c>
      <c r="O100" s="43" t="s">
        <v>28</v>
      </c>
      <c r="P100" s="43" t="str">
        <f t="shared" si="4"/>
        <v>否</v>
      </c>
      <c r="Q100" s="34" t="s">
        <v>63</v>
      </c>
      <c r="R100" s="35">
        <v>0</v>
      </c>
      <c r="S100" s="17">
        <v>1</v>
      </c>
    </row>
    <row r="101" ht="24.95" customHeight="1" spans="1:19">
      <c r="A101" s="55">
        <v>96</v>
      </c>
      <c r="B101" s="17" t="s">
        <v>387</v>
      </c>
      <c r="C101" s="7">
        <v>20200308119</v>
      </c>
      <c r="D101" s="17" t="s">
        <v>422</v>
      </c>
      <c r="E101" s="56">
        <f>VLOOKUP(C101,[6]sheet1!$A:$AQ,42,0)</f>
        <v>0</v>
      </c>
      <c r="F101" s="38" t="str">
        <f>VLOOKUP(C101,[6]sheet1!$A:$AQ,43,0)</f>
        <v/>
      </c>
      <c r="G101" s="16">
        <v>15</v>
      </c>
      <c r="H101" s="16">
        <v>9</v>
      </c>
      <c r="I101" s="16">
        <f t="shared" si="5"/>
        <v>24</v>
      </c>
      <c r="J101" s="16" t="s">
        <v>418</v>
      </c>
      <c r="K101" s="16" t="str">
        <f t="shared" si="6"/>
        <v>是</v>
      </c>
      <c r="L101" s="16" t="s">
        <v>330</v>
      </c>
      <c r="M101" s="16" t="str">
        <f t="shared" si="7"/>
        <v>是</v>
      </c>
      <c r="N101" s="43" t="s">
        <v>27</v>
      </c>
      <c r="O101" s="43" t="s">
        <v>28</v>
      </c>
      <c r="P101" s="43" t="str">
        <f t="shared" si="4"/>
        <v>是</v>
      </c>
      <c r="Q101" s="48" t="s">
        <v>29</v>
      </c>
      <c r="R101" s="35">
        <v>0</v>
      </c>
      <c r="S101" s="17"/>
    </row>
    <row r="102" ht="24.95" customHeight="1" spans="1:19">
      <c r="A102" s="55">
        <v>97</v>
      </c>
      <c r="B102" s="17" t="s">
        <v>387</v>
      </c>
      <c r="C102" s="7">
        <v>20200308037</v>
      </c>
      <c r="D102" s="17" t="s">
        <v>423</v>
      </c>
      <c r="E102" s="56">
        <f>VLOOKUP(C102,[6]sheet1!$A:$AQ,42,0)</f>
        <v>1</v>
      </c>
      <c r="F102" s="38" t="str">
        <f>VLOOKUP(C102,[6]sheet1!$A:$AQ,43,0)</f>
        <v>预就业实习</v>
      </c>
      <c r="G102" s="16">
        <v>12</v>
      </c>
      <c r="H102" s="16">
        <v>9</v>
      </c>
      <c r="I102" s="16">
        <f t="shared" si="5"/>
        <v>21</v>
      </c>
      <c r="J102" s="16" t="s">
        <v>247</v>
      </c>
      <c r="K102" s="16" t="str">
        <f t="shared" si="6"/>
        <v>是</v>
      </c>
      <c r="L102" s="16" t="s">
        <v>424</v>
      </c>
      <c r="M102" s="16" t="str">
        <f t="shared" si="7"/>
        <v>是</v>
      </c>
      <c r="N102" s="43" t="s">
        <v>27</v>
      </c>
      <c r="O102" s="43" t="s">
        <v>28</v>
      </c>
      <c r="P102" s="43" t="str">
        <f t="shared" si="4"/>
        <v>否</v>
      </c>
      <c r="Q102" s="90" t="s">
        <v>63</v>
      </c>
      <c r="R102" s="35">
        <v>0</v>
      </c>
      <c r="S102" s="17">
        <v>1</v>
      </c>
    </row>
    <row r="103" ht="24.95" customHeight="1" spans="1:19">
      <c r="A103" s="55">
        <v>98</v>
      </c>
      <c r="B103" s="17" t="s">
        <v>387</v>
      </c>
      <c r="C103" s="7">
        <v>20200308055</v>
      </c>
      <c r="D103" s="17" t="s">
        <v>425</v>
      </c>
      <c r="E103" s="56">
        <f>VLOOKUP(C103,[6]sheet1!$A:$AQ,42,0)</f>
        <v>1</v>
      </c>
      <c r="F103" s="38" t="str">
        <f>VLOOKUP(C103,[6]sheet1!$A:$AQ,43,0)</f>
        <v>预就业实习</v>
      </c>
      <c r="G103" s="16">
        <v>12</v>
      </c>
      <c r="H103" s="16">
        <v>9</v>
      </c>
      <c r="I103" s="16">
        <f t="shared" si="5"/>
        <v>21</v>
      </c>
      <c r="J103" s="16" t="s">
        <v>426</v>
      </c>
      <c r="K103" s="16" t="str">
        <f t="shared" si="6"/>
        <v>是</v>
      </c>
      <c r="L103" s="16" t="s">
        <v>335</v>
      </c>
      <c r="M103" s="16" t="str">
        <f t="shared" si="7"/>
        <v>是</v>
      </c>
      <c r="N103" s="43" t="s">
        <v>27</v>
      </c>
      <c r="O103" s="43" t="s">
        <v>28</v>
      </c>
      <c r="P103" s="43" t="str">
        <f t="shared" si="4"/>
        <v>否</v>
      </c>
      <c r="Q103" s="34" t="s">
        <v>63</v>
      </c>
      <c r="R103" s="35">
        <v>0</v>
      </c>
      <c r="S103" s="17">
        <v>1</v>
      </c>
    </row>
    <row r="104" ht="24.95" customHeight="1" spans="1:19">
      <c r="A104" s="55">
        <v>99</v>
      </c>
      <c r="B104" s="17" t="s">
        <v>387</v>
      </c>
      <c r="C104" s="7">
        <v>20180308040</v>
      </c>
      <c r="D104" s="17" t="s">
        <v>427</v>
      </c>
      <c r="E104" s="56">
        <f>VLOOKUP(C104,[6]sheet1!$A:$AQ,42,0)</f>
        <v>2</v>
      </c>
      <c r="F104" s="38" t="str">
        <f>VLOOKUP(C104,[6]sheet1!$A:$AQ,43,0)</f>
        <v>军事理论预就业实习</v>
      </c>
      <c r="G104" s="16">
        <v>10</v>
      </c>
      <c r="H104" s="16">
        <v>5</v>
      </c>
      <c r="I104" s="16">
        <f t="shared" si="5"/>
        <v>15</v>
      </c>
      <c r="J104" s="16" t="s">
        <v>337</v>
      </c>
      <c r="K104" s="16" t="str">
        <f t="shared" si="6"/>
        <v>是</v>
      </c>
      <c r="L104" s="16" t="s">
        <v>428</v>
      </c>
      <c r="M104" s="16" t="str">
        <f t="shared" si="7"/>
        <v>是</v>
      </c>
      <c r="N104" s="43" t="s">
        <v>27</v>
      </c>
      <c r="O104" s="43" t="s">
        <v>28</v>
      </c>
      <c r="P104" s="43" t="str">
        <f t="shared" si="4"/>
        <v>否</v>
      </c>
      <c r="Q104" s="34" t="s">
        <v>63</v>
      </c>
      <c r="R104" s="35">
        <v>0</v>
      </c>
      <c r="S104" s="17">
        <v>1</v>
      </c>
    </row>
    <row r="105" ht="24.95" customHeight="1" spans="1:19">
      <c r="A105" s="55">
        <v>100</v>
      </c>
      <c r="B105" s="17" t="s">
        <v>387</v>
      </c>
      <c r="C105" s="7">
        <v>20200308019</v>
      </c>
      <c r="D105" s="17" t="s">
        <v>429</v>
      </c>
      <c r="E105" s="56">
        <f>VLOOKUP(C105,[6]sheet1!$A:$AQ,42,0)</f>
        <v>0</v>
      </c>
      <c r="F105" s="38" t="str">
        <f>VLOOKUP(C105,[6]sheet1!$A:$AQ,43,0)</f>
        <v/>
      </c>
      <c r="G105" s="16">
        <v>11</v>
      </c>
      <c r="H105" s="16">
        <v>9</v>
      </c>
      <c r="I105" s="16">
        <f t="shared" si="5"/>
        <v>20</v>
      </c>
      <c r="J105" s="16" t="s">
        <v>430</v>
      </c>
      <c r="K105" s="16" t="str">
        <f t="shared" si="6"/>
        <v>是</v>
      </c>
      <c r="L105" s="16" t="s">
        <v>431</v>
      </c>
      <c r="M105" s="16" t="str">
        <f t="shared" si="7"/>
        <v>是</v>
      </c>
      <c r="N105" s="43" t="s">
        <v>27</v>
      </c>
      <c r="O105" s="43" t="s">
        <v>28</v>
      </c>
      <c r="P105" s="43" t="str">
        <f t="shared" si="4"/>
        <v>是</v>
      </c>
      <c r="Q105" s="48" t="s">
        <v>29</v>
      </c>
      <c r="R105" s="35">
        <v>0</v>
      </c>
      <c r="S105" s="17"/>
    </row>
    <row r="106" ht="24.95" customHeight="1" spans="1:19">
      <c r="A106" s="55">
        <v>101</v>
      </c>
      <c r="B106" s="17" t="s">
        <v>387</v>
      </c>
      <c r="C106" s="7">
        <v>20200308029</v>
      </c>
      <c r="D106" s="17" t="s">
        <v>432</v>
      </c>
      <c r="E106" s="56">
        <f>VLOOKUP(C106,[6]sheet1!$A:$AQ,42,0)</f>
        <v>1</v>
      </c>
      <c r="F106" s="38" t="str">
        <f>VLOOKUP(C106,[6]sheet1!$A:$AQ,43,0)</f>
        <v>预就业实习</v>
      </c>
      <c r="G106" s="16">
        <v>10</v>
      </c>
      <c r="H106" s="16">
        <v>9</v>
      </c>
      <c r="I106" s="16">
        <f t="shared" si="5"/>
        <v>19</v>
      </c>
      <c r="J106" s="16" t="s">
        <v>433</v>
      </c>
      <c r="K106" s="16" t="str">
        <f t="shared" si="6"/>
        <v>是</v>
      </c>
      <c r="L106" s="16" t="s">
        <v>320</v>
      </c>
      <c r="M106" s="16" t="str">
        <f t="shared" si="7"/>
        <v>是</v>
      </c>
      <c r="N106" s="43" t="s">
        <v>27</v>
      </c>
      <c r="O106" s="43" t="s">
        <v>28</v>
      </c>
      <c r="P106" s="43" t="str">
        <f t="shared" si="4"/>
        <v>否</v>
      </c>
      <c r="Q106" s="34" t="s">
        <v>63</v>
      </c>
      <c r="R106" s="35">
        <v>0</v>
      </c>
      <c r="S106" s="17">
        <v>1</v>
      </c>
    </row>
    <row r="107" ht="24.95" customHeight="1" spans="1:19">
      <c r="A107" s="55">
        <v>102</v>
      </c>
      <c r="B107" s="17" t="s">
        <v>387</v>
      </c>
      <c r="C107" s="7">
        <v>20200308062</v>
      </c>
      <c r="D107" s="17" t="s">
        <v>434</v>
      </c>
      <c r="E107" s="56">
        <f>VLOOKUP(C107,[6]sheet1!$A:$AQ,42,0)</f>
        <v>0</v>
      </c>
      <c r="F107" s="38" t="str">
        <f>VLOOKUP(C107,[6]sheet1!$A:$AQ,43,0)</f>
        <v/>
      </c>
      <c r="G107" s="16">
        <v>10</v>
      </c>
      <c r="H107" s="16">
        <v>8.5</v>
      </c>
      <c r="I107" s="16">
        <f t="shared" si="5"/>
        <v>18.5</v>
      </c>
      <c r="J107" s="16" t="s">
        <v>435</v>
      </c>
      <c r="K107" s="16" t="str">
        <f t="shared" si="6"/>
        <v>是</v>
      </c>
      <c r="L107" s="16" t="s">
        <v>320</v>
      </c>
      <c r="M107" s="16" t="str">
        <f t="shared" si="7"/>
        <v>是</v>
      </c>
      <c r="N107" s="43" t="s">
        <v>27</v>
      </c>
      <c r="O107" s="43" t="s">
        <v>28</v>
      </c>
      <c r="P107" s="43" t="str">
        <f t="shared" si="4"/>
        <v>是</v>
      </c>
      <c r="Q107" s="48" t="s">
        <v>29</v>
      </c>
      <c r="R107" s="35">
        <v>0</v>
      </c>
      <c r="S107" s="17"/>
    </row>
    <row r="108" ht="24.95" customHeight="1" spans="1:19">
      <c r="A108" s="55">
        <v>103</v>
      </c>
      <c r="B108" s="17" t="s">
        <v>387</v>
      </c>
      <c r="C108" s="7">
        <v>20200201094</v>
      </c>
      <c r="D108" s="17" t="s">
        <v>436</v>
      </c>
      <c r="E108" s="56">
        <f>VLOOKUP(C108,[6]sheet1!$A:$AQ,42,0)</f>
        <v>1</v>
      </c>
      <c r="F108" s="38" t="str">
        <f>VLOOKUP(C108,[6]sheet1!$A:$AQ,43,0)</f>
        <v>预就业实习</v>
      </c>
      <c r="G108" s="16">
        <v>12</v>
      </c>
      <c r="H108" s="16">
        <v>8.5</v>
      </c>
      <c r="I108" s="16">
        <f t="shared" si="5"/>
        <v>20.5</v>
      </c>
      <c r="J108" s="16" t="s">
        <v>437</v>
      </c>
      <c r="K108" s="16" t="str">
        <f t="shared" si="6"/>
        <v>是</v>
      </c>
      <c r="L108" s="16" t="s">
        <v>438</v>
      </c>
      <c r="M108" s="16" t="str">
        <f t="shared" si="7"/>
        <v>是</v>
      </c>
      <c r="N108" s="43" t="s">
        <v>27</v>
      </c>
      <c r="O108" s="43" t="s">
        <v>28</v>
      </c>
      <c r="P108" s="43" t="str">
        <f t="shared" si="4"/>
        <v>否</v>
      </c>
      <c r="Q108" s="34" t="s">
        <v>63</v>
      </c>
      <c r="R108" s="35">
        <v>0</v>
      </c>
      <c r="S108" s="17">
        <v>1</v>
      </c>
    </row>
    <row r="109" ht="24.95" customHeight="1" spans="1:19">
      <c r="A109" s="55">
        <v>104</v>
      </c>
      <c r="B109" s="17" t="s">
        <v>387</v>
      </c>
      <c r="C109" s="7">
        <v>20200308111</v>
      </c>
      <c r="D109" s="17" t="s">
        <v>439</v>
      </c>
      <c r="E109" s="56">
        <f>VLOOKUP(C109,[6]sheet1!$A:$AQ,42,0)</f>
        <v>0</v>
      </c>
      <c r="F109" s="38" t="str">
        <f>VLOOKUP(C109,[6]sheet1!$A:$AQ,43,0)</f>
        <v/>
      </c>
      <c r="G109" s="16">
        <v>10</v>
      </c>
      <c r="H109" s="16">
        <v>9</v>
      </c>
      <c r="I109" s="16">
        <f t="shared" si="5"/>
        <v>19</v>
      </c>
      <c r="J109" s="16" t="s">
        <v>440</v>
      </c>
      <c r="K109" s="16" t="str">
        <f t="shared" si="6"/>
        <v>是</v>
      </c>
      <c r="L109" s="16" t="s">
        <v>441</v>
      </c>
      <c r="M109" s="16" t="str">
        <f t="shared" si="7"/>
        <v>是</v>
      </c>
      <c r="N109" s="43" t="s">
        <v>27</v>
      </c>
      <c r="O109" s="43" t="s">
        <v>28</v>
      </c>
      <c r="P109" s="43" t="str">
        <f t="shared" si="4"/>
        <v>是</v>
      </c>
      <c r="Q109" s="48" t="s">
        <v>29</v>
      </c>
      <c r="R109" s="35">
        <v>0</v>
      </c>
      <c r="S109" s="17"/>
    </row>
    <row r="110" ht="24.95" customHeight="1" spans="1:19">
      <c r="A110" s="55">
        <v>105</v>
      </c>
      <c r="B110" s="17" t="s">
        <v>387</v>
      </c>
      <c r="C110" s="7">
        <v>20200308074</v>
      </c>
      <c r="D110" s="17" t="s">
        <v>442</v>
      </c>
      <c r="E110" s="56">
        <f>VLOOKUP(C110,[6]sheet1!$A:$AQ,42,0)</f>
        <v>0</v>
      </c>
      <c r="F110" s="38" t="str">
        <f>VLOOKUP(C110,[6]sheet1!$A:$AQ,43,0)</f>
        <v/>
      </c>
      <c r="G110" s="16">
        <v>12</v>
      </c>
      <c r="H110" s="16">
        <v>9</v>
      </c>
      <c r="I110" s="16">
        <f t="shared" si="5"/>
        <v>21</v>
      </c>
      <c r="J110" s="16" t="s">
        <v>443</v>
      </c>
      <c r="K110" s="16" t="str">
        <f t="shared" si="6"/>
        <v>是</v>
      </c>
      <c r="L110" s="16" t="s">
        <v>386</v>
      </c>
      <c r="M110" s="16" t="str">
        <f t="shared" si="7"/>
        <v>是</v>
      </c>
      <c r="N110" s="43" t="s">
        <v>27</v>
      </c>
      <c r="O110" s="43" t="s">
        <v>28</v>
      </c>
      <c r="P110" s="43" t="str">
        <f t="shared" si="4"/>
        <v>是</v>
      </c>
      <c r="Q110" s="48" t="s">
        <v>29</v>
      </c>
      <c r="R110" s="35">
        <v>0</v>
      </c>
      <c r="S110" s="17"/>
    </row>
    <row r="111" ht="24.95" customHeight="1" spans="1:19">
      <c r="A111" s="55">
        <v>106</v>
      </c>
      <c r="B111" s="17" t="s">
        <v>387</v>
      </c>
      <c r="C111" s="7">
        <v>20200308003</v>
      </c>
      <c r="D111" s="17" t="s">
        <v>444</v>
      </c>
      <c r="E111" s="56">
        <f>VLOOKUP(C111,[6]sheet1!$A:$AQ,42,0)</f>
        <v>1</v>
      </c>
      <c r="F111" s="38" t="str">
        <f>VLOOKUP(C111,[6]sheet1!$A:$AQ,43,0)</f>
        <v>预就业实习</v>
      </c>
      <c r="G111" s="16">
        <v>10</v>
      </c>
      <c r="H111" s="16">
        <v>9</v>
      </c>
      <c r="I111" s="16">
        <f t="shared" si="5"/>
        <v>19</v>
      </c>
      <c r="J111" s="16" t="s">
        <v>262</v>
      </c>
      <c r="K111" s="16" t="str">
        <f t="shared" si="6"/>
        <v>是</v>
      </c>
      <c r="L111" s="16" t="s">
        <v>445</v>
      </c>
      <c r="M111" s="16" t="str">
        <f t="shared" si="7"/>
        <v>是</v>
      </c>
      <c r="N111" s="43" t="s">
        <v>27</v>
      </c>
      <c r="O111" s="43" t="s">
        <v>28</v>
      </c>
      <c r="P111" s="43" t="str">
        <f t="shared" si="4"/>
        <v>否</v>
      </c>
      <c r="Q111" s="34" t="s">
        <v>63</v>
      </c>
      <c r="R111" s="35">
        <v>0</v>
      </c>
      <c r="S111" s="17">
        <v>1</v>
      </c>
    </row>
    <row r="112" ht="24.95" customHeight="1" spans="1:19">
      <c r="A112" s="55">
        <v>107</v>
      </c>
      <c r="B112" s="17" t="s">
        <v>387</v>
      </c>
      <c r="C112" s="7">
        <v>20200308020</v>
      </c>
      <c r="D112" s="17" t="s">
        <v>446</v>
      </c>
      <c r="E112" s="56">
        <f>VLOOKUP(C112,[6]sheet1!$A:$AQ,42,0)</f>
        <v>0</v>
      </c>
      <c r="F112" s="38" t="str">
        <f>VLOOKUP(C112,[6]sheet1!$A:$AQ,43,0)</f>
        <v/>
      </c>
      <c r="G112" s="16">
        <v>11</v>
      </c>
      <c r="H112" s="16">
        <v>9</v>
      </c>
      <c r="I112" s="16">
        <f t="shared" si="5"/>
        <v>20</v>
      </c>
      <c r="J112" s="16" t="s">
        <v>447</v>
      </c>
      <c r="K112" s="16" t="str">
        <f t="shared" si="6"/>
        <v>是</v>
      </c>
      <c r="L112" s="16" t="s">
        <v>309</v>
      </c>
      <c r="M112" s="16" t="str">
        <f t="shared" si="7"/>
        <v>是</v>
      </c>
      <c r="N112" s="43" t="s">
        <v>27</v>
      </c>
      <c r="O112" s="43" t="s">
        <v>28</v>
      </c>
      <c r="P112" s="43" t="str">
        <f t="shared" si="4"/>
        <v>是</v>
      </c>
      <c r="Q112" s="48" t="s">
        <v>29</v>
      </c>
      <c r="R112" s="35">
        <v>0</v>
      </c>
      <c r="S112" s="17"/>
    </row>
    <row r="113" ht="24.95" customHeight="1" spans="1:19">
      <c r="A113" s="55">
        <v>108</v>
      </c>
      <c r="B113" s="17" t="s">
        <v>387</v>
      </c>
      <c r="C113" s="7">
        <v>20200308007</v>
      </c>
      <c r="D113" s="17" t="s">
        <v>448</v>
      </c>
      <c r="E113" s="56">
        <f>VLOOKUP(C113,[6]sheet1!$A:$AQ,42,0)</f>
        <v>1</v>
      </c>
      <c r="F113" s="38" t="str">
        <f>VLOOKUP(C113,[6]sheet1!$A:$AQ,43,0)</f>
        <v>预就业实习</v>
      </c>
      <c r="G113" s="16">
        <v>10</v>
      </c>
      <c r="H113" s="16">
        <v>9</v>
      </c>
      <c r="I113" s="16">
        <f t="shared" si="5"/>
        <v>19</v>
      </c>
      <c r="J113" s="16" t="s">
        <v>449</v>
      </c>
      <c r="K113" s="16" t="str">
        <f t="shared" si="6"/>
        <v>是</v>
      </c>
      <c r="L113" s="16" t="s">
        <v>348</v>
      </c>
      <c r="M113" s="16" t="str">
        <f t="shared" si="7"/>
        <v>是</v>
      </c>
      <c r="N113" s="43" t="s">
        <v>27</v>
      </c>
      <c r="O113" s="43" t="s">
        <v>28</v>
      </c>
      <c r="P113" s="43" t="str">
        <f t="shared" si="4"/>
        <v>否</v>
      </c>
      <c r="Q113" s="34" t="s">
        <v>63</v>
      </c>
      <c r="R113" s="35">
        <v>0</v>
      </c>
      <c r="S113" s="17">
        <v>1</v>
      </c>
    </row>
    <row r="114" ht="24.95" customHeight="1" spans="1:19">
      <c r="A114" s="55">
        <v>109</v>
      </c>
      <c r="B114" s="17" t="s">
        <v>387</v>
      </c>
      <c r="C114" s="7">
        <v>20200308053</v>
      </c>
      <c r="D114" s="17" t="s">
        <v>450</v>
      </c>
      <c r="E114" s="56">
        <f>VLOOKUP(C114,[6]sheet1!$A:$AQ,42,0)</f>
        <v>0</v>
      </c>
      <c r="F114" s="38" t="str">
        <f>VLOOKUP(C114,[6]sheet1!$A:$AQ,43,0)</f>
        <v/>
      </c>
      <c r="G114" s="16">
        <v>12</v>
      </c>
      <c r="H114" s="16">
        <v>9</v>
      </c>
      <c r="I114" s="16">
        <f t="shared" si="5"/>
        <v>21</v>
      </c>
      <c r="J114" s="16" t="s">
        <v>451</v>
      </c>
      <c r="K114" s="16" t="str">
        <f t="shared" si="6"/>
        <v>是</v>
      </c>
      <c r="L114" s="16" t="s">
        <v>452</v>
      </c>
      <c r="M114" s="16" t="str">
        <f t="shared" si="7"/>
        <v>是</v>
      </c>
      <c r="N114" s="43" t="s">
        <v>27</v>
      </c>
      <c r="O114" s="43" t="s">
        <v>28</v>
      </c>
      <c r="P114" s="43" t="str">
        <f t="shared" si="4"/>
        <v>是</v>
      </c>
      <c r="Q114" s="48" t="s">
        <v>29</v>
      </c>
      <c r="R114" s="35">
        <v>0</v>
      </c>
      <c r="S114" s="17"/>
    </row>
    <row r="115" ht="24.95" customHeight="1" spans="1:19">
      <c r="A115" s="55">
        <v>110</v>
      </c>
      <c r="B115" s="17" t="s">
        <v>387</v>
      </c>
      <c r="C115" s="7">
        <v>20200308090</v>
      </c>
      <c r="D115" s="17" t="s">
        <v>453</v>
      </c>
      <c r="E115" s="56">
        <f>VLOOKUP(C115,[6]sheet1!$A:$AQ,42,0)</f>
        <v>0</v>
      </c>
      <c r="F115" s="38" t="str">
        <f>VLOOKUP(C115,[6]sheet1!$A:$AQ,43,0)</f>
        <v/>
      </c>
      <c r="G115" s="16">
        <v>16</v>
      </c>
      <c r="H115" s="16">
        <v>8.5</v>
      </c>
      <c r="I115" s="16">
        <f t="shared" si="5"/>
        <v>24.5</v>
      </c>
      <c r="J115" s="16" t="s">
        <v>454</v>
      </c>
      <c r="K115" s="16" t="str">
        <f t="shared" si="6"/>
        <v>是</v>
      </c>
      <c r="L115" s="16" t="s">
        <v>455</v>
      </c>
      <c r="M115" s="16" t="str">
        <f t="shared" si="7"/>
        <v>是</v>
      </c>
      <c r="N115" s="43" t="s">
        <v>27</v>
      </c>
      <c r="O115" s="43" t="s">
        <v>28</v>
      </c>
      <c r="P115" s="43" t="str">
        <f t="shared" si="4"/>
        <v>是</v>
      </c>
      <c r="Q115" s="48" t="s">
        <v>29</v>
      </c>
      <c r="R115" s="35">
        <v>0</v>
      </c>
      <c r="S115" s="17"/>
    </row>
    <row r="116" ht="24.95" customHeight="1" spans="1:19">
      <c r="A116" s="55">
        <v>111</v>
      </c>
      <c r="B116" s="17" t="s">
        <v>387</v>
      </c>
      <c r="C116" s="7">
        <v>20200308083</v>
      </c>
      <c r="D116" s="17" t="s">
        <v>456</v>
      </c>
      <c r="E116" s="56">
        <f>VLOOKUP(C116,[6]sheet1!$A:$AQ,42,0)</f>
        <v>0</v>
      </c>
      <c r="F116" s="38" t="str">
        <f>VLOOKUP(C116,[6]sheet1!$A:$AQ,43,0)</f>
        <v/>
      </c>
      <c r="G116" s="16">
        <v>10</v>
      </c>
      <c r="H116" s="16">
        <v>9</v>
      </c>
      <c r="I116" s="16">
        <f t="shared" si="5"/>
        <v>19</v>
      </c>
      <c r="J116" s="16" t="s">
        <v>457</v>
      </c>
      <c r="K116" s="16" t="str">
        <f t="shared" si="6"/>
        <v>是</v>
      </c>
      <c r="L116" s="16" t="s">
        <v>379</v>
      </c>
      <c r="M116" s="16" t="str">
        <f t="shared" si="7"/>
        <v>是</v>
      </c>
      <c r="N116" s="43" t="s">
        <v>27</v>
      </c>
      <c r="O116" s="43" t="s">
        <v>28</v>
      </c>
      <c r="P116" s="43" t="str">
        <f t="shared" si="4"/>
        <v>是</v>
      </c>
      <c r="Q116" s="48" t="s">
        <v>29</v>
      </c>
      <c r="R116" s="35">
        <v>0</v>
      </c>
      <c r="S116" s="17"/>
    </row>
    <row r="117" ht="24.95" customHeight="1" spans="1:19">
      <c r="A117" s="55">
        <v>112</v>
      </c>
      <c r="B117" s="17" t="s">
        <v>387</v>
      </c>
      <c r="C117" s="7">
        <v>20200308032</v>
      </c>
      <c r="D117" s="17" t="s">
        <v>458</v>
      </c>
      <c r="E117" s="56">
        <f>VLOOKUP(C117,[6]sheet1!$A:$AQ,42,0)</f>
        <v>2</v>
      </c>
      <c r="F117" s="38" t="str">
        <f>VLOOKUP(C117,[6]sheet1!$A:$AQ,43,0)</f>
        <v>毕业设计（论文）/职业能力测试预就业实习</v>
      </c>
      <c r="G117" s="16">
        <v>11</v>
      </c>
      <c r="H117" s="16">
        <v>9</v>
      </c>
      <c r="I117" s="16">
        <f t="shared" si="5"/>
        <v>20</v>
      </c>
      <c r="J117" s="16" t="s">
        <v>459</v>
      </c>
      <c r="K117" s="16" t="str">
        <f t="shared" si="6"/>
        <v>是</v>
      </c>
      <c r="L117" s="16" t="s">
        <v>460</v>
      </c>
      <c r="M117" s="16" t="str">
        <f t="shared" si="7"/>
        <v>是</v>
      </c>
      <c r="N117" s="43" t="s">
        <v>27</v>
      </c>
      <c r="O117" s="43" t="s">
        <v>28</v>
      </c>
      <c r="P117" s="43" t="str">
        <f t="shared" si="4"/>
        <v>否</v>
      </c>
      <c r="Q117" s="34" t="s">
        <v>63</v>
      </c>
      <c r="R117" s="35">
        <v>0</v>
      </c>
      <c r="S117" s="17">
        <v>1</v>
      </c>
    </row>
    <row r="118" ht="24.95" customHeight="1" spans="1:19">
      <c r="A118" s="55">
        <v>113</v>
      </c>
      <c r="B118" s="17" t="s">
        <v>387</v>
      </c>
      <c r="C118" s="7">
        <v>20200308071</v>
      </c>
      <c r="D118" s="17" t="s">
        <v>461</v>
      </c>
      <c r="E118" s="56">
        <f>VLOOKUP(C118,[6]sheet1!$A:$AQ,42,0)</f>
        <v>2</v>
      </c>
      <c r="F118" s="38" t="str">
        <f>VLOOKUP(C118,[6]sheet1!$A:$AQ,43,0)</f>
        <v>毕业设计（论文）/职业能力测试预就业实习</v>
      </c>
      <c r="G118" s="16">
        <v>12</v>
      </c>
      <c r="H118" s="16">
        <v>9</v>
      </c>
      <c r="I118" s="16">
        <f t="shared" si="5"/>
        <v>21</v>
      </c>
      <c r="J118" s="16" t="s">
        <v>371</v>
      </c>
      <c r="K118" s="16" t="str">
        <f t="shared" si="6"/>
        <v>是</v>
      </c>
      <c r="L118" s="16" t="s">
        <v>462</v>
      </c>
      <c r="M118" s="16" t="str">
        <f t="shared" si="7"/>
        <v>是</v>
      </c>
      <c r="N118" s="43" t="s">
        <v>27</v>
      </c>
      <c r="O118" s="43" t="s">
        <v>28</v>
      </c>
      <c r="P118" s="43" t="str">
        <f t="shared" si="4"/>
        <v>否</v>
      </c>
      <c r="Q118" s="34" t="s">
        <v>63</v>
      </c>
      <c r="R118" s="35">
        <v>0</v>
      </c>
      <c r="S118" s="17">
        <v>1</v>
      </c>
    </row>
    <row r="119" ht="24.95" customHeight="1" spans="1:19">
      <c r="A119" s="55">
        <v>114</v>
      </c>
      <c r="B119" s="17" t="s">
        <v>387</v>
      </c>
      <c r="C119" s="7">
        <v>20200701035</v>
      </c>
      <c r="D119" s="17" t="s">
        <v>463</v>
      </c>
      <c r="E119" s="56">
        <f>VLOOKUP(C119,[6]sheet1!$A:$AQ,42,0)</f>
        <v>0</v>
      </c>
      <c r="F119" s="38" t="str">
        <f>VLOOKUP(C119,[6]sheet1!$A:$AQ,43,0)</f>
        <v/>
      </c>
      <c r="G119" s="16">
        <v>11</v>
      </c>
      <c r="H119" s="16">
        <v>8.5</v>
      </c>
      <c r="I119" s="16">
        <f t="shared" si="5"/>
        <v>19.5</v>
      </c>
      <c r="J119" s="16" t="s">
        <v>262</v>
      </c>
      <c r="K119" s="16" t="str">
        <f t="shared" si="6"/>
        <v>是</v>
      </c>
      <c r="L119" s="16" t="s">
        <v>441</v>
      </c>
      <c r="M119" s="16" t="str">
        <f t="shared" si="7"/>
        <v>是</v>
      </c>
      <c r="N119" s="43" t="s">
        <v>27</v>
      </c>
      <c r="O119" s="43" t="s">
        <v>28</v>
      </c>
      <c r="P119" s="43" t="str">
        <f t="shared" si="4"/>
        <v>是</v>
      </c>
      <c r="Q119" s="48" t="s">
        <v>29</v>
      </c>
      <c r="R119" s="35">
        <v>0</v>
      </c>
      <c r="S119" s="17"/>
    </row>
    <row r="120" ht="24.95" customHeight="1" spans="1:19">
      <c r="A120" s="55">
        <v>115</v>
      </c>
      <c r="B120" s="17" t="s">
        <v>387</v>
      </c>
      <c r="C120" s="7">
        <v>20200308018</v>
      </c>
      <c r="D120" s="17" t="s">
        <v>464</v>
      </c>
      <c r="E120" s="56">
        <f>VLOOKUP(C120,[6]sheet1!$A:$AQ,42,0)</f>
        <v>1</v>
      </c>
      <c r="F120" s="38" t="str">
        <f>VLOOKUP(C120,[6]sheet1!$A:$AQ,43,0)</f>
        <v>预就业实习</v>
      </c>
      <c r="G120" s="16">
        <v>13</v>
      </c>
      <c r="H120" s="16">
        <v>9</v>
      </c>
      <c r="I120" s="16">
        <f t="shared" si="5"/>
        <v>22</v>
      </c>
      <c r="J120" s="16" t="s">
        <v>357</v>
      </c>
      <c r="K120" s="16" t="str">
        <f t="shared" si="6"/>
        <v>是</v>
      </c>
      <c r="L120" s="16" t="s">
        <v>325</v>
      </c>
      <c r="M120" s="16" t="str">
        <f t="shared" si="7"/>
        <v>是</v>
      </c>
      <c r="N120" s="43" t="s">
        <v>27</v>
      </c>
      <c r="O120" s="43" t="s">
        <v>28</v>
      </c>
      <c r="P120" s="43" t="str">
        <f t="shared" si="4"/>
        <v>否</v>
      </c>
      <c r="Q120" s="34" t="s">
        <v>63</v>
      </c>
      <c r="R120" s="35">
        <v>0</v>
      </c>
      <c r="S120" s="17">
        <v>1</v>
      </c>
    </row>
    <row r="121" ht="24.95" customHeight="1" spans="1:19">
      <c r="A121" s="55">
        <v>116</v>
      </c>
      <c r="B121" s="17" t="s">
        <v>387</v>
      </c>
      <c r="C121" s="7">
        <v>20200308097</v>
      </c>
      <c r="D121" s="17" t="s">
        <v>465</v>
      </c>
      <c r="E121" s="56">
        <f>VLOOKUP(C121,[6]sheet1!$A:$AQ,42,0)</f>
        <v>0</v>
      </c>
      <c r="F121" s="38" t="str">
        <f>VLOOKUP(C121,[6]sheet1!$A:$AQ,43,0)</f>
        <v/>
      </c>
      <c r="G121" s="16">
        <v>12</v>
      </c>
      <c r="H121" s="16">
        <v>9</v>
      </c>
      <c r="I121" s="16">
        <f t="shared" si="5"/>
        <v>21</v>
      </c>
      <c r="J121" s="16" t="s">
        <v>232</v>
      </c>
      <c r="K121" s="16" t="str">
        <f t="shared" si="6"/>
        <v>是</v>
      </c>
      <c r="L121" s="16" t="s">
        <v>466</v>
      </c>
      <c r="M121" s="16" t="str">
        <f t="shared" si="7"/>
        <v>是</v>
      </c>
      <c r="N121" s="43" t="s">
        <v>27</v>
      </c>
      <c r="O121" s="43" t="s">
        <v>28</v>
      </c>
      <c r="P121" s="43" t="str">
        <f t="shared" si="4"/>
        <v>是</v>
      </c>
      <c r="Q121" s="48" t="s">
        <v>29</v>
      </c>
      <c r="R121" s="35">
        <v>0</v>
      </c>
      <c r="S121" s="17"/>
    </row>
    <row r="122" ht="24.95" customHeight="1" spans="1:19">
      <c r="A122" s="55">
        <v>117</v>
      </c>
      <c r="B122" s="17" t="s">
        <v>387</v>
      </c>
      <c r="C122" s="7">
        <v>20200308042</v>
      </c>
      <c r="D122" s="17" t="s">
        <v>467</v>
      </c>
      <c r="E122" s="56">
        <f>VLOOKUP(C122,[6]sheet1!$A:$AQ,42,0)</f>
        <v>2</v>
      </c>
      <c r="F122" s="38" t="str">
        <f>VLOOKUP(C122,[6]sheet1!$A:$AQ,43,0)</f>
        <v>毕业设计（论文）/职业能力测试预就业实习</v>
      </c>
      <c r="G122" s="16">
        <v>10</v>
      </c>
      <c r="H122" s="16">
        <v>9</v>
      </c>
      <c r="I122" s="16">
        <f t="shared" si="5"/>
        <v>19</v>
      </c>
      <c r="J122" s="16" t="s">
        <v>329</v>
      </c>
      <c r="K122" s="16" t="str">
        <f t="shared" si="6"/>
        <v>是</v>
      </c>
      <c r="L122" s="16" t="s">
        <v>350</v>
      </c>
      <c r="M122" s="16" t="str">
        <f t="shared" si="7"/>
        <v>是</v>
      </c>
      <c r="N122" s="43" t="s">
        <v>27</v>
      </c>
      <c r="O122" s="43" t="s">
        <v>28</v>
      </c>
      <c r="P122" s="43" t="str">
        <f t="shared" si="4"/>
        <v>否</v>
      </c>
      <c r="Q122" s="34" t="s">
        <v>63</v>
      </c>
      <c r="R122" s="35">
        <v>0</v>
      </c>
      <c r="S122" s="17">
        <v>1</v>
      </c>
    </row>
    <row r="123" ht="24.95" customHeight="1" spans="1:19">
      <c r="A123" s="55">
        <v>118</v>
      </c>
      <c r="B123" s="17" t="s">
        <v>387</v>
      </c>
      <c r="C123" s="7">
        <v>20200308045</v>
      </c>
      <c r="D123" s="17" t="s">
        <v>468</v>
      </c>
      <c r="E123" s="56">
        <f>VLOOKUP(C123,[6]sheet1!$A:$AQ,42,0)</f>
        <v>1</v>
      </c>
      <c r="F123" s="38" t="str">
        <f>VLOOKUP(C123,[6]sheet1!$A:$AQ,43,0)</f>
        <v>大学生安全教育(二)</v>
      </c>
      <c r="G123" s="16">
        <v>13</v>
      </c>
      <c r="H123" s="16">
        <v>8.5</v>
      </c>
      <c r="I123" s="16">
        <f t="shared" si="5"/>
        <v>21.5</v>
      </c>
      <c r="J123" s="16" t="s">
        <v>469</v>
      </c>
      <c r="K123" s="16" t="str">
        <f t="shared" si="6"/>
        <v>是</v>
      </c>
      <c r="L123" s="16" t="s">
        <v>470</v>
      </c>
      <c r="M123" s="16" t="str">
        <f t="shared" si="7"/>
        <v>是</v>
      </c>
      <c r="N123" s="43" t="s">
        <v>27</v>
      </c>
      <c r="O123" s="43" t="s">
        <v>28</v>
      </c>
      <c r="P123" s="43" t="str">
        <f t="shared" si="4"/>
        <v>否</v>
      </c>
      <c r="Q123" s="34" t="s">
        <v>63</v>
      </c>
      <c r="R123" s="35">
        <v>0</v>
      </c>
      <c r="S123" s="17">
        <v>1</v>
      </c>
    </row>
    <row r="124" ht="24.95" customHeight="1" spans="1:19">
      <c r="A124" s="55">
        <v>119</v>
      </c>
      <c r="B124" s="17" t="s">
        <v>387</v>
      </c>
      <c r="C124" s="7">
        <v>20200308021</v>
      </c>
      <c r="D124" s="17" t="s">
        <v>471</v>
      </c>
      <c r="E124" s="56">
        <f>VLOOKUP(C124,[6]sheet1!$A:$AQ,42,0)</f>
        <v>2</v>
      </c>
      <c r="F124" s="38" t="str">
        <f>VLOOKUP(C124,[6]sheet1!$A:$AQ,43,0)</f>
        <v>高职英语(二)预就业实习</v>
      </c>
      <c r="G124" s="16">
        <v>11</v>
      </c>
      <c r="H124" s="16">
        <v>8.5</v>
      </c>
      <c r="I124" s="16">
        <f t="shared" si="5"/>
        <v>19.5</v>
      </c>
      <c r="J124" s="16" t="s">
        <v>472</v>
      </c>
      <c r="K124" s="16" t="str">
        <f t="shared" si="6"/>
        <v>是</v>
      </c>
      <c r="L124" s="16" t="s">
        <v>473</v>
      </c>
      <c r="M124" s="16" t="str">
        <f t="shared" si="7"/>
        <v>是</v>
      </c>
      <c r="N124" s="43" t="s">
        <v>27</v>
      </c>
      <c r="O124" s="43" t="s">
        <v>28</v>
      </c>
      <c r="P124" s="43" t="str">
        <f t="shared" si="4"/>
        <v>否</v>
      </c>
      <c r="Q124" s="34" t="s">
        <v>63</v>
      </c>
      <c r="R124" s="35">
        <v>0</v>
      </c>
      <c r="S124" s="17">
        <v>1</v>
      </c>
    </row>
    <row r="125" ht="24.95" customHeight="1" spans="1:19">
      <c r="A125" s="55">
        <v>120</v>
      </c>
      <c r="B125" s="17" t="s">
        <v>387</v>
      </c>
      <c r="C125" s="7">
        <v>20200308050</v>
      </c>
      <c r="D125" s="17" t="s">
        <v>474</v>
      </c>
      <c r="E125" s="56">
        <f>VLOOKUP(C125,[6]sheet1!$A:$AQ,42,0)</f>
        <v>0</v>
      </c>
      <c r="F125" s="38" t="str">
        <f>VLOOKUP(C125,[6]sheet1!$A:$AQ,43,0)</f>
        <v/>
      </c>
      <c r="G125" s="16">
        <v>10</v>
      </c>
      <c r="H125" s="16">
        <v>8.5</v>
      </c>
      <c r="I125" s="16">
        <f t="shared" si="5"/>
        <v>18.5</v>
      </c>
      <c r="J125" s="16" t="s">
        <v>308</v>
      </c>
      <c r="K125" s="16" t="str">
        <f t="shared" si="6"/>
        <v>是</v>
      </c>
      <c r="L125" s="16" t="s">
        <v>355</v>
      </c>
      <c r="M125" s="16" t="str">
        <f t="shared" si="7"/>
        <v>是</v>
      </c>
      <c r="N125" s="43" t="s">
        <v>27</v>
      </c>
      <c r="O125" s="43" t="s">
        <v>28</v>
      </c>
      <c r="P125" s="43" t="str">
        <f t="shared" si="4"/>
        <v>是</v>
      </c>
      <c r="Q125" s="48" t="s">
        <v>29</v>
      </c>
      <c r="R125" s="35">
        <v>0</v>
      </c>
      <c r="S125" s="17"/>
    </row>
    <row r="126" ht="24.95" customHeight="1" spans="1:19">
      <c r="A126" s="55">
        <v>121</v>
      </c>
      <c r="B126" s="17" t="s">
        <v>387</v>
      </c>
      <c r="C126" s="7">
        <v>20200308047</v>
      </c>
      <c r="D126" s="17" t="s">
        <v>475</v>
      </c>
      <c r="E126" s="56">
        <f>VLOOKUP(C126,[6]sheet1!$A:$AQ,42,0)</f>
        <v>2</v>
      </c>
      <c r="F126" s="38" t="str">
        <f>VLOOKUP(C126,[6]sheet1!$A:$AQ,43,0)</f>
        <v>高职英语(二)大学生安全教育(二)</v>
      </c>
      <c r="G126" s="16">
        <v>11</v>
      </c>
      <c r="H126" s="16">
        <v>9</v>
      </c>
      <c r="I126" s="16">
        <f t="shared" si="5"/>
        <v>20</v>
      </c>
      <c r="J126" s="16" t="s">
        <v>476</v>
      </c>
      <c r="K126" s="16" t="str">
        <f t="shared" si="6"/>
        <v>是</v>
      </c>
      <c r="L126" s="16" t="s">
        <v>325</v>
      </c>
      <c r="M126" s="16" t="str">
        <f t="shared" si="7"/>
        <v>是</v>
      </c>
      <c r="N126" s="43" t="s">
        <v>27</v>
      </c>
      <c r="O126" s="43" t="s">
        <v>28</v>
      </c>
      <c r="P126" s="43" t="str">
        <f t="shared" si="4"/>
        <v>否</v>
      </c>
      <c r="Q126" s="34" t="s">
        <v>63</v>
      </c>
      <c r="R126" s="35">
        <v>0</v>
      </c>
      <c r="S126" s="17">
        <v>1</v>
      </c>
    </row>
    <row r="127" ht="24.95" customHeight="1" spans="1:19">
      <c r="A127" s="55">
        <v>122</v>
      </c>
      <c r="B127" s="17" t="s">
        <v>387</v>
      </c>
      <c r="C127" s="7">
        <v>20200308059</v>
      </c>
      <c r="D127" s="17" t="s">
        <v>477</v>
      </c>
      <c r="E127" s="56">
        <f>VLOOKUP(C127,[6]sheet1!$A:$AQ,42,0)</f>
        <v>3</v>
      </c>
      <c r="F127" s="38" t="str">
        <f>VLOOKUP(C127,[6]sheet1!$A:$AQ,43,0)</f>
        <v>大学生安全教育(四)信息安全技术前端开发技术</v>
      </c>
      <c r="G127" s="16">
        <v>7</v>
      </c>
      <c r="H127" s="16">
        <v>9</v>
      </c>
      <c r="I127" s="16">
        <f t="shared" si="5"/>
        <v>16</v>
      </c>
      <c r="J127" s="16" t="s">
        <v>478</v>
      </c>
      <c r="K127" s="16" t="str">
        <f t="shared" si="6"/>
        <v>是</v>
      </c>
      <c r="L127" s="16" t="s">
        <v>479</v>
      </c>
      <c r="M127" s="16" t="str">
        <f t="shared" si="7"/>
        <v>是</v>
      </c>
      <c r="N127" s="43" t="s">
        <v>27</v>
      </c>
      <c r="O127" s="43" t="s">
        <v>28</v>
      </c>
      <c r="P127" s="43" t="str">
        <f t="shared" si="4"/>
        <v>否</v>
      </c>
      <c r="Q127" s="34" t="s">
        <v>63</v>
      </c>
      <c r="R127" s="35">
        <v>0</v>
      </c>
      <c r="S127" s="17">
        <v>1</v>
      </c>
    </row>
    <row r="128" ht="20.1" customHeight="1"/>
  </sheetData>
  <autoFilter ref="A4:T127">
    <extLst/>
  </autoFilter>
  <mergeCells count="17">
    <mergeCell ref="A1:S1"/>
    <mergeCell ref="A2:S2"/>
    <mergeCell ref="A3:S3"/>
    <mergeCell ref="G4:I4"/>
    <mergeCell ref="J4:K4"/>
    <mergeCell ref="L4:M4"/>
    <mergeCell ref="N4:O4"/>
    <mergeCell ref="A4:A5"/>
    <mergeCell ref="B4:B5"/>
    <mergeCell ref="C4:C5"/>
    <mergeCell ref="D4:D5"/>
    <mergeCell ref="E4:E5"/>
    <mergeCell ref="F4:F5"/>
    <mergeCell ref="P4:P5"/>
    <mergeCell ref="Q4:Q5"/>
    <mergeCell ref="R4:R5"/>
    <mergeCell ref="S4:S5"/>
  </mergeCells>
  <conditionalFormatting sqref="G6:G127">
    <cfRule type="cellIs" dxfId="0" priority="6" operator="lessThan">
      <formula>6</formula>
    </cfRule>
  </conditionalFormatting>
  <conditionalFormatting sqref="H6:H127">
    <cfRule type="cellIs" dxfId="0" priority="5" operator="lessThan">
      <formula>5</formula>
    </cfRule>
  </conditionalFormatting>
  <conditionalFormatting sqref="I6:I127">
    <cfRule type="cellIs" dxfId="0" priority="4" operator="lessThan">
      <formula>15</formula>
    </cfRule>
  </conditionalFormatting>
  <conditionalFormatting sqref="J6:J127">
    <cfRule type="cellIs" dxfId="0" priority="3" operator="lessThan">
      <formula>120</formula>
    </cfRule>
  </conditionalFormatting>
  <conditionalFormatting sqref="N$1:N$1048576">
    <cfRule type="cellIs" dxfId="1" priority="2" operator="equal">
      <formula>"是"</formula>
    </cfRule>
  </conditionalFormatting>
  <conditionalFormatting sqref="P$1:P$1048576">
    <cfRule type="cellIs" dxfId="1" priority="1" operator="equal">
      <formula>"否"</formula>
    </cfRule>
  </conditionalFormatting>
  <dataValidations count="1">
    <dataValidation type="list" allowBlank="1" showInputMessage="1" showErrorMessage="1" sqref="S6:S127">
      <formula1>"1,2,3,1.2.3,1.2,1.3,2.3"</formula1>
    </dataValidation>
  </dataValidations>
  <pageMargins left="0.699305555555556" right="0.699305555555556"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58"/>
  <sheetViews>
    <sheetView zoomScale="90" zoomScaleNormal="90" workbookViewId="0">
      <pane ySplit="5" topLeftCell="A6" activePane="bottomLeft" state="frozen"/>
      <selection/>
      <selection pane="bottomLeft" activeCell="X11" sqref="X11"/>
    </sheetView>
  </sheetViews>
  <sheetFormatPr defaultColWidth="9" defaultRowHeight="13.5"/>
  <cols>
    <col min="1" max="1" width="4.45" customWidth="1"/>
    <col min="2" max="2" width="29.3" customWidth="1"/>
    <col min="3" max="3" width="14.1916666666667" style="2" customWidth="1"/>
    <col min="5" max="5" width="9.45" customWidth="1"/>
    <col min="6" max="6" width="31.1333333333333" customWidth="1"/>
    <col min="7" max="8" width="8.25" customWidth="1"/>
    <col min="9" max="9" width="6.71666666666667" customWidth="1"/>
    <col min="10" max="10" width="6.50833333333333" customWidth="1"/>
    <col min="11" max="11" width="7.13333333333333" customWidth="1"/>
    <col min="12" max="12" width="5.88333333333333" customWidth="1"/>
    <col min="13" max="15" width="8.25" customWidth="1"/>
    <col min="16" max="16" width="8.25" style="36" customWidth="1"/>
    <col min="18" max="18" width="16.55" customWidth="1"/>
  </cols>
  <sheetData>
    <row r="1" ht="27" customHeight="1" spans="1:19">
      <c r="A1" s="3" t="s">
        <v>0</v>
      </c>
      <c r="B1" s="3"/>
      <c r="C1" s="3"/>
      <c r="D1" s="3"/>
      <c r="E1" s="3"/>
      <c r="F1" s="3"/>
      <c r="G1" s="3"/>
      <c r="H1" s="3"/>
      <c r="I1" s="3"/>
      <c r="J1" s="3"/>
      <c r="K1" s="3"/>
      <c r="L1" s="3"/>
      <c r="M1" s="3"/>
      <c r="N1" s="3"/>
      <c r="O1" s="3"/>
      <c r="P1" s="39"/>
      <c r="Q1" s="3"/>
      <c r="R1" s="3"/>
      <c r="S1" s="3"/>
    </row>
    <row r="2" ht="195" customHeight="1" spans="1:22">
      <c r="A2" s="4" t="s">
        <v>1</v>
      </c>
      <c r="B2" s="4"/>
      <c r="C2" s="4"/>
      <c r="D2" s="4"/>
      <c r="E2" s="4"/>
      <c r="F2" s="4"/>
      <c r="G2" s="4"/>
      <c r="H2" s="4"/>
      <c r="I2" s="4"/>
      <c r="J2" s="4"/>
      <c r="K2" s="4"/>
      <c r="L2" s="4"/>
      <c r="M2" s="4"/>
      <c r="N2" s="4"/>
      <c r="O2" s="4"/>
      <c r="P2" s="40"/>
      <c r="Q2" s="4"/>
      <c r="R2" s="4"/>
      <c r="S2" s="4"/>
      <c r="T2" s="29"/>
      <c r="U2" s="29"/>
      <c r="V2" s="29"/>
    </row>
    <row r="3" ht="27" customHeight="1" spans="1:19">
      <c r="A3" s="5" t="s">
        <v>480</v>
      </c>
      <c r="B3" s="6"/>
      <c r="C3" s="6"/>
      <c r="D3" s="6"/>
      <c r="E3" s="6"/>
      <c r="F3" s="6"/>
      <c r="G3" s="6"/>
      <c r="H3" s="6"/>
      <c r="I3" s="6"/>
      <c r="J3" s="6"/>
      <c r="K3" s="6"/>
      <c r="L3" s="6"/>
      <c r="M3" s="6"/>
      <c r="N3" s="6"/>
      <c r="O3" s="6"/>
      <c r="P3" s="41"/>
      <c r="Q3" s="6"/>
      <c r="R3" s="6"/>
      <c r="S3" s="30"/>
    </row>
    <row r="4" ht="19.5" customHeight="1" spans="1:19">
      <c r="A4" s="7" t="s">
        <v>3</v>
      </c>
      <c r="B4" s="8" t="s">
        <v>4</v>
      </c>
      <c r="C4" s="7" t="s">
        <v>5</v>
      </c>
      <c r="D4" s="7" t="s">
        <v>6</v>
      </c>
      <c r="E4" s="9" t="s">
        <v>7</v>
      </c>
      <c r="F4" s="7" t="s">
        <v>8</v>
      </c>
      <c r="G4" s="10" t="s">
        <v>9</v>
      </c>
      <c r="H4" s="11"/>
      <c r="I4" s="21"/>
      <c r="J4" s="7" t="s">
        <v>10</v>
      </c>
      <c r="K4" s="7"/>
      <c r="L4" s="9" t="s">
        <v>11</v>
      </c>
      <c r="M4" s="9"/>
      <c r="N4" s="9" t="s">
        <v>12</v>
      </c>
      <c r="O4" s="9"/>
      <c r="P4" s="42" t="s">
        <v>13</v>
      </c>
      <c r="Q4" s="9" t="s">
        <v>14</v>
      </c>
      <c r="R4" s="8" t="s">
        <v>15</v>
      </c>
      <c r="S4" s="9" t="s">
        <v>16</v>
      </c>
    </row>
    <row r="5" ht="52" customHeight="1" spans="1:19">
      <c r="A5" s="7"/>
      <c r="B5" s="12"/>
      <c r="C5" s="7"/>
      <c r="D5" s="7"/>
      <c r="E5" s="9"/>
      <c r="F5" s="7"/>
      <c r="G5" s="9" t="s">
        <v>17</v>
      </c>
      <c r="H5" s="9" t="s">
        <v>18</v>
      </c>
      <c r="I5" s="9" t="s">
        <v>19</v>
      </c>
      <c r="J5" s="7" t="s">
        <v>20</v>
      </c>
      <c r="K5" s="9" t="s">
        <v>21</v>
      </c>
      <c r="L5" s="9" t="s">
        <v>20</v>
      </c>
      <c r="M5" s="9" t="s">
        <v>22</v>
      </c>
      <c r="N5" s="22" t="s">
        <v>23</v>
      </c>
      <c r="O5" s="22" t="s">
        <v>24</v>
      </c>
      <c r="P5" s="42"/>
      <c r="Q5" s="9"/>
      <c r="R5" s="12"/>
      <c r="S5" s="7"/>
    </row>
    <row r="6" ht="24.75" customHeight="1" spans="1:19">
      <c r="A6" s="16">
        <v>1</v>
      </c>
      <c r="B6" s="17" t="s">
        <v>481</v>
      </c>
      <c r="C6" s="18">
        <v>20200109849</v>
      </c>
      <c r="D6" s="19" t="s">
        <v>482</v>
      </c>
      <c r="E6" s="37">
        <f>VLOOKUP(C6,[7]sheet1!$A:$AU,46,0)</f>
        <v>2</v>
      </c>
      <c r="F6" s="38" t="str">
        <f>VLOOKUP(C6,[7]sheet1!$A:$AU,47,0)</f>
        <v>预就业实习职业素养实习与劳动教育</v>
      </c>
      <c r="G6" s="16">
        <v>12</v>
      </c>
      <c r="H6" s="16">
        <v>11</v>
      </c>
      <c r="I6" s="16">
        <f t="shared" ref="I6:I58" si="0">SUM(G6:H6)</f>
        <v>23</v>
      </c>
      <c r="J6" s="16">
        <v>254</v>
      </c>
      <c r="K6" s="16" t="str">
        <f t="shared" ref="K6:K58" si="1">IF(J6&gt;=120,"是","否")</f>
        <v>是</v>
      </c>
      <c r="L6" s="26">
        <v>2550</v>
      </c>
      <c r="M6" s="16" t="str">
        <f t="shared" ref="M6:M58" si="2">IF(L6&gt;=1800,"是","否")</f>
        <v>是</v>
      </c>
      <c r="N6" s="27" t="s">
        <v>27</v>
      </c>
      <c r="O6" s="27" t="s">
        <v>28</v>
      </c>
      <c r="P6" s="43" t="str">
        <f t="shared" ref="P6:P58" si="3">IF(AND(E6=0,SUM(G6:H6)&gt;=15,G6&gt;=6,H6&gt;=5,J6&gt;=120,L6&gt;=1800),"是","否")</f>
        <v>否</v>
      </c>
      <c r="Q6" s="34" t="s">
        <v>63</v>
      </c>
      <c r="R6" s="50">
        <v>0</v>
      </c>
      <c r="S6" s="17">
        <v>1</v>
      </c>
    </row>
    <row r="7" ht="24.75" customHeight="1" spans="1:19">
      <c r="A7" s="16">
        <v>2</v>
      </c>
      <c r="B7" s="17" t="s">
        <v>481</v>
      </c>
      <c r="C7" s="18">
        <v>20200306859</v>
      </c>
      <c r="D7" s="19" t="s">
        <v>483</v>
      </c>
      <c r="E7" s="37">
        <f>VLOOKUP(C7,[7]sheet1!$A:$AU,46,0)</f>
        <v>1</v>
      </c>
      <c r="F7" s="38" t="str">
        <f>VLOOKUP(C7,[7]sheet1!$A:$AU,47,0)</f>
        <v>职业素养实习与劳动教育</v>
      </c>
      <c r="G7" s="16">
        <v>12</v>
      </c>
      <c r="H7" s="16">
        <v>11</v>
      </c>
      <c r="I7" s="16">
        <f t="shared" si="0"/>
        <v>23</v>
      </c>
      <c r="J7" s="16">
        <v>243</v>
      </c>
      <c r="K7" s="16" t="str">
        <f t="shared" si="1"/>
        <v>是</v>
      </c>
      <c r="L7" s="26">
        <v>2420</v>
      </c>
      <c r="M7" s="16" t="str">
        <f t="shared" si="2"/>
        <v>是</v>
      </c>
      <c r="N7" s="27" t="s">
        <v>27</v>
      </c>
      <c r="O7" s="27" t="s">
        <v>28</v>
      </c>
      <c r="P7" s="43" t="str">
        <f t="shared" si="3"/>
        <v>否</v>
      </c>
      <c r="Q7" s="34" t="s">
        <v>63</v>
      </c>
      <c r="R7" s="50">
        <v>0</v>
      </c>
      <c r="S7" s="17">
        <v>1</v>
      </c>
    </row>
    <row r="8" ht="24.75" customHeight="1" spans="1:19">
      <c r="A8" s="16">
        <v>3</v>
      </c>
      <c r="B8" s="17" t="s">
        <v>481</v>
      </c>
      <c r="C8" s="18">
        <v>20200306833</v>
      </c>
      <c r="D8" s="19" t="s">
        <v>484</v>
      </c>
      <c r="E8" s="37">
        <f>VLOOKUP(C8,[7]sheet1!$A:$AU,46,0)</f>
        <v>1</v>
      </c>
      <c r="F8" s="38" t="str">
        <f>VLOOKUP(C8,[7]sheet1!$A:$AU,47,0)</f>
        <v>职业素养实习与劳动教育</v>
      </c>
      <c r="G8" s="16">
        <v>16</v>
      </c>
      <c r="H8" s="16">
        <v>11</v>
      </c>
      <c r="I8" s="16">
        <f t="shared" si="0"/>
        <v>27</v>
      </c>
      <c r="J8" s="16">
        <v>269</v>
      </c>
      <c r="K8" s="16" t="str">
        <f t="shared" si="1"/>
        <v>是</v>
      </c>
      <c r="L8" s="26">
        <v>2730</v>
      </c>
      <c r="M8" s="16" t="str">
        <f t="shared" si="2"/>
        <v>是</v>
      </c>
      <c r="N8" s="27" t="s">
        <v>27</v>
      </c>
      <c r="O8" s="27" t="s">
        <v>28</v>
      </c>
      <c r="P8" s="43" t="str">
        <f t="shared" si="3"/>
        <v>否</v>
      </c>
      <c r="Q8" s="34" t="s">
        <v>63</v>
      </c>
      <c r="R8" s="50">
        <v>0</v>
      </c>
      <c r="S8" s="17">
        <v>1</v>
      </c>
    </row>
    <row r="9" ht="24.75" customHeight="1" spans="1:19">
      <c r="A9" s="16">
        <v>4</v>
      </c>
      <c r="B9" s="17" t="s">
        <v>481</v>
      </c>
      <c r="C9" s="18">
        <v>20200306818</v>
      </c>
      <c r="D9" s="19" t="s">
        <v>485</v>
      </c>
      <c r="E9" s="37">
        <f>VLOOKUP(C9,[7]sheet1!$A:$AU,46,0)</f>
        <v>1</v>
      </c>
      <c r="F9" s="38" t="str">
        <f>VLOOKUP(C9,[7]sheet1!$A:$AU,47,0)</f>
        <v>职业素养实习与劳动教育</v>
      </c>
      <c r="G9" s="16">
        <v>14</v>
      </c>
      <c r="H9" s="16">
        <v>11</v>
      </c>
      <c r="I9" s="16">
        <f t="shared" si="0"/>
        <v>25</v>
      </c>
      <c r="J9" s="16">
        <v>252</v>
      </c>
      <c r="K9" s="16" t="str">
        <f t="shared" si="1"/>
        <v>是</v>
      </c>
      <c r="L9" s="26">
        <v>2210</v>
      </c>
      <c r="M9" s="16" t="str">
        <f t="shared" si="2"/>
        <v>是</v>
      </c>
      <c r="N9" s="27" t="s">
        <v>27</v>
      </c>
      <c r="O9" s="27" t="s">
        <v>28</v>
      </c>
      <c r="P9" s="43" t="str">
        <f t="shared" si="3"/>
        <v>否</v>
      </c>
      <c r="Q9" s="34" t="s">
        <v>63</v>
      </c>
      <c r="R9" s="50">
        <v>0</v>
      </c>
      <c r="S9" s="17">
        <v>1</v>
      </c>
    </row>
    <row r="10" ht="24.75" customHeight="1" spans="1:19">
      <c r="A10" s="16">
        <v>5</v>
      </c>
      <c r="B10" s="17" t="s">
        <v>481</v>
      </c>
      <c r="C10" s="18">
        <v>20200306807</v>
      </c>
      <c r="D10" s="19" t="s">
        <v>486</v>
      </c>
      <c r="E10" s="37">
        <f>VLOOKUP(C10,[7]sheet1!$A:$AU,46,0)</f>
        <v>1</v>
      </c>
      <c r="F10" s="38" t="str">
        <f>VLOOKUP(C10,[7]sheet1!$A:$AU,47,0)</f>
        <v>职业素养实习与劳动教育</v>
      </c>
      <c r="G10" s="16">
        <v>12</v>
      </c>
      <c r="H10" s="16">
        <v>11</v>
      </c>
      <c r="I10" s="16">
        <f t="shared" si="0"/>
        <v>23</v>
      </c>
      <c r="J10" s="16">
        <v>234</v>
      </c>
      <c r="K10" s="16" t="str">
        <f t="shared" si="1"/>
        <v>是</v>
      </c>
      <c r="L10" s="26">
        <v>2690</v>
      </c>
      <c r="M10" s="16" t="str">
        <f t="shared" si="2"/>
        <v>是</v>
      </c>
      <c r="N10" s="27" t="s">
        <v>27</v>
      </c>
      <c r="O10" s="27" t="s">
        <v>28</v>
      </c>
      <c r="P10" s="43" t="str">
        <f t="shared" si="3"/>
        <v>否</v>
      </c>
      <c r="Q10" s="34" t="s">
        <v>63</v>
      </c>
      <c r="R10" s="50">
        <v>0</v>
      </c>
      <c r="S10" s="17">
        <v>1</v>
      </c>
    </row>
    <row r="11" ht="24.75" customHeight="1" spans="1:19">
      <c r="A11" s="16">
        <v>6</v>
      </c>
      <c r="B11" s="17" t="s">
        <v>481</v>
      </c>
      <c r="C11" s="18">
        <v>20200306836</v>
      </c>
      <c r="D11" s="19" t="s">
        <v>487</v>
      </c>
      <c r="E11" s="37">
        <f>VLOOKUP(C11,[7]sheet1!$A:$AU,46,0)</f>
        <v>1</v>
      </c>
      <c r="F11" s="38" t="str">
        <f>VLOOKUP(C11,[7]sheet1!$A:$AU,47,0)</f>
        <v>职业素养实习与劳动教育</v>
      </c>
      <c r="G11" s="16">
        <v>14</v>
      </c>
      <c r="H11" s="16">
        <v>11</v>
      </c>
      <c r="I11" s="16">
        <f t="shared" si="0"/>
        <v>25</v>
      </c>
      <c r="J11" s="16">
        <v>246</v>
      </c>
      <c r="K11" s="16" t="str">
        <f t="shared" si="1"/>
        <v>是</v>
      </c>
      <c r="L11" s="26">
        <v>2310</v>
      </c>
      <c r="M11" s="16" t="str">
        <f t="shared" si="2"/>
        <v>是</v>
      </c>
      <c r="N11" s="27" t="s">
        <v>27</v>
      </c>
      <c r="O11" s="27" t="s">
        <v>28</v>
      </c>
      <c r="P11" s="43" t="str">
        <f t="shared" si="3"/>
        <v>否</v>
      </c>
      <c r="Q11" s="34" t="s">
        <v>63</v>
      </c>
      <c r="R11" s="50">
        <v>0</v>
      </c>
      <c r="S11" s="17">
        <v>1</v>
      </c>
    </row>
    <row r="12" ht="24.75" customHeight="1" spans="1:19">
      <c r="A12" s="16">
        <v>7</v>
      </c>
      <c r="B12" s="17" t="s">
        <v>481</v>
      </c>
      <c r="C12" s="18">
        <v>20200306853</v>
      </c>
      <c r="D12" s="19" t="s">
        <v>488</v>
      </c>
      <c r="E12" s="37">
        <f>VLOOKUP(C12,[7]sheet1!$A:$AU,46,0)</f>
        <v>1</v>
      </c>
      <c r="F12" s="38" t="str">
        <f>VLOOKUP(C12,[7]sheet1!$A:$AU,47,0)</f>
        <v>职业素养实习与劳动教育</v>
      </c>
      <c r="G12" s="16">
        <v>14</v>
      </c>
      <c r="H12" s="16">
        <v>11</v>
      </c>
      <c r="I12" s="16">
        <f t="shared" si="0"/>
        <v>25</v>
      </c>
      <c r="J12" s="16">
        <v>269</v>
      </c>
      <c r="K12" s="16" t="str">
        <f t="shared" si="1"/>
        <v>是</v>
      </c>
      <c r="L12" s="26">
        <v>1980</v>
      </c>
      <c r="M12" s="16" t="str">
        <f t="shared" si="2"/>
        <v>是</v>
      </c>
      <c r="N12" s="27" t="s">
        <v>27</v>
      </c>
      <c r="O12" s="27" t="s">
        <v>28</v>
      </c>
      <c r="P12" s="43" t="str">
        <f t="shared" si="3"/>
        <v>否</v>
      </c>
      <c r="Q12" s="34" t="s">
        <v>63</v>
      </c>
      <c r="R12" s="50">
        <v>0</v>
      </c>
      <c r="S12" s="17">
        <v>1</v>
      </c>
    </row>
    <row r="13" ht="24.75" customHeight="1" spans="1:19">
      <c r="A13" s="16">
        <v>8</v>
      </c>
      <c r="B13" s="17" t="s">
        <v>481</v>
      </c>
      <c r="C13" s="18">
        <v>20200109821</v>
      </c>
      <c r="D13" s="19" t="s">
        <v>489</v>
      </c>
      <c r="E13" s="37">
        <f>VLOOKUP(C13,[7]sheet1!$A:$AU,46,0)</f>
        <v>1</v>
      </c>
      <c r="F13" s="38" t="str">
        <f>VLOOKUP(C13,[7]sheet1!$A:$AU,47,0)</f>
        <v>职业素养实习与劳动教育</v>
      </c>
      <c r="G13" s="16">
        <v>12</v>
      </c>
      <c r="H13" s="16">
        <v>11</v>
      </c>
      <c r="I13" s="16">
        <f t="shared" si="0"/>
        <v>23</v>
      </c>
      <c r="J13" s="16">
        <v>272</v>
      </c>
      <c r="K13" s="16" t="str">
        <f t="shared" si="1"/>
        <v>是</v>
      </c>
      <c r="L13" s="26">
        <v>2180</v>
      </c>
      <c r="M13" s="16" t="str">
        <f t="shared" si="2"/>
        <v>是</v>
      </c>
      <c r="N13" s="27" t="s">
        <v>27</v>
      </c>
      <c r="O13" s="27" t="s">
        <v>28</v>
      </c>
      <c r="P13" s="43" t="str">
        <f t="shared" si="3"/>
        <v>否</v>
      </c>
      <c r="Q13" s="34" t="s">
        <v>63</v>
      </c>
      <c r="R13" s="50">
        <v>0</v>
      </c>
      <c r="S13" s="17">
        <v>1</v>
      </c>
    </row>
    <row r="14" ht="24.75" customHeight="1" spans="1:19">
      <c r="A14" s="16">
        <v>9</v>
      </c>
      <c r="B14" s="17" t="s">
        <v>481</v>
      </c>
      <c r="C14" s="18">
        <v>20200306815</v>
      </c>
      <c r="D14" s="19" t="s">
        <v>490</v>
      </c>
      <c r="E14" s="37">
        <f>VLOOKUP(C14,[7]sheet1!$A:$AU,46,0)</f>
        <v>1</v>
      </c>
      <c r="F14" s="38" t="str">
        <f>VLOOKUP(C14,[7]sheet1!$A:$AU,47,0)</f>
        <v>职业素养实习与劳动教育</v>
      </c>
      <c r="G14" s="16">
        <v>12</v>
      </c>
      <c r="H14" s="16">
        <v>11</v>
      </c>
      <c r="I14" s="16">
        <f t="shared" si="0"/>
        <v>23</v>
      </c>
      <c r="J14" s="16">
        <v>248</v>
      </c>
      <c r="K14" s="16" t="str">
        <f t="shared" si="1"/>
        <v>是</v>
      </c>
      <c r="L14" s="26">
        <v>2750</v>
      </c>
      <c r="M14" s="16" t="str">
        <f t="shared" si="2"/>
        <v>是</v>
      </c>
      <c r="N14" s="27" t="s">
        <v>27</v>
      </c>
      <c r="O14" s="27" t="s">
        <v>28</v>
      </c>
      <c r="P14" s="43" t="str">
        <f t="shared" si="3"/>
        <v>否</v>
      </c>
      <c r="Q14" s="34" t="s">
        <v>63</v>
      </c>
      <c r="R14" s="50">
        <v>0</v>
      </c>
      <c r="S14" s="17">
        <v>1</v>
      </c>
    </row>
    <row r="15" ht="51" customHeight="1" spans="1:19">
      <c r="A15" s="16">
        <v>10</v>
      </c>
      <c r="B15" s="17" t="s">
        <v>481</v>
      </c>
      <c r="C15" s="18">
        <v>20200306915</v>
      </c>
      <c r="D15" s="19" t="s">
        <v>491</v>
      </c>
      <c r="E15" s="37">
        <f>VLOOKUP(C15,[7]sheet1!$A:$AU,46,0)</f>
        <v>4</v>
      </c>
      <c r="F15" s="38" t="str">
        <f>VLOOKUP(C15,[7]sheet1!$A:$AU,47,0)</f>
        <v>大学生安全教育(一)形势与政策(一)入学教育职业素养实习与劳动教育</v>
      </c>
      <c r="G15" s="16">
        <v>14</v>
      </c>
      <c r="H15" s="16">
        <v>11</v>
      </c>
      <c r="I15" s="16">
        <f t="shared" si="0"/>
        <v>25</v>
      </c>
      <c r="J15" s="16">
        <v>257</v>
      </c>
      <c r="K15" s="16" t="str">
        <f t="shared" si="1"/>
        <v>是</v>
      </c>
      <c r="L15" s="26">
        <v>2270</v>
      </c>
      <c r="M15" s="16" t="str">
        <f t="shared" si="2"/>
        <v>是</v>
      </c>
      <c r="N15" s="27" t="s">
        <v>27</v>
      </c>
      <c r="O15" s="27" t="s">
        <v>28</v>
      </c>
      <c r="P15" s="43" t="str">
        <f t="shared" si="3"/>
        <v>否</v>
      </c>
      <c r="Q15" s="34" t="s">
        <v>63</v>
      </c>
      <c r="R15" s="50">
        <v>0</v>
      </c>
      <c r="S15" s="17">
        <v>1</v>
      </c>
    </row>
    <row r="16" ht="51" customHeight="1" spans="1:19">
      <c r="A16" s="16">
        <v>11</v>
      </c>
      <c r="B16" s="17" t="s">
        <v>481</v>
      </c>
      <c r="C16" s="18">
        <v>20200306911</v>
      </c>
      <c r="D16" s="19" t="s">
        <v>492</v>
      </c>
      <c r="E16" s="37">
        <f>VLOOKUP(C16,[7]sheet1!$A:$AU,46,0)</f>
        <v>4</v>
      </c>
      <c r="F16" s="38" t="str">
        <f>VLOOKUP(C16,[7]sheet1!$A:$AU,47,0)</f>
        <v>大学生安全教育(一)形势与政策(一)入学教育职业素养实习与劳动教育</v>
      </c>
      <c r="G16" s="16">
        <v>12</v>
      </c>
      <c r="H16" s="16">
        <v>11</v>
      </c>
      <c r="I16" s="16">
        <f t="shared" si="0"/>
        <v>23</v>
      </c>
      <c r="J16" s="16">
        <v>245</v>
      </c>
      <c r="K16" s="16" t="str">
        <f t="shared" si="1"/>
        <v>是</v>
      </c>
      <c r="L16" s="26">
        <v>2110</v>
      </c>
      <c r="M16" s="16" t="str">
        <f t="shared" si="2"/>
        <v>是</v>
      </c>
      <c r="N16" s="27" t="s">
        <v>27</v>
      </c>
      <c r="O16" s="27" t="s">
        <v>28</v>
      </c>
      <c r="P16" s="43" t="str">
        <f t="shared" si="3"/>
        <v>否</v>
      </c>
      <c r="Q16" s="34" t="s">
        <v>63</v>
      </c>
      <c r="R16" s="50">
        <v>0</v>
      </c>
      <c r="S16" s="17">
        <v>1</v>
      </c>
    </row>
    <row r="17" ht="24.75" customHeight="1" spans="1:19">
      <c r="A17" s="16">
        <v>12</v>
      </c>
      <c r="B17" s="17" t="s">
        <v>481</v>
      </c>
      <c r="C17" s="18">
        <v>20200306857</v>
      </c>
      <c r="D17" s="19" t="s">
        <v>493</v>
      </c>
      <c r="E17" s="37">
        <f>VLOOKUP(C17,[7]sheet1!$A:$AU,46,0)</f>
        <v>1</v>
      </c>
      <c r="F17" s="38" t="str">
        <f>VLOOKUP(C17,[7]sheet1!$A:$AU,47,0)</f>
        <v>职业素养实习与劳动教育</v>
      </c>
      <c r="G17" s="16">
        <v>11</v>
      </c>
      <c r="H17" s="16">
        <v>11</v>
      </c>
      <c r="I17" s="16">
        <f t="shared" si="0"/>
        <v>22</v>
      </c>
      <c r="J17" s="16">
        <v>272</v>
      </c>
      <c r="K17" s="16" t="str">
        <f t="shared" si="1"/>
        <v>是</v>
      </c>
      <c r="L17" s="26">
        <v>2690</v>
      </c>
      <c r="M17" s="16" t="str">
        <f t="shared" si="2"/>
        <v>是</v>
      </c>
      <c r="N17" s="27" t="s">
        <v>27</v>
      </c>
      <c r="O17" s="27" t="s">
        <v>28</v>
      </c>
      <c r="P17" s="43" t="str">
        <f t="shared" si="3"/>
        <v>否</v>
      </c>
      <c r="Q17" s="34" t="s">
        <v>63</v>
      </c>
      <c r="R17" s="50">
        <v>0</v>
      </c>
      <c r="S17" s="17">
        <v>1</v>
      </c>
    </row>
    <row r="18" ht="46" customHeight="1" spans="1:19">
      <c r="A18" s="16">
        <v>13</v>
      </c>
      <c r="B18" s="17" t="s">
        <v>481</v>
      </c>
      <c r="C18" s="18">
        <v>20200306906</v>
      </c>
      <c r="D18" s="19" t="s">
        <v>494</v>
      </c>
      <c r="E18" s="37">
        <f>VLOOKUP(C18,[7]sheet1!$A:$AU,46,0)</f>
        <v>4</v>
      </c>
      <c r="F18" s="38" t="str">
        <f>VLOOKUP(C18,[7]sheet1!$A:$AU,47,0)</f>
        <v>大学生安全教育(一)形势与政策(一)入学教育职业素养实习与劳动教育</v>
      </c>
      <c r="G18" s="16">
        <v>12</v>
      </c>
      <c r="H18" s="16">
        <v>11</v>
      </c>
      <c r="I18" s="16">
        <f t="shared" si="0"/>
        <v>23</v>
      </c>
      <c r="J18" s="16">
        <v>228</v>
      </c>
      <c r="K18" s="16" t="str">
        <f t="shared" si="1"/>
        <v>是</v>
      </c>
      <c r="L18" s="26">
        <v>2180</v>
      </c>
      <c r="M18" s="16" t="str">
        <f t="shared" si="2"/>
        <v>是</v>
      </c>
      <c r="N18" s="27" t="s">
        <v>27</v>
      </c>
      <c r="O18" s="27" t="s">
        <v>28</v>
      </c>
      <c r="P18" s="43" t="str">
        <f t="shared" si="3"/>
        <v>否</v>
      </c>
      <c r="Q18" s="34" t="s">
        <v>63</v>
      </c>
      <c r="R18" s="50">
        <v>0</v>
      </c>
      <c r="S18" s="17">
        <v>1</v>
      </c>
    </row>
    <row r="19" ht="24.75" customHeight="1" spans="1:19">
      <c r="A19" s="16">
        <v>14</v>
      </c>
      <c r="B19" s="17" t="s">
        <v>481</v>
      </c>
      <c r="C19" s="18">
        <v>20200306837</v>
      </c>
      <c r="D19" s="19" t="s">
        <v>495</v>
      </c>
      <c r="E19" s="37">
        <f>VLOOKUP(C19,[7]sheet1!$A:$AU,46,0)</f>
        <v>1</v>
      </c>
      <c r="F19" s="38" t="str">
        <f>VLOOKUP(C19,[7]sheet1!$A:$AU,47,0)</f>
        <v>职业素养实习与劳动教育</v>
      </c>
      <c r="G19" s="16">
        <v>12</v>
      </c>
      <c r="H19" s="16">
        <v>11</v>
      </c>
      <c r="I19" s="16">
        <f t="shared" si="0"/>
        <v>23</v>
      </c>
      <c r="J19" s="16">
        <v>234</v>
      </c>
      <c r="K19" s="16" t="str">
        <f t="shared" si="1"/>
        <v>是</v>
      </c>
      <c r="L19" s="26">
        <v>2540</v>
      </c>
      <c r="M19" s="16" t="str">
        <f t="shared" si="2"/>
        <v>是</v>
      </c>
      <c r="N19" s="27" t="s">
        <v>27</v>
      </c>
      <c r="O19" s="27" t="s">
        <v>28</v>
      </c>
      <c r="P19" s="43" t="str">
        <f t="shared" si="3"/>
        <v>否</v>
      </c>
      <c r="Q19" s="34" t="s">
        <v>63</v>
      </c>
      <c r="R19" s="50">
        <v>0</v>
      </c>
      <c r="S19" s="17">
        <v>1</v>
      </c>
    </row>
    <row r="20" ht="24.75" customHeight="1" spans="1:19">
      <c r="A20" s="16">
        <v>15</v>
      </c>
      <c r="B20" s="17" t="s">
        <v>481</v>
      </c>
      <c r="C20" s="18">
        <v>20200306811</v>
      </c>
      <c r="D20" s="19" t="s">
        <v>496</v>
      </c>
      <c r="E20" s="37">
        <f>VLOOKUP(C20,[7]sheet1!$A:$AU,46,0)</f>
        <v>2</v>
      </c>
      <c r="F20" s="38" t="str">
        <f>VLOOKUP(C20,[7]sheet1!$A:$AU,47,0)</f>
        <v>预就业实习职业素养实习与劳动教育</v>
      </c>
      <c r="G20" s="16">
        <v>14</v>
      </c>
      <c r="H20" s="16">
        <v>11</v>
      </c>
      <c r="I20" s="16">
        <f t="shared" si="0"/>
        <v>25</v>
      </c>
      <c r="J20" s="16">
        <v>266</v>
      </c>
      <c r="K20" s="16" t="str">
        <f t="shared" si="1"/>
        <v>是</v>
      </c>
      <c r="L20" s="26">
        <v>2480</v>
      </c>
      <c r="M20" s="16" t="str">
        <f t="shared" si="2"/>
        <v>是</v>
      </c>
      <c r="N20" s="27" t="s">
        <v>27</v>
      </c>
      <c r="O20" s="27" t="s">
        <v>28</v>
      </c>
      <c r="P20" s="43" t="str">
        <f t="shared" si="3"/>
        <v>否</v>
      </c>
      <c r="Q20" s="34" t="s">
        <v>63</v>
      </c>
      <c r="R20" s="50">
        <v>0</v>
      </c>
      <c r="S20" s="17">
        <v>1</v>
      </c>
    </row>
    <row r="21" ht="24.75" customHeight="1" spans="1:19">
      <c r="A21" s="16">
        <v>16</v>
      </c>
      <c r="B21" s="17" t="s">
        <v>481</v>
      </c>
      <c r="C21" s="18">
        <v>20200306845</v>
      </c>
      <c r="D21" s="19" t="s">
        <v>497</v>
      </c>
      <c r="E21" s="37">
        <f>VLOOKUP(C21,[7]sheet1!$A:$AU,46,0)</f>
        <v>1</v>
      </c>
      <c r="F21" s="38" t="str">
        <f>VLOOKUP(C21,[7]sheet1!$A:$AU,47,0)</f>
        <v>职业素养实习与劳动教育</v>
      </c>
      <c r="G21" s="16">
        <v>12</v>
      </c>
      <c r="H21" s="16">
        <v>11</v>
      </c>
      <c r="I21" s="16">
        <f t="shared" si="0"/>
        <v>23</v>
      </c>
      <c r="J21" s="16">
        <v>252</v>
      </c>
      <c r="K21" s="16" t="str">
        <f t="shared" si="1"/>
        <v>是</v>
      </c>
      <c r="L21" s="26">
        <v>2570</v>
      </c>
      <c r="M21" s="16" t="str">
        <f t="shared" si="2"/>
        <v>是</v>
      </c>
      <c r="N21" s="27" t="s">
        <v>27</v>
      </c>
      <c r="O21" s="27" t="s">
        <v>28</v>
      </c>
      <c r="P21" s="43" t="str">
        <f t="shared" si="3"/>
        <v>否</v>
      </c>
      <c r="Q21" s="34" t="s">
        <v>63</v>
      </c>
      <c r="R21" s="50">
        <v>0</v>
      </c>
      <c r="S21" s="17">
        <v>1</v>
      </c>
    </row>
    <row r="22" ht="24.75" customHeight="1" spans="1:19">
      <c r="A22" s="16">
        <v>17</v>
      </c>
      <c r="B22" s="17" t="s">
        <v>481</v>
      </c>
      <c r="C22" s="18">
        <v>20200306850</v>
      </c>
      <c r="D22" s="19" t="s">
        <v>498</v>
      </c>
      <c r="E22" s="37">
        <f>VLOOKUP(C22,[7]sheet1!$A:$AU,46,0)</f>
        <v>2</v>
      </c>
      <c r="F22" s="38" t="str">
        <f>VLOOKUP(C22,[7]sheet1!$A:$AU,47,0)</f>
        <v>预就业实习职业素养实习与劳动教育</v>
      </c>
      <c r="G22" s="16">
        <v>13</v>
      </c>
      <c r="H22" s="16">
        <v>11</v>
      </c>
      <c r="I22" s="16">
        <f t="shared" si="0"/>
        <v>24</v>
      </c>
      <c r="J22" s="16">
        <v>266</v>
      </c>
      <c r="K22" s="16" t="str">
        <f t="shared" si="1"/>
        <v>是</v>
      </c>
      <c r="L22" s="26">
        <v>2270</v>
      </c>
      <c r="M22" s="16" t="str">
        <f t="shared" si="2"/>
        <v>是</v>
      </c>
      <c r="N22" s="27" t="s">
        <v>27</v>
      </c>
      <c r="O22" s="27" t="s">
        <v>28</v>
      </c>
      <c r="P22" s="43" t="str">
        <f t="shared" si="3"/>
        <v>否</v>
      </c>
      <c r="Q22" s="34" t="s">
        <v>63</v>
      </c>
      <c r="R22" s="50">
        <v>0</v>
      </c>
      <c r="S22" s="17">
        <v>1</v>
      </c>
    </row>
    <row r="23" ht="39" customHeight="1" spans="1:19">
      <c r="A23" s="16">
        <v>18</v>
      </c>
      <c r="B23" s="17" t="s">
        <v>481</v>
      </c>
      <c r="C23" s="18">
        <v>20200306903</v>
      </c>
      <c r="D23" s="19" t="s">
        <v>499</v>
      </c>
      <c r="E23" s="37">
        <f>VLOOKUP(C23,[7]sheet1!$A:$AU,46,0)</f>
        <v>5</v>
      </c>
      <c r="F23" s="38" t="str">
        <f>VLOOKUP(C23,[7]sheet1!$A:$AU,47,0)</f>
        <v>大学生安全教育(一)形势与政策(一)入学教育预就业实习职业素养实习与劳动教育</v>
      </c>
      <c r="G23" s="16">
        <v>12</v>
      </c>
      <c r="H23" s="16">
        <v>11</v>
      </c>
      <c r="I23" s="16">
        <f t="shared" si="0"/>
        <v>23</v>
      </c>
      <c r="J23" s="16">
        <v>252</v>
      </c>
      <c r="K23" s="16" t="str">
        <f t="shared" si="1"/>
        <v>是</v>
      </c>
      <c r="L23" s="26">
        <v>1900</v>
      </c>
      <c r="M23" s="16" t="str">
        <f t="shared" si="2"/>
        <v>是</v>
      </c>
      <c r="N23" s="27" t="s">
        <v>27</v>
      </c>
      <c r="O23" s="27" t="s">
        <v>28</v>
      </c>
      <c r="P23" s="43" t="str">
        <f t="shared" si="3"/>
        <v>否</v>
      </c>
      <c r="Q23" s="34" t="s">
        <v>63</v>
      </c>
      <c r="R23" s="50">
        <v>0</v>
      </c>
      <c r="S23" s="17">
        <v>1</v>
      </c>
    </row>
    <row r="24" ht="24.75" customHeight="1" spans="1:19">
      <c r="A24" s="16">
        <v>19</v>
      </c>
      <c r="B24" s="17" t="s">
        <v>481</v>
      </c>
      <c r="C24" s="18">
        <v>20200306810</v>
      </c>
      <c r="D24" s="19" t="s">
        <v>500</v>
      </c>
      <c r="E24" s="37">
        <f>VLOOKUP(C24,[7]sheet1!$A:$AU,46,0)</f>
        <v>1</v>
      </c>
      <c r="F24" s="38" t="str">
        <f>VLOOKUP(C24,[7]sheet1!$A:$AU,47,0)</f>
        <v>职业素养实习与劳动教育</v>
      </c>
      <c r="G24" s="16">
        <v>12</v>
      </c>
      <c r="H24" s="16">
        <v>11</v>
      </c>
      <c r="I24" s="16">
        <f t="shared" si="0"/>
        <v>23</v>
      </c>
      <c r="J24" s="16">
        <v>252</v>
      </c>
      <c r="K24" s="16" t="str">
        <f t="shared" si="1"/>
        <v>是</v>
      </c>
      <c r="L24" s="26">
        <v>2450</v>
      </c>
      <c r="M24" s="16" t="str">
        <f t="shared" si="2"/>
        <v>是</v>
      </c>
      <c r="N24" s="27" t="s">
        <v>27</v>
      </c>
      <c r="O24" s="27" t="s">
        <v>28</v>
      </c>
      <c r="P24" s="43" t="str">
        <f t="shared" si="3"/>
        <v>否</v>
      </c>
      <c r="Q24" s="34" t="s">
        <v>63</v>
      </c>
      <c r="R24" s="50">
        <v>0</v>
      </c>
      <c r="S24" s="17">
        <v>1</v>
      </c>
    </row>
    <row r="25" ht="24.75" customHeight="1" spans="1:19">
      <c r="A25" s="16">
        <v>20</v>
      </c>
      <c r="B25" s="17" t="s">
        <v>481</v>
      </c>
      <c r="C25" s="18">
        <v>20200306848</v>
      </c>
      <c r="D25" s="19" t="s">
        <v>501</v>
      </c>
      <c r="E25" s="37">
        <f>VLOOKUP(C25,[7]sheet1!$A:$AU,46,0)</f>
        <v>1</v>
      </c>
      <c r="F25" s="38" t="str">
        <f>VLOOKUP(C25,[7]sheet1!$A:$AU,47,0)</f>
        <v>职业素养实习与劳动教育</v>
      </c>
      <c r="G25" s="16">
        <v>12</v>
      </c>
      <c r="H25" s="16">
        <v>11</v>
      </c>
      <c r="I25" s="16">
        <f t="shared" si="0"/>
        <v>23</v>
      </c>
      <c r="J25" s="16">
        <v>249</v>
      </c>
      <c r="K25" s="16" t="str">
        <f t="shared" si="1"/>
        <v>是</v>
      </c>
      <c r="L25" s="26">
        <v>2010</v>
      </c>
      <c r="M25" s="16" t="str">
        <f t="shared" si="2"/>
        <v>是</v>
      </c>
      <c r="N25" s="27" t="s">
        <v>27</v>
      </c>
      <c r="O25" s="27" t="s">
        <v>28</v>
      </c>
      <c r="P25" s="43" t="str">
        <f t="shared" si="3"/>
        <v>否</v>
      </c>
      <c r="Q25" s="34" t="s">
        <v>63</v>
      </c>
      <c r="R25" s="50">
        <v>0</v>
      </c>
      <c r="S25" s="17">
        <v>1</v>
      </c>
    </row>
    <row r="26" ht="24.75" customHeight="1" spans="1:19">
      <c r="A26" s="16">
        <v>21</v>
      </c>
      <c r="B26" s="17" t="s">
        <v>481</v>
      </c>
      <c r="C26" s="18">
        <v>20200306838</v>
      </c>
      <c r="D26" s="19" t="s">
        <v>502</v>
      </c>
      <c r="E26" s="37">
        <f>VLOOKUP(C26,[7]sheet1!$A:$AU,46,0)</f>
        <v>1</v>
      </c>
      <c r="F26" s="38" t="str">
        <f>VLOOKUP(C26,[7]sheet1!$A:$AU,47,0)</f>
        <v>职业素养实习与劳动教育</v>
      </c>
      <c r="G26" s="16">
        <v>12</v>
      </c>
      <c r="H26" s="16">
        <v>9</v>
      </c>
      <c r="I26" s="16">
        <f t="shared" si="0"/>
        <v>21</v>
      </c>
      <c r="J26" s="16">
        <v>234</v>
      </c>
      <c r="K26" s="16" t="str">
        <f t="shared" si="1"/>
        <v>是</v>
      </c>
      <c r="L26" s="26">
        <v>2680</v>
      </c>
      <c r="M26" s="16" t="str">
        <f t="shared" si="2"/>
        <v>是</v>
      </c>
      <c r="N26" s="27" t="s">
        <v>27</v>
      </c>
      <c r="O26" s="27" t="s">
        <v>28</v>
      </c>
      <c r="P26" s="43" t="str">
        <f t="shared" si="3"/>
        <v>否</v>
      </c>
      <c r="Q26" s="34" t="s">
        <v>63</v>
      </c>
      <c r="R26" s="50">
        <v>0</v>
      </c>
      <c r="S26" s="17">
        <v>1</v>
      </c>
    </row>
    <row r="27" ht="24.75" customHeight="1" spans="1:19">
      <c r="A27" s="16">
        <v>22</v>
      </c>
      <c r="B27" s="17" t="s">
        <v>481</v>
      </c>
      <c r="C27" s="18">
        <v>20200201803</v>
      </c>
      <c r="D27" s="19" t="s">
        <v>503</v>
      </c>
      <c r="E27" s="37">
        <f>VLOOKUP(C27,[7]sheet1!$A:$AU,46,0)</f>
        <v>2</v>
      </c>
      <c r="F27" s="38" t="str">
        <f>VLOOKUP(C27,[7]sheet1!$A:$AU,47,0)</f>
        <v>预就业实习职业素养实习与劳动教育</v>
      </c>
      <c r="G27" s="16">
        <v>11</v>
      </c>
      <c r="H27" s="16">
        <v>11</v>
      </c>
      <c r="I27" s="16">
        <f t="shared" si="0"/>
        <v>22</v>
      </c>
      <c r="J27" s="16">
        <v>249</v>
      </c>
      <c r="K27" s="16" t="str">
        <f t="shared" si="1"/>
        <v>是</v>
      </c>
      <c r="L27" s="26">
        <v>2200</v>
      </c>
      <c r="M27" s="16" t="str">
        <f t="shared" si="2"/>
        <v>是</v>
      </c>
      <c r="N27" s="27" t="s">
        <v>27</v>
      </c>
      <c r="O27" s="27" t="s">
        <v>28</v>
      </c>
      <c r="P27" s="43" t="str">
        <f t="shared" si="3"/>
        <v>否</v>
      </c>
      <c r="Q27" s="34" t="s">
        <v>63</v>
      </c>
      <c r="R27" s="50">
        <v>0</v>
      </c>
      <c r="S27" s="17">
        <v>1</v>
      </c>
    </row>
    <row r="28" ht="24.75" customHeight="1" spans="1:19">
      <c r="A28" s="16">
        <v>23</v>
      </c>
      <c r="B28" s="17" t="s">
        <v>481</v>
      </c>
      <c r="C28" s="18">
        <v>20200306808</v>
      </c>
      <c r="D28" s="19" t="s">
        <v>504</v>
      </c>
      <c r="E28" s="37">
        <f>VLOOKUP(C28,[7]sheet1!$A:$AU,46,0)</f>
        <v>2</v>
      </c>
      <c r="F28" s="38" t="str">
        <f>VLOOKUP(C28,[7]sheet1!$A:$AU,47,0)</f>
        <v>预就业实习职业素养实习与劳动教育</v>
      </c>
      <c r="G28" s="16">
        <v>11</v>
      </c>
      <c r="H28" s="16">
        <v>11</v>
      </c>
      <c r="I28" s="16">
        <f t="shared" si="0"/>
        <v>22</v>
      </c>
      <c r="J28" s="16">
        <v>228</v>
      </c>
      <c r="K28" s="16" t="str">
        <f t="shared" si="1"/>
        <v>是</v>
      </c>
      <c r="L28" s="26">
        <v>1940</v>
      </c>
      <c r="M28" s="16" t="str">
        <f t="shared" si="2"/>
        <v>是</v>
      </c>
      <c r="N28" s="27" t="s">
        <v>27</v>
      </c>
      <c r="O28" s="27" t="s">
        <v>28</v>
      </c>
      <c r="P28" s="43" t="str">
        <f t="shared" si="3"/>
        <v>否</v>
      </c>
      <c r="Q28" s="34" t="s">
        <v>63</v>
      </c>
      <c r="R28" s="50">
        <v>0</v>
      </c>
      <c r="S28" s="17">
        <v>1</v>
      </c>
    </row>
    <row r="29" ht="24.75" customHeight="1" spans="1:19">
      <c r="A29" s="16">
        <v>24</v>
      </c>
      <c r="B29" s="17" t="s">
        <v>481</v>
      </c>
      <c r="C29" s="18">
        <v>20200306821</v>
      </c>
      <c r="D29" s="19" t="s">
        <v>505</v>
      </c>
      <c r="E29" s="37">
        <f>VLOOKUP(C29,[7]sheet1!$A:$AU,46,0)</f>
        <v>2</v>
      </c>
      <c r="F29" s="38" t="str">
        <f>VLOOKUP(C29,[7]sheet1!$A:$AU,47,0)</f>
        <v>预就业实习职业素养实习与劳动教育</v>
      </c>
      <c r="G29" s="16">
        <v>14</v>
      </c>
      <c r="H29" s="16">
        <v>11</v>
      </c>
      <c r="I29" s="16">
        <f t="shared" si="0"/>
        <v>25</v>
      </c>
      <c r="J29" s="16">
        <v>252</v>
      </c>
      <c r="K29" s="16" t="str">
        <f t="shared" si="1"/>
        <v>是</v>
      </c>
      <c r="L29" s="26">
        <v>2010</v>
      </c>
      <c r="M29" s="16" t="str">
        <f t="shared" si="2"/>
        <v>是</v>
      </c>
      <c r="N29" s="27" t="s">
        <v>27</v>
      </c>
      <c r="O29" s="27" t="s">
        <v>28</v>
      </c>
      <c r="P29" s="43" t="str">
        <f t="shared" si="3"/>
        <v>否</v>
      </c>
      <c r="Q29" s="34" t="s">
        <v>63</v>
      </c>
      <c r="R29" s="50">
        <v>0</v>
      </c>
      <c r="S29" s="17">
        <v>1</v>
      </c>
    </row>
    <row r="30" ht="24.75" customHeight="1" spans="1:19">
      <c r="A30" s="16">
        <v>25</v>
      </c>
      <c r="B30" s="17" t="s">
        <v>481</v>
      </c>
      <c r="C30" s="18">
        <v>20200306802</v>
      </c>
      <c r="D30" s="19" t="s">
        <v>506</v>
      </c>
      <c r="E30" s="37">
        <f>VLOOKUP(C30,[7]sheet1!$A:$AU,46,0)</f>
        <v>2</v>
      </c>
      <c r="F30" s="38" t="str">
        <f>VLOOKUP(C30,[7]sheet1!$A:$AU,47,0)</f>
        <v>预就业实习职业素养实习与劳动教育</v>
      </c>
      <c r="G30" s="16">
        <v>15</v>
      </c>
      <c r="H30" s="16">
        <v>11</v>
      </c>
      <c r="I30" s="16">
        <f t="shared" si="0"/>
        <v>26</v>
      </c>
      <c r="J30" s="16">
        <v>252</v>
      </c>
      <c r="K30" s="16" t="str">
        <f t="shared" si="1"/>
        <v>是</v>
      </c>
      <c r="L30" s="26">
        <v>2250</v>
      </c>
      <c r="M30" s="16" t="str">
        <f t="shared" si="2"/>
        <v>是</v>
      </c>
      <c r="N30" s="27" t="s">
        <v>27</v>
      </c>
      <c r="O30" s="27" t="s">
        <v>28</v>
      </c>
      <c r="P30" s="43" t="str">
        <f t="shared" si="3"/>
        <v>否</v>
      </c>
      <c r="Q30" s="34" t="s">
        <v>63</v>
      </c>
      <c r="R30" s="50">
        <v>0</v>
      </c>
      <c r="S30" s="17">
        <v>1</v>
      </c>
    </row>
    <row r="31" ht="24.75" customHeight="1" spans="1:19">
      <c r="A31" s="16">
        <v>26</v>
      </c>
      <c r="B31" s="17" t="s">
        <v>481</v>
      </c>
      <c r="C31" s="18">
        <v>20200306842</v>
      </c>
      <c r="D31" s="19" t="s">
        <v>507</v>
      </c>
      <c r="E31" s="37">
        <f>VLOOKUP(C31,[7]sheet1!$A:$AU,46,0)</f>
        <v>1</v>
      </c>
      <c r="F31" s="38" t="str">
        <f>VLOOKUP(C31,[7]sheet1!$A:$AU,47,0)</f>
        <v>职业素养实习与劳动教育</v>
      </c>
      <c r="G31" s="16">
        <v>12</v>
      </c>
      <c r="H31" s="16">
        <v>11</v>
      </c>
      <c r="I31" s="16">
        <f t="shared" si="0"/>
        <v>23</v>
      </c>
      <c r="J31" s="16">
        <v>252</v>
      </c>
      <c r="K31" s="16" t="str">
        <f t="shared" si="1"/>
        <v>是</v>
      </c>
      <c r="L31" s="26">
        <v>2010</v>
      </c>
      <c r="M31" s="16" t="str">
        <f t="shared" si="2"/>
        <v>是</v>
      </c>
      <c r="N31" s="27" t="s">
        <v>27</v>
      </c>
      <c r="O31" s="27" t="s">
        <v>28</v>
      </c>
      <c r="P31" s="43" t="str">
        <f t="shared" si="3"/>
        <v>否</v>
      </c>
      <c r="Q31" s="34" t="s">
        <v>63</v>
      </c>
      <c r="R31" s="50">
        <v>0</v>
      </c>
      <c r="S31" s="17">
        <v>1</v>
      </c>
    </row>
    <row r="32" ht="24.75" customHeight="1" spans="1:19">
      <c r="A32" s="16">
        <v>27</v>
      </c>
      <c r="B32" s="17" t="s">
        <v>481</v>
      </c>
      <c r="C32" s="18">
        <v>20200109869</v>
      </c>
      <c r="D32" s="19" t="s">
        <v>508</v>
      </c>
      <c r="E32" s="37">
        <f>VLOOKUP(C32,[7]sheet1!$A:$AU,46,0)</f>
        <v>2</v>
      </c>
      <c r="F32" s="38" t="str">
        <f>VLOOKUP(C32,[7]sheet1!$A:$AU,47,0)</f>
        <v>预就业实习职业素养实习与劳动教育</v>
      </c>
      <c r="G32" s="16">
        <v>10</v>
      </c>
      <c r="H32" s="16">
        <v>11</v>
      </c>
      <c r="I32" s="16">
        <f t="shared" si="0"/>
        <v>21</v>
      </c>
      <c r="J32" s="16">
        <v>228</v>
      </c>
      <c r="K32" s="16" t="str">
        <f t="shared" si="1"/>
        <v>是</v>
      </c>
      <c r="L32" s="26">
        <v>2040</v>
      </c>
      <c r="M32" s="16" t="str">
        <f t="shared" si="2"/>
        <v>是</v>
      </c>
      <c r="N32" s="27" t="s">
        <v>27</v>
      </c>
      <c r="O32" s="27" t="s">
        <v>28</v>
      </c>
      <c r="P32" s="43" t="str">
        <f t="shared" si="3"/>
        <v>否</v>
      </c>
      <c r="Q32" s="34" t="s">
        <v>63</v>
      </c>
      <c r="R32" s="50">
        <v>0</v>
      </c>
      <c r="S32" s="17">
        <v>1</v>
      </c>
    </row>
    <row r="33" ht="24.75" customHeight="1" spans="1:19">
      <c r="A33" s="16">
        <v>28</v>
      </c>
      <c r="B33" s="17" t="s">
        <v>481</v>
      </c>
      <c r="C33" s="18">
        <v>20200306855</v>
      </c>
      <c r="D33" s="19" t="s">
        <v>509</v>
      </c>
      <c r="E33" s="37">
        <f>VLOOKUP(C33,[7]sheet1!$A:$AU,46,0)</f>
        <v>2</v>
      </c>
      <c r="F33" s="38" t="str">
        <f>VLOOKUP(C33,[7]sheet1!$A:$AU,47,0)</f>
        <v>预就业实习职业素养实习与劳动教育</v>
      </c>
      <c r="G33" s="16">
        <v>11</v>
      </c>
      <c r="H33" s="16">
        <v>11</v>
      </c>
      <c r="I33" s="16">
        <f t="shared" si="0"/>
        <v>22</v>
      </c>
      <c r="J33" s="16">
        <v>272</v>
      </c>
      <c r="K33" s="16" t="str">
        <f t="shared" si="1"/>
        <v>是</v>
      </c>
      <c r="L33" s="26">
        <v>1980</v>
      </c>
      <c r="M33" s="16" t="str">
        <f t="shared" si="2"/>
        <v>是</v>
      </c>
      <c r="N33" s="27" t="s">
        <v>27</v>
      </c>
      <c r="O33" s="27" t="s">
        <v>28</v>
      </c>
      <c r="P33" s="43" t="str">
        <f t="shared" si="3"/>
        <v>否</v>
      </c>
      <c r="Q33" s="34" t="s">
        <v>63</v>
      </c>
      <c r="R33" s="50">
        <v>0</v>
      </c>
      <c r="S33" s="17">
        <v>1</v>
      </c>
    </row>
    <row r="34" ht="24.75" customHeight="1" spans="1:19">
      <c r="A34" s="16">
        <v>29</v>
      </c>
      <c r="B34" s="17" t="s">
        <v>481</v>
      </c>
      <c r="C34" s="18">
        <v>20200306813</v>
      </c>
      <c r="D34" s="19" t="s">
        <v>510</v>
      </c>
      <c r="E34" s="37">
        <f>VLOOKUP(C34,[7]sheet1!$A:$AU,46,0)</f>
        <v>2</v>
      </c>
      <c r="F34" s="38" t="str">
        <f>VLOOKUP(C34,[7]sheet1!$A:$AU,47,0)</f>
        <v>预就业实习职业素养实习与劳动教育</v>
      </c>
      <c r="G34" s="16">
        <v>12</v>
      </c>
      <c r="H34" s="16">
        <v>11</v>
      </c>
      <c r="I34" s="16">
        <f t="shared" si="0"/>
        <v>23</v>
      </c>
      <c r="J34" s="16">
        <v>249</v>
      </c>
      <c r="K34" s="16" t="str">
        <f t="shared" si="1"/>
        <v>是</v>
      </c>
      <c r="L34" s="26">
        <v>2130</v>
      </c>
      <c r="M34" s="16" t="str">
        <f t="shared" si="2"/>
        <v>是</v>
      </c>
      <c r="N34" s="27" t="s">
        <v>27</v>
      </c>
      <c r="O34" s="27" t="s">
        <v>28</v>
      </c>
      <c r="P34" s="43" t="str">
        <f t="shared" si="3"/>
        <v>否</v>
      </c>
      <c r="Q34" s="34" t="s">
        <v>63</v>
      </c>
      <c r="R34" s="50">
        <v>0</v>
      </c>
      <c r="S34" s="17">
        <v>1</v>
      </c>
    </row>
    <row r="35" ht="40" customHeight="1" spans="1:19">
      <c r="A35" s="16">
        <v>30</v>
      </c>
      <c r="B35" s="17" t="s">
        <v>481</v>
      </c>
      <c r="C35" s="18">
        <v>20200306912</v>
      </c>
      <c r="D35" s="19" t="s">
        <v>511</v>
      </c>
      <c r="E35" s="37">
        <f>VLOOKUP(C35,[7]sheet1!$A:$AU,46,0)</f>
        <v>5</v>
      </c>
      <c r="F35" s="38" t="str">
        <f>VLOOKUP(C35,[7]sheet1!$A:$AU,47,0)</f>
        <v>大学生安全教育(一)形势与政策(一)入学教育预就业实习职业素养实习与劳动教育</v>
      </c>
      <c r="G35" s="16">
        <v>12</v>
      </c>
      <c r="H35" s="16">
        <v>11</v>
      </c>
      <c r="I35" s="16">
        <f t="shared" si="0"/>
        <v>23</v>
      </c>
      <c r="J35" s="16">
        <v>231</v>
      </c>
      <c r="K35" s="16" t="str">
        <f t="shared" si="1"/>
        <v>是</v>
      </c>
      <c r="L35" s="26">
        <v>2090</v>
      </c>
      <c r="M35" s="16" t="str">
        <f t="shared" si="2"/>
        <v>是</v>
      </c>
      <c r="N35" s="27" t="s">
        <v>27</v>
      </c>
      <c r="O35" s="27" t="s">
        <v>28</v>
      </c>
      <c r="P35" s="43" t="str">
        <f t="shared" si="3"/>
        <v>否</v>
      </c>
      <c r="Q35" s="34" t="s">
        <v>63</v>
      </c>
      <c r="R35" s="50">
        <v>0</v>
      </c>
      <c r="S35" s="17">
        <v>1</v>
      </c>
    </row>
    <row r="36" ht="24.75" customHeight="1" spans="1:19">
      <c r="A36" s="16">
        <v>31</v>
      </c>
      <c r="B36" s="17" t="s">
        <v>481</v>
      </c>
      <c r="C36" s="18">
        <v>20200306834</v>
      </c>
      <c r="D36" s="19" t="s">
        <v>512</v>
      </c>
      <c r="E36" s="37">
        <f>VLOOKUP(C36,[7]sheet1!$A:$AU,46,0)</f>
        <v>2</v>
      </c>
      <c r="F36" s="38" t="str">
        <f>VLOOKUP(C36,[7]sheet1!$A:$AU,47,0)</f>
        <v>预就业实习职业素养实习与劳动教育</v>
      </c>
      <c r="G36" s="16">
        <v>11</v>
      </c>
      <c r="H36" s="16">
        <v>11</v>
      </c>
      <c r="I36" s="16">
        <f t="shared" si="0"/>
        <v>22</v>
      </c>
      <c r="J36" s="16">
        <v>225</v>
      </c>
      <c r="K36" s="16" t="str">
        <f t="shared" si="1"/>
        <v>是</v>
      </c>
      <c r="L36" s="26">
        <v>1880</v>
      </c>
      <c r="M36" s="16" t="str">
        <f t="shared" si="2"/>
        <v>是</v>
      </c>
      <c r="N36" s="27" t="s">
        <v>27</v>
      </c>
      <c r="O36" s="27" t="s">
        <v>28</v>
      </c>
      <c r="P36" s="43" t="str">
        <f t="shared" si="3"/>
        <v>否</v>
      </c>
      <c r="Q36" s="34" t="s">
        <v>63</v>
      </c>
      <c r="R36" s="50">
        <v>0</v>
      </c>
      <c r="S36" s="17">
        <v>1</v>
      </c>
    </row>
    <row r="37" ht="24.75" customHeight="1" spans="1:19">
      <c r="A37" s="16">
        <v>32</v>
      </c>
      <c r="B37" s="17" t="s">
        <v>481</v>
      </c>
      <c r="C37" s="18">
        <v>20200306844</v>
      </c>
      <c r="D37" s="19" t="s">
        <v>513</v>
      </c>
      <c r="E37" s="37">
        <f>VLOOKUP(C37,[7]sheet1!$A:$AU,46,0)</f>
        <v>2</v>
      </c>
      <c r="F37" s="38" t="str">
        <f>VLOOKUP(C37,[7]sheet1!$A:$AU,47,0)</f>
        <v>预就业实习职业素养实习与劳动教育</v>
      </c>
      <c r="G37" s="16">
        <v>11</v>
      </c>
      <c r="H37" s="16">
        <v>11</v>
      </c>
      <c r="I37" s="16">
        <f t="shared" si="0"/>
        <v>22</v>
      </c>
      <c r="J37" s="16">
        <v>225</v>
      </c>
      <c r="K37" s="16" t="str">
        <f t="shared" si="1"/>
        <v>是</v>
      </c>
      <c r="L37" s="26">
        <v>2000</v>
      </c>
      <c r="M37" s="16" t="str">
        <f t="shared" si="2"/>
        <v>是</v>
      </c>
      <c r="N37" s="27" t="s">
        <v>27</v>
      </c>
      <c r="O37" s="27" t="s">
        <v>28</v>
      </c>
      <c r="P37" s="43" t="str">
        <f t="shared" si="3"/>
        <v>否</v>
      </c>
      <c r="Q37" s="34" t="s">
        <v>63</v>
      </c>
      <c r="R37" s="50">
        <v>0</v>
      </c>
      <c r="S37" s="17">
        <v>1</v>
      </c>
    </row>
    <row r="38" ht="24.75" customHeight="1" spans="1:19">
      <c r="A38" s="16">
        <v>33</v>
      </c>
      <c r="B38" s="17" t="s">
        <v>481</v>
      </c>
      <c r="C38" s="18">
        <v>20200109857</v>
      </c>
      <c r="D38" s="19" t="s">
        <v>514</v>
      </c>
      <c r="E38" s="37">
        <f>VLOOKUP(C38,[7]sheet1!$A:$AU,46,0)</f>
        <v>2</v>
      </c>
      <c r="F38" s="38" t="str">
        <f>VLOOKUP(C38,[7]sheet1!$A:$AU,47,0)</f>
        <v>预就业实习职业素养实习与劳动教育</v>
      </c>
      <c r="G38" s="16">
        <v>13</v>
      </c>
      <c r="H38" s="16">
        <v>11</v>
      </c>
      <c r="I38" s="16">
        <f t="shared" si="0"/>
        <v>24</v>
      </c>
      <c r="J38" s="16">
        <v>225</v>
      </c>
      <c r="K38" s="16" t="str">
        <f t="shared" si="1"/>
        <v>是</v>
      </c>
      <c r="L38" s="26">
        <v>1990</v>
      </c>
      <c r="M38" s="16" t="str">
        <f t="shared" si="2"/>
        <v>是</v>
      </c>
      <c r="N38" s="27" t="s">
        <v>27</v>
      </c>
      <c r="O38" s="27" t="s">
        <v>28</v>
      </c>
      <c r="P38" s="43" t="str">
        <f t="shared" si="3"/>
        <v>否</v>
      </c>
      <c r="Q38" s="34" t="s">
        <v>63</v>
      </c>
      <c r="R38" s="50">
        <v>7526.36</v>
      </c>
      <c r="S38" s="17">
        <v>1</v>
      </c>
    </row>
    <row r="39" ht="24.75" customHeight="1" spans="1:19">
      <c r="A39" s="16">
        <v>34</v>
      </c>
      <c r="B39" s="17" t="s">
        <v>481</v>
      </c>
      <c r="C39" s="18">
        <v>20200306851</v>
      </c>
      <c r="D39" s="19" t="s">
        <v>515</v>
      </c>
      <c r="E39" s="37">
        <f>VLOOKUP(C39,[7]sheet1!$A:$AU,46,0)</f>
        <v>1</v>
      </c>
      <c r="F39" s="38" t="str">
        <f>VLOOKUP(C39,[7]sheet1!$A:$AU,47,0)</f>
        <v>职业素养实习与劳动教育</v>
      </c>
      <c r="G39" s="16">
        <v>13</v>
      </c>
      <c r="H39" s="16">
        <v>11</v>
      </c>
      <c r="I39" s="16">
        <f t="shared" si="0"/>
        <v>24</v>
      </c>
      <c r="J39" s="16">
        <v>231</v>
      </c>
      <c r="K39" s="16" t="str">
        <f t="shared" si="1"/>
        <v>是</v>
      </c>
      <c r="L39" s="26">
        <v>2050</v>
      </c>
      <c r="M39" s="16" t="str">
        <f t="shared" si="2"/>
        <v>是</v>
      </c>
      <c r="N39" s="27" t="s">
        <v>27</v>
      </c>
      <c r="O39" s="27" t="s">
        <v>28</v>
      </c>
      <c r="P39" s="43" t="str">
        <f t="shared" si="3"/>
        <v>否</v>
      </c>
      <c r="Q39" s="34" t="s">
        <v>63</v>
      </c>
      <c r="R39" s="50">
        <v>0</v>
      </c>
      <c r="S39" s="17">
        <v>1</v>
      </c>
    </row>
    <row r="40" ht="24.75" customHeight="1" spans="1:19">
      <c r="A40" s="16">
        <v>35</v>
      </c>
      <c r="B40" s="17" t="s">
        <v>481</v>
      </c>
      <c r="C40" s="18">
        <v>20200306822</v>
      </c>
      <c r="D40" s="19" t="s">
        <v>516</v>
      </c>
      <c r="E40" s="37">
        <f>VLOOKUP(C40,[7]sheet1!$A:$AU,46,0)</f>
        <v>2</v>
      </c>
      <c r="F40" s="38" t="str">
        <f>VLOOKUP(C40,[7]sheet1!$A:$AU,47,0)</f>
        <v>预就业实习职业素养实习与劳动教育</v>
      </c>
      <c r="G40" s="16">
        <v>10</v>
      </c>
      <c r="H40" s="16">
        <v>11</v>
      </c>
      <c r="I40" s="16">
        <f t="shared" si="0"/>
        <v>21</v>
      </c>
      <c r="J40" s="16">
        <v>249</v>
      </c>
      <c r="K40" s="16" t="str">
        <f t="shared" si="1"/>
        <v>是</v>
      </c>
      <c r="L40" s="26">
        <v>2010</v>
      </c>
      <c r="M40" s="16" t="str">
        <f t="shared" si="2"/>
        <v>是</v>
      </c>
      <c r="N40" s="27" t="s">
        <v>27</v>
      </c>
      <c r="O40" s="27" t="s">
        <v>28</v>
      </c>
      <c r="P40" s="43" t="str">
        <f t="shared" si="3"/>
        <v>否</v>
      </c>
      <c r="Q40" s="34" t="s">
        <v>63</v>
      </c>
      <c r="R40" s="50">
        <v>0</v>
      </c>
      <c r="S40" s="17">
        <v>1</v>
      </c>
    </row>
    <row r="41" ht="24.75" customHeight="1" spans="1:19">
      <c r="A41" s="16">
        <v>36</v>
      </c>
      <c r="B41" s="17" t="s">
        <v>481</v>
      </c>
      <c r="C41" s="18">
        <v>20200306809</v>
      </c>
      <c r="D41" s="19" t="s">
        <v>517</v>
      </c>
      <c r="E41" s="37">
        <f>VLOOKUP(C41,[7]sheet1!$A:$AU,46,0)</f>
        <v>1</v>
      </c>
      <c r="F41" s="38" t="str">
        <f>VLOOKUP(C41,[7]sheet1!$A:$AU,47,0)</f>
        <v>职业素养实习与劳动教育</v>
      </c>
      <c r="G41" s="16">
        <v>11</v>
      </c>
      <c r="H41" s="16">
        <v>9</v>
      </c>
      <c r="I41" s="16">
        <f t="shared" si="0"/>
        <v>20</v>
      </c>
      <c r="J41" s="16">
        <v>248</v>
      </c>
      <c r="K41" s="16" t="str">
        <f t="shared" si="1"/>
        <v>是</v>
      </c>
      <c r="L41" s="26">
        <v>2080</v>
      </c>
      <c r="M41" s="16" t="str">
        <f t="shared" si="2"/>
        <v>是</v>
      </c>
      <c r="N41" s="27" t="s">
        <v>27</v>
      </c>
      <c r="O41" s="27" t="s">
        <v>28</v>
      </c>
      <c r="P41" s="43" t="str">
        <f t="shared" si="3"/>
        <v>否</v>
      </c>
      <c r="Q41" s="34" t="s">
        <v>63</v>
      </c>
      <c r="R41" s="50">
        <v>0</v>
      </c>
      <c r="S41" s="17">
        <v>1</v>
      </c>
    </row>
    <row r="42" ht="24.75" customHeight="1" spans="1:19">
      <c r="A42" s="16">
        <v>37</v>
      </c>
      <c r="B42" s="17" t="s">
        <v>481</v>
      </c>
      <c r="C42" s="18">
        <v>20200306830</v>
      </c>
      <c r="D42" s="19" t="s">
        <v>518</v>
      </c>
      <c r="E42" s="37">
        <f>VLOOKUP(C42,[7]sheet1!$A:$AU,46,0)</f>
        <v>2</v>
      </c>
      <c r="F42" s="38" t="str">
        <f>VLOOKUP(C42,[7]sheet1!$A:$AU,47,0)</f>
        <v>预就业实习职业素养实习与劳动教育</v>
      </c>
      <c r="G42" s="16">
        <v>9</v>
      </c>
      <c r="H42" s="16">
        <v>11</v>
      </c>
      <c r="I42" s="16">
        <f t="shared" si="0"/>
        <v>20</v>
      </c>
      <c r="J42" s="16">
        <v>246</v>
      </c>
      <c r="K42" s="16" t="str">
        <f t="shared" si="1"/>
        <v>是</v>
      </c>
      <c r="L42" s="26">
        <v>2010</v>
      </c>
      <c r="M42" s="16" t="str">
        <f t="shared" si="2"/>
        <v>是</v>
      </c>
      <c r="N42" s="27" t="s">
        <v>27</v>
      </c>
      <c r="O42" s="27" t="s">
        <v>28</v>
      </c>
      <c r="P42" s="43" t="str">
        <f t="shared" si="3"/>
        <v>否</v>
      </c>
      <c r="Q42" s="34" t="s">
        <v>63</v>
      </c>
      <c r="R42" s="50">
        <v>0</v>
      </c>
      <c r="S42" s="17">
        <v>1</v>
      </c>
    </row>
    <row r="43" ht="24.75" customHeight="1" spans="1:19">
      <c r="A43" s="16">
        <v>38</v>
      </c>
      <c r="B43" s="17" t="s">
        <v>481</v>
      </c>
      <c r="C43" s="18">
        <v>20200306854</v>
      </c>
      <c r="D43" s="19" t="s">
        <v>519</v>
      </c>
      <c r="E43" s="37">
        <f>VLOOKUP(C43,[7]sheet1!$A:$AU,46,0)</f>
        <v>2</v>
      </c>
      <c r="F43" s="38" t="str">
        <f>VLOOKUP(C43,[7]sheet1!$A:$AU,47,0)</f>
        <v>预就业实习职业素养实习与劳动教育</v>
      </c>
      <c r="G43" s="16">
        <v>12</v>
      </c>
      <c r="H43" s="16">
        <v>11</v>
      </c>
      <c r="I43" s="16">
        <f t="shared" si="0"/>
        <v>23</v>
      </c>
      <c r="J43" s="16">
        <v>251</v>
      </c>
      <c r="K43" s="16" t="str">
        <f t="shared" si="1"/>
        <v>是</v>
      </c>
      <c r="L43" s="26">
        <v>1930</v>
      </c>
      <c r="M43" s="16" t="str">
        <f t="shared" si="2"/>
        <v>是</v>
      </c>
      <c r="N43" s="27" t="s">
        <v>27</v>
      </c>
      <c r="O43" s="27" t="s">
        <v>28</v>
      </c>
      <c r="P43" s="43" t="str">
        <f t="shared" si="3"/>
        <v>否</v>
      </c>
      <c r="Q43" s="34" t="s">
        <v>63</v>
      </c>
      <c r="R43" s="50">
        <v>0</v>
      </c>
      <c r="S43" s="17">
        <v>1</v>
      </c>
    </row>
    <row r="44" ht="24.75" customHeight="1" spans="1:19">
      <c r="A44" s="16">
        <v>39</v>
      </c>
      <c r="B44" s="17" t="s">
        <v>481</v>
      </c>
      <c r="C44" s="18">
        <v>20200306825</v>
      </c>
      <c r="D44" s="19" t="s">
        <v>520</v>
      </c>
      <c r="E44" s="37">
        <f>VLOOKUP(C44,[7]sheet1!$A:$AU,46,0)</f>
        <v>2</v>
      </c>
      <c r="F44" s="38" t="str">
        <f>VLOOKUP(C44,[7]sheet1!$A:$AU,47,0)</f>
        <v>预就业实习职业素养实习与劳动教育</v>
      </c>
      <c r="G44" s="16">
        <v>9</v>
      </c>
      <c r="H44" s="16">
        <v>11</v>
      </c>
      <c r="I44" s="16">
        <f t="shared" si="0"/>
        <v>20</v>
      </c>
      <c r="J44" s="16">
        <v>248</v>
      </c>
      <c r="K44" s="16" t="str">
        <f t="shared" si="1"/>
        <v>是</v>
      </c>
      <c r="L44" s="26">
        <v>1800</v>
      </c>
      <c r="M44" s="16" t="str">
        <f t="shared" si="2"/>
        <v>是</v>
      </c>
      <c r="N44" s="27" t="s">
        <v>27</v>
      </c>
      <c r="O44" s="27" t="s">
        <v>28</v>
      </c>
      <c r="P44" s="43" t="str">
        <f t="shared" si="3"/>
        <v>否</v>
      </c>
      <c r="Q44" s="34" t="s">
        <v>63</v>
      </c>
      <c r="R44" s="50">
        <v>0</v>
      </c>
      <c r="S44" s="17">
        <v>1</v>
      </c>
    </row>
    <row r="45" ht="24.75" customHeight="1" spans="1:19">
      <c r="A45" s="16">
        <v>40</v>
      </c>
      <c r="B45" s="17" t="s">
        <v>481</v>
      </c>
      <c r="C45" s="18">
        <v>20200306839</v>
      </c>
      <c r="D45" s="19" t="s">
        <v>521</v>
      </c>
      <c r="E45" s="37">
        <f>VLOOKUP(C45,[7]sheet1!$A:$AU,46,0)</f>
        <v>2</v>
      </c>
      <c r="F45" s="38" t="str">
        <f>VLOOKUP(C45,[7]sheet1!$A:$AU,47,0)</f>
        <v>预就业实习职业素养实习与劳动教育</v>
      </c>
      <c r="G45" s="16">
        <v>9</v>
      </c>
      <c r="H45" s="16">
        <v>11</v>
      </c>
      <c r="I45" s="16">
        <f t="shared" si="0"/>
        <v>20</v>
      </c>
      <c r="J45" s="16">
        <v>266</v>
      </c>
      <c r="K45" s="16" t="str">
        <f t="shared" si="1"/>
        <v>是</v>
      </c>
      <c r="L45" s="26">
        <v>1870</v>
      </c>
      <c r="M45" s="16" t="str">
        <f t="shared" si="2"/>
        <v>是</v>
      </c>
      <c r="N45" s="27" t="s">
        <v>27</v>
      </c>
      <c r="O45" s="27" t="s">
        <v>28</v>
      </c>
      <c r="P45" s="43" t="str">
        <f t="shared" si="3"/>
        <v>否</v>
      </c>
      <c r="Q45" s="34" t="s">
        <v>63</v>
      </c>
      <c r="R45" s="50">
        <v>0</v>
      </c>
      <c r="S45" s="17">
        <v>1</v>
      </c>
    </row>
    <row r="46" ht="24.75" customHeight="1" spans="1:19">
      <c r="A46" s="16">
        <v>41</v>
      </c>
      <c r="B46" s="17" t="s">
        <v>481</v>
      </c>
      <c r="C46" s="18">
        <v>20200306849</v>
      </c>
      <c r="D46" s="19" t="s">
        <v>522</v>
      </c>
      <c r="E46" s="37">
        <f>VLOOKUP(C46,[7]sheet1!$A:$AU,46,0)</f>
        <v>2</v>
      </c>
      <c r="F46" s="38" t="str">
        <f>VLOOKUP(C46,[7]sheet1!$A:$AU,47,0)</f>
        <v>预就业实习职业素养实习与劳动教育</v>
      </c>
      <c r="G46" s="16">
        <v>12</v>
      </c>
      <c r="H46" s="16">
        <v>11</v>
      </c>
      <c r="I46" s="16">
        <f t="shared" si="0"/>
        <v>23</v>
      </c>
      <c r="J46" s="16">
        <v>252</v>
      </c>
      <c r="K46" s="16" t="str">
        <f t="shared" si="1"/>
        <v>是</v>
      </c>
      <c r="L46" s="26">
        <v>2330</v>
      </c>
      <c r="M46" s="16" t="str">
        <f t="shared" si="2"/>
        <v>是</v>
      </c>
      <c r="N46" s="27" t="s">
        <v>27</v>
      </c>
      <c r="O46" s="27" t="s">
        <v>28</v>
      </c>
      <c r="P46" s="43" t="str">
        <f t="shared" si="3"/>
        <v>否</v>
      </c>
      <c r="Q46" s="34" t="s">
        <v>63</v>
      </c>
      <c r="R46" s="50">
        <v>0</v>
      </c>
      <c r="S46" s="17">
        <v>1</v>
      </c>
    </row>
    <row r="47" ht="24.75" customHeight="1" spans="1:19">
      <c r="A47" s="16">
        <v>42</v>
      </c>
      <c r="B47" s="17" t="s">
        <v>481</v>
      </c>
      <c r="C47" s="18">
        <v>20200306858</v>
      </c>
      <c r="D47" s="19" t="s">
        <v>523</v>
      </c>
      <c r="E47" s="37">
        <f>VLOOKUP(C47,[7]sheet1!$A:$AU,46,0)</f>
        <v>1</v>
      </c>
      <c r="F47" s="38" t="str">
        <f>VLOOKUP(C47,[7]sheet1!$A:$AU,47,0)</f>
        <v>职业素养实习与劳动教育</v>
      </c>
      <c r="G47" s="16">
        <v>11</v>
      </c>
      <c r="H47" s="16">
        <v>11</v>
      </c>
      <c r="I47" s="16">
        <f t="shared" si="0"/>
        <v>22</v>
      </c>
      <c r="J47" s="16">
        <v>263</v>
      </c>
      <c r="K47" s="16" t="str">
        <f t="shared" si="1"/>
        <v>是</v>
      </c>
      <c r="L47" s="26">
        <v>1860</v>
      </c>
      <c r="M47" s="16" t="str">
        <f t="shared" si="2"/>
        <v>是</v>
      </c>
      <c r="N47" s="27" t="s">
        <v>27</v>
      </c>
      <c r="O47" s="27" t="s">
        <v>28</v>
      </c>
      <c r="P47" s="43" t="str">
        <f t="shared" si="3"/>
        <v>否</v>
      </c>
      <c r="Q47" s="34" t="s">
        <v>63</v>
      </c>
      <c r="R47" s="50">
        <v>0</v>
      </c>
      <c r="S47" s="17">
        <v>1</v>
      </c>
    </row>
    <row r="48" ht="24.75" customHeight="1" spans="1:19">
      <c r="A48" s="16">
        <v>43</v>
      </c>
      <c r="B48" s="17" t="s">
        <v>481</v>
      </c>
      <c r="C48" s="18">
        <v>20200306814</v>
      </c>
      <c r="D48" s="19" t="s">
        <v>524</v>
      </c>
      <c r="E48" s="37">
        <f>VLOOKUP(C48,[7]sheet1!$A:$AU,46,0)</f>
        <v>1</v>
      </c>
      <c r="F48" s="38" t="str">
        <f>VLOOKUP(C48,[7]sheet1!$A:$AU,47,0)</f>
        <v>职业素养实习与劳动教育</v>
      </c>
      <c r="G48" s="16">
        <v>10</v>
      </c>
      <c r="H48" s="16">
        <v>9</v>
      </c>
      <c r="I48" s="16">
        <f t="shared" si="0"/>
        <v>19</v>
      </c>
      <c r="J48" s="16">
        <v>231</v>
      </c>
      <c r="K48" s="16" t="str">
        <f t="shared" si="1"/>
        <v>是</v>
      </c>
      <c r="L48" s="26">
        <v>2140</v>
      </c>
      <c r="M48" s="16" t="str">
        <f t="shared" si="2"/>
        <v>是</v>
      </c>
      <c r="N48" s="27" t="s">
        <v>27</v>
      </c>
      <c r="O48" s="27" t="s">
        <v>28</v>
      </c>
      <c r="P48" s="43" t="str">
        <f t="shared" si="3"/>
        <v>否</v>
      </c>
      <c r="Q48" s="34" t="s">
        <v>63</v>
      </c>
      <c r="R48" s="50">
        <v>0</v>
      </c>
      <c r="S48" s="17">
        <v>1</v>
      </c>
    </row>
    <row r="49" ht="24.75" customHeight="1" spans="1:19">
      <c r="A49" s="16">
        <v>44</v>
      </c>
      <c r="B49" s="17" t="s">
        <v>481</v>
      </c>
      <c r="C49" s="18">
        <v>20200306832</v>
      </c>
      <c r="D49" s="19" t="s">
        <v>525</v>
      </c>
      <c r="E49" s="37">
        <f>VLOOKUP(C49,[7]sheet1!$A:$AU,46,0)</f>
        <v>2</v>
      </c>
      <c r="F49" s="38" t="str">
        <f>VLOOKUP(C49,[7]sheet1!$A:$AU,47,0)</f>
        <v>预就业实习职业素养实习与劳动教育</v>
      </c>
      <c r="G49" s="16">
        <v>11</v>
      </c>
      <c r="H49" s="16">
        <v>11</v>
      </c>
      <c r="I49" s="16">
        <f t="shared" si="0"/>
        <v>22</v>
      </c>
      <c r="J49" s="16">
        <v>249</v>
      </c>
      <c r="K49" s="16" t="str">
        <f t="shared" si="1"/>
        <v>是</v>
      </c>
      <c r="L49" s="26">
        <v>2110</v>
      </c>
      <c r="M49" s="16" t="str">
        <f t="shared" si="2"/>
        <v>是</v>
      </c>
      <c r="N49" s="27" t="s">
        <v>27</v>
      </c>
      <c r="O49" s="27" t="s">
        <v>28</v>
      </c>
      <c r="P49" s="43" t="str">
        <f t="shared" si="3"/>
        <v>否</v>
      </c>
      <c r="Q49" s="34" t="s">
        <v>63</v>
      </c>
      <c r="R49" s="50">
        <v>0</v>
      </c>
      <c r="S49" s="17">
        <v>1</v>
      </c>
    </row>
    <row r="50" ht="24.75" customHeight="1" spans="1:19">
      <c r="A50" s="16">
        <v>45</v>
      </c>
      <c r="B50" s="17" t="s">
        <v>481</v>
      </c>
      <c r="C50" s="18">
        <v>20200306806</v>
      </c>
      <c r="D50" s="19" t="s">
        <v>526</v>
      </c>
      <c r="E50" s="37">
        <f>VLOOKUP(C50,[7]sheet1!$A:$AU,46,0)</f>
        <v>2</v>
      </c>
      <c r="F50" s="38" t="str">
        <f>VLOOKUP(C50,[7]sheet1!$A:$AU,47,0)</f>
        <v>预就业实习职业素养实习与劳动教育</v>
      </c>
      <c r="G50" s="16">
        <v>9</v>
      </c>
      <c r="H50" s="16">
        <v>4</v>
      </c>
      <c r="I50" s="16">
        <f t="shared" si="0"/>
        <v>13</v>
      </c>
      <c r="J50" s="16">
        <v>287</v>
      </c>
      <c r="K50" s="16" t="str">
        <f t="shared" si="1"/>
        <v>是</v>
      </c>
      <c r="L50" s="26">
        <v>2740</v>
      </c>
      <c r="M50" s="16" t="str">
        <f t="shared" si="2"/>
        <v>是</v>
      </c>
      <c r="N50" s="27" t="s">
        <v>27</v>
      </c>
      <c r="O50" s="27" t="s">
        <v>28</v>
      </c>
      <c r="P50" s="43" t="str">
        <f t="shared" si="3"/>
        <v>否</v>
      </c>
      <c r="Q50" s="34" t="s">
        <v>63</v>
      </c>
      <c r="R50" s="50">
        <v>0</v>
      </c>
      <c r="S50" s="17">
        <v>1.2</v>
      </c>
    </row>
    <row r="51" ht="41" customHeight="1" spans="1:19">
      <c r="A51" s="16">
        <v>46</v>
      </c>
      <c r="B51" s="17" t="s">
        <v>481</v>
      </c>
      <c r="C51" s="18">
        <v>20200306828</v>
      </c>
      <c r="D51" s="19" t="s">
        <v>527</v>
      </c>
      <c r="E51" s="37">
        <f>VLOOKUP(C51,[7]sheet1!$A:$AU,46,0)</f>
        <v>3</v>
      </c>
      <c r="F51" s="38" t="str">
        <f>VLOOKUP(C51,[7]sheet1!$A:$AU,47,0)</f>
        <v>《云物大智基础》(课外：云物大智部分)预就业实习职业素养实习与劳动教育</v>
      </c>
      <c r="G51" s="16">
        <v>11</v>
      </c>
      <c r="H51" s="16">
        <v>11</v>
      </c>
      <c r="I51" s="16">
        <f t="shared" si="0"/>
        <v>22</v>
      </c>
      <c r="J51" s="16">
        <v>252</v>
      </c>
      <c r="K51" s="16" t="str">
        <f t="shared" si="1"/>
        <v>是</v>
      </c>
      <c r="L51" s="26">
        <v>2090</v>
      </c>
      <c r="M51" s="16" t="str">
        <f t="shared" si="2"/>
        <v>是</v>
      </c>
      <c r="N51" s="27" t="s">
        <v>69</v>
      </c>
      <c r="O51" s="45" t="s">
        <v>27</v>
      </c>
      <c r="P51" s="43" t="str">
        <f t="shared" si="3"/>
        <v>否</v>
      </c>
      <c r="Q51" s="34" t="s">
        <v>63</v>
      </c>
      <c r="R51" s="50">
        <v>0</v>
      </c>
      <c r="S51" s="17">
        <v>1.3</v>
      </c>
    </row>
    <row r="52" ht="24.75" customHeight="1" spans="1:19">
      <c r="A52" s="16">
        <v>47</v>
      </c>
      <c r="B52" s="17" t="s">
        <v>481</v>
      </c>
      <c r="C52" s="18">
        <v>20200306841</v>
      </c>
      <c r="D52" s="19" t="s">
        <v>528</v>
      </c>
      <c r="E52" s="37">
        <f>VLOOKUP(C52,[7]sheet1!$A:$AU,46,0)</f>
        <v>1</v>
      </c>
      <c r="F52" s="38" t="str">
        <f>VLOOKUP(C52,[7]sheet1!$A:$AU,47,0)</f>
        <v>职业素养实习与劳动教育</v>
      </c>
      <c r="G52" s="16">
        <v>10</v>
      </c>
      <c r="H52" s="16">
        <v>11</v>
      </c>
      <c r="I52" s="16">
        <f t="shared" si="0"/>
        <v>21</v>
      </c>
      <c r="J52" s="16">
        <v>234</v>
      </c>
      <c r="K52" s="16" t="str">
        <f t="shared" si="1"/>
        <v>是</v>
      </c>
      <c r="L52" s="26">
        <v>2210</v>
      </c>
      <c r="M52" s="16" t="str">
        <f t="shared" si="2"/>
        <v>是</v>
      </c>
      <c r="N52" s="27" t="s">
        <v>27</v>
      </c>
      <c r="O52" s="27" t="s">
        <v>28</v>
      </c>
      <c r="P52" s="43" t="str">
        <f t="shared" si="3"/>
        <v>否</v>
      </c>
      <c r="Q52" s="34" t="s">
        <v>63</v>
      </c>
      <c r="R52" s="50">
        <v>0</v>
      </c>
      <c r="S52" s="17">
        <v>1</v>
      </c>
    </row>
    <row r="53" ht="24.75" customHeight="1" spans="1:19">
      <c r="A53" s="16">
        <v>48</v>
      </c>
      <c r="B53" s="17" t="s">
        <v>481</v>
      </c>
      <c r="C53" s="18">
        <v>20200306827</v>
      </c>
      <c r="D53" s="19" t="s">
        <v>529</v>
      </c>
      <c r="E53" s="37">
        <f>VLOOKUP(C53,[7]sheet1!$A:$AU,46,0)</f>
        <v>1</v>
      </c>
      <c r="F53" s="38" t="str">
        <f>VLOOKUP(C53,[7]sheet1!$A:$AU,47,0)</f>
        <v>职业素养实习与劳动教育</v>
      </c>
      <c r="G53" s="16">
        <v>10</v>
      </c>
      <c r="H53" s="16">
        <v>9</v>
      </c>
      <c r="I53" s="16">
        <f t="shared" si="0"/>
        <v>19</v>
      </c>
      <c r="J53" s="16">
        <v>225</v>
      </c>
      <c r="K53" s="16" t="str">
        <f t="shared" si="1"/>
        <v>是</v>
      </c>
      <c r="L53" s="26">
        <v>2050</v>
      </c>
      <c r="M53" s="16" t="str">
        <f t="shared" si="2"/>
        <v>是</v>
      </c>
      <c r="N53" s="27" t="s">
        <v>27</v>
      </c>
      <c r="O53" s="27" t="s">
        <v>28</v>
      </c>
      <c r="P53" s="43" t="str">
        <f t="shared" si="3"/>
        <v>否</v>
      </c>
      <c r="Q53" s="34" t="s">
        <v>63</v>
      </c>
      <c r="R53" s="50">
        <v>0</v>
      </c>
      <c r="S53" s="17">
        <v>1</v>
      </c>
    </row>
    <row r="54" ht="24.75" customHeight="1" spans="1:19">
      <c r="A54" s="16">
        <v>49</v>
      </c>
      <c r="B54" s="17" t="s">
        <v>481</v>
      </c>
      <c r="C54" s="18">
        <v>20200306856</v>
      </c>
      <c r="D54" s="19" t="s">
        <v>530</v>
      </c>
      <c r="E54" s="37">
        <f>VLOOKUP(C54,[7]sheet1!$A:$AU,46,0)</f>
        <v>1</v>
      </c>
      <c r="F54" s="38" t="str">
        <f>VLOOKUP(C54,[7]sheet1!$A:$AU,47,0)</f>
        <v>职业素养实习与劳动教育</v>
      </c>
      <c r="G54" s="16">
        <v>9</v>
      </c>
      <c r="H54" s="16">
        <v>11</v>
      </c>
      <c r="I54" s="16">
        <f t="shared" si="0"/>
        <v>20</v>
      </c>
      <c r="J54" s="16">
        <v>225</v>
      </c>
      <c r="K54" s="16" t="str">
        <f t="shared" si="1"/>
        <v>是</v>
      </c>
      <c r="L54" s="26">
        <v>1900</v>
      </c>
      <c r="M54" s="16" t="str">
        <f t="shared" si="2"/>
        <v>是</v>
      </c>
      <c r="N54" s="27" t="s">
        <v>27</v>
      </c>
      <c r="O54" s="27" t="s">
        <v>28</v>
      </c>
      <c r="P54" s="43" t="str">
        <f t="shared" si="3"/>
        <v>否</v>
      </c>
      <c r="Q54" s="34" t="s">
        <v>63</v>
      </c>
      <c r="R54" s="50">
        <v>0</v>
      </c>
      <c r="S54" s="17">
        <v>1</v>
      </c>
    </row>
    <row r="55" ht="24.75" customHeight="1" spans="1:19">
      <c r="A55" s="16">
        <v>50</v>
      </c>
      <c r="B55" s="17" t="s">
        <v>481</v>
      </c>
      <c r="C55" s="18">
        <v>20200306805</v>
      </c>
      <c r="D55" s="19" t="s">
        <v>531</v>
      </c>
      <c r="E55" s="37">
        <f>VLOOKUP(C55,[7]sheet1!$A:$AU,46,0)</f>
        <v>2</v>
      </c>
      <c r="F55" s="38" t="str">
        <f>VLOOKUP(C55,[7]sheet1!$A:$AU,47,0)</f>
        <v>预就业实习职业素养实习与劳动教育</v>
      </c>
      <c r="G55" s="16">
        <v>8</v>
      </c>
      <c r="H55" s="16">
        <v>9</v>
      </c>
      <c r="I55" s="16">
        <f t="shared" si="0"/>
        <v>17</v>
      </c>
      <c r="J55" s="16">
        <v>228</v>
      </c>
      <c r="K55" s="16" t="str">
        <f t="shared" si="1"/>
        <v>是</v>
      </c>
      <c r="L55" s="26">
        <v>1920</v>
      </c>
      <c r="M55" s="16" t="str">
        <f t="shared" si="2"/>
        <v>是</v>
      </c>
      <c r="N55" s="27" t="s">
        <v>27</v>
      </c>
      <c r="O55" s="27" t="s">
        <v>28</v>
      </c>
      <c r="P55" s="43" t="str">
        <f t="shared" si="3"/>
        <v>否</v>
      </c>
      <c r="Q55" s="34" t="s">
        <v>63</v>
      </c>
      <c r="R55" s="50">
        <v>0</v>
      </c>
      <c r="S55" s="17">
        <v>1</v>
      </c>
    </row>
    <row r="56" ht="44" customHeight="1" spans="1:19">
      <c r="A56" s="16">
        <v>51</v>
      </c>
      <c r="B56" s="17" t="s">
        <v>481</v>
      </c>
      <c r="C56" s="18">
        <v>20200306820</v>
      </c>
      <c r="D56" s="19" t="s">
        <v>532</v>
      </c>
      <c r="E56" s="37">
        <f>VLOOKUP(C56,[7]sheet1!$A:$AU,46,0)</f>
        <v>3</v>
      </c>
      <c r="F56" s="38" t="str">
        <f>VLOOKUP(C56,[7]sheet1!$A:$AU,47,0)</f>
        <v>程序设计基础程序设计基础预就业实习职业素养实习与劳动教育</v>
      </c>
      <c r="G56" s="16">
        <v>11</v>
      </c>
      <c r="H56" s="16">
        <v>9</v>
      </c>
      <c r="I56" s="16">
        <f t="shared" si="0"/>
        <v>20</v>
      </c>
      <c r="J56" s="16">
        <v>252</v>
      </c>
      <c r="K56" s="16" t="str">
        <f t="shared" si="1"/>
        <v>是</v>
      </c>
      <c r="L56" s="26">
        <v>1870</v>
      </c>
      <c r="M56" s="16" t="str">
        <f t="shared" si="2"/>
        <v>是</v>
      </c>
      <c r="N56" s="27" t="s">
        <v>27</v>
      </c>
      <c r="O56" s="27" t="s">
        <v>28</v>
      </c>
      <c r="P56" s="43" t="str">
        <f t="shared" si="3"/>
        <v>否</v>
      </c>
      <c r="Q56" s="34" t="s">
        <v>63</v>
      </c>
      <c r="R56" s="50">
        <v>7726.36</v>
      </c>
      <c r="S56" s="17">
        <v>1</v>
      </c>
    </row>
    <row r="57" ht="44" customHeight="1" spans="1:19">
      <c r="A57" s="16">
        <v>52</v>
      </c>
      <c r="B57" s="17" t="s">
        <v>481</v>
      </c>
      <c r="C57" s="18">
        <v>20200306801</v>
      </c>
      <c r="D57" s="19" t="s">
        <v>533</v>
      </c>
      <c r="E57" s="37">
        <f>VLOOKUP(C57,[7]sheet1!$A:$AU,46,0)</f>
        <v>3</v>
      </c>
      <c r="F57" s="38" t="str">
        <f>VLOOKUP(C57,[7]sheet1!$A:$AU,47,0)</f>
        <v>通用核心能力测试预就业实习职业素养实习与劳动教育</v>
      </c>
      <c r="G57" s="16">
        <v>8</v>
      </c>
      <c r="H57" s="16">
        <v>7</v>
      </c>
      <c r="I57" s="16">
        <f t="shared" si="0"/>
        <v>15</v>
      </c>
      <c r="J57" s="16">
        <v>225</v>
      </c>
      <c r="K57" s="16" t="str">
        <f t="shared" si="1"/>
        <v>是</v>
      </c>
      <c r="L57" s="26">
        <v>1860</v>
      </c>
      <c r="M57" s="16" t="str">
        <f t="shared" si="2"/>
        <v>是</v>
      </c>
      <c r="N57" s="27" t="s">
        <v>27</v>
      </c>
      <c r="O57" s="27" t="s">
        <v>28</v>
      </c>
      <c r="P57" s="43" t="str">
        <f t="shared" si="3"/>
        <v>否</v>
      </c>
      <c r="Q57" s="34" t="s">
        <v>63</v>
      </c>
      <c r="R57" s="50">
        <v>0</v>
      </c>
      <c r="S57" s="17">
        <v>1</v>
      </c>
    </row>
    <row r="58" ht="44" customHeight="1" spans="1:19">
      <c r="A58" s="16">
        <v>53</v>
      </c>
      <c r="B58" s="17" t="s">
        <v>481</v>
      </c>
      <c r="C58" s="18">
        <v>20200306826</v>
      </c>
      <c r="D58" s="19" t="s">
        <v>534</v>
      </c>
      <c r="E58" s="37">
        <f>VLOOKUP(C58,[7]sheet1!$A:$AU,46,0)</f>
        <v>5</v>
      </c>
      <c r="F58" s="38" t="str">
        <f>VLOOKUP(C58,[7]sheet1!$A:$AU,47,0)</f>
        <v>职业发展与生涯规划高等数学(一)数据结构与算法预就业实习职业素养实习与劳动教育</v>
      </c>
      <c r="G58" s="16">
        <v>9</v>
      </c>
      <c r="H58" s="16">
        <v>7</v>
      </c>
      <c r="I58" s="16">
        <f t="shared" si="0"/>
        <v>16</v>
      </c>
      <c r="J58" s="16">
        <v>228</v>
      </c>
      <c r="K58" s="16" t="str">
        <f t="shared" si="1"/>
        <v>是</v>
      </c>
      <c r="L58" s="26">
        <v>1800</v>
      </c>
      <c r="M58" s="16" t="str">
        <f t="shared" si="2"/>
        <v>是</v>
      </c>
      <c r="N58" s="27" t="s">
        <v>27</v>
      </c>
      <c r="O58" s="27" t="s">
        <v>28</v>
      </c>
      <c r="P58" s="43" t="str">
        <f t="shared" si="3"/>
        <v>否</v>
      </c>
      <c r="Q58" s="34" t="s">
        <v>63</v>
      </c>
      <c r="R58" s="50">
        <v>11380.36</v>
      </c>
      <c r="S58" s="17">
        <v>1</v>
      </c>
    </row>
  </sheetData>
  <autoFilter ref="A4:V58">
    <extLst/>
  </autoFilter>
  <mergeCells count="17">
    <mergeCell ref="A1:S1"/>
    <mergeCell ref="A2:S2"/>
    <mergeCell ref="A3:S3"/>
    <mergeCell ref="G4:I4"/>
    <mergeCell ref="J4:K4"/>
    <mergeCell ref="L4:M4"/>
    <mergeCell ref="N4:O4"/>
    <mergeCell ref="A4:A5"/>
    <mergeCell ref="B4:B5"/>
    <mergeCell ref="C4:C5"/>
    <mergeCell ref="D4:D5"/>
    <mergeCell ref="E4:E5"/>
    <mergeCell ref="F4:F5"/>
    <mergeCell ref="P4:P5"/>
    <mergeCell ref="Q4:Q5"/>
    <mergeCell ref="R4:R5"/>
    <mergeCell ref="S4:S5"/>
  </mergeCells>
  <conditionalFormatting sqref="G6:G58">
    <cfRule type="cellIs" dxfId="0" priority="7" operator="lessThan">
      <formula>6</formula>
    </cfRule>
  </conditionalFormatting>
  <conditionalFormatting sqref="H6:H58">
    <cfRule type="cellIs" dxfId="0" priority="6" operator="lessThan">
      <formula>5</formula>
    </cfRule>
  </conditionalFormatting>
  <conditionalFormatting sqref="I6:I58">
    <cfRule type="cellIs" dxfId="0" priority="5" operator="lessThan">
      <formula>15</formula>
    </cfRule>
  </conditionalFormatting>
  <conditionalFormatting sqref="J6:J58">
    <cfRule type="cellIs" dxfId="0" priority="4" operator="lessThan">
      <formula>120</formula>
    </cfRule>
  </conditionalFormatting>
  <conditionalFormatting sqref="L6:L58">
    <cfRule type="cellIs" dxfId="0" priority="3" operator="lessThan">
      <formula>1800</formula>
    </cfRule>
  </conditionalFormatting>
  <conditionalFormatting sqref="N$1:N$1048576">
    <cfRule type="cellIs" dxfId="1" priority="2" operator="equal">
      <formula>"是"</formula>
    </cfRule>
  </conditionalFormatting>
  <conditionalFormatting sqref="P$1:P$1048576">
    <cfRule type="cellIs" dxfId="2" priority="1" operator="equal">
      <formula>"否"</formula>
    </cfRule>
  </conditionalFormatting>
  <dataValidations count="1">
    <dataValidation type="list" allowBlank="1" showInputMessage="1" showErrorMessage="1" sqref="S6:S58">
      <formula1>"1,2,3,1.2.3,1.2,1.3,2.3"</formula1>
    </dataValidation>
  </dataValidations>
  <pageMargins left="0.699305555555556" right="0.699305555555556" top="0.75" bottom="0.75" header="0.3" footer="0.3"/>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sheetPr>
  <dimension ref="A1:V171"/>
  <sheetViews>
    <sheetView zoomScale="90" zoomScaleNormal="90" workbookViewId="0">
      <pane ySplit="5" topLeftCell="A6" activePane="bottomLeft" state="frozen"/>
      <selection/>
      <selection pane="bottomLeft" activeCell="W12" sqref="W12"/>
    </sheetView>
  </sheetViews>
  <sheetFormatPr defaultColWidth="9" defaultRowHeight="13.5"/>
  <cols>
    <col min="1" max="1" width="4.45" customWidth="1"/>
    <col min="2" max="2" width="29.3" customWidth="1"/>
    <col min="3" max="3" width="12.5083333333333" style="2" customWidth="1"/>
    <col min="5" max="5" width="9.45" customWidth="1"/>
    <col min="6" max="6" width="31.1333333333333" customWidth="1"/>
    <col min="7" max="8" width="8.25" customWidth="1"/>
    <col min="9" max="9" width="6.71666666666667" customWidth="1"/>
    <col min="10" max="10" width="6.50833333333333" customWidth="1"/>
    <col min="11" max="11" width="7.13333333333333" customWidth="1"/>
    <col min="12" max="12" width="5.88333333333333" customWidth="1"/>
    <col min="13" max="13" width="8.25" customWidth="1"/>
    <col min="14" max="16" width="8.25" style="36" customWidth="1"/>
    <col min="18" max="18" width="11" customWidth="1"/>
  </cols>
  <sheetData>
    <row r="1" ht="27" customHeight="1" spans="1:19">
      <c r="A1" s="3" t="s">
        <v>0</v>
      </c>
      <c r="B1" s="3"/>
      <c r="C1" s="3"/>
      <c r="D1" s="3"/>
      <c r="E1" s="3"/>
      <c r="F1" s="3"/>
      <c r="G1" s="3"/>
      <c r="H1" s="3"/>
      <c r="I1" s="3"/>
      <c r="J1" s="3"/>
      <c r="K1" s="3"/>
      <c r="L1" s="3"/>
      <c r="M1" s="3"/>
      <c r="N1" s="39"/>
      <c r="O1" s="39"/>
      <c r="P1" s="39"/>
      <c r="Q1" s="3"/>
      <c r="R1" s="3"/>
      <c r="S1" s="3"/>
    </row>
    <row r="2" ht="195" hidden="1" customHeight="1" spans="1:22">
      <c r="A2" s="4" t="s">
        <v>1</v>
      </c>
      <c r="B2" s="4"/>
      <c r="C2" s="4"/>
      <c r="D2" s="4"/>
      <c r="E2" s="4"/>
      <c r="F2" s="4"/>
      <c r="G2" s="4"/>
      <c r="H2" s="4"/>
      <c r="I2" s="4"/>
      <c r="J2" s="4"/>
      <c r="K2" s="4"/>
      <c r="L2" s="4"/>
      <c r="M2" s="4"/>
      <c r="N2" s="40"/>
      <c r="O2" s="40"/>
      <c r="P2" s="40"/>
      <c r="Q2" s="4"/>
      <c r="R2" s="4"/>
      <c r="S2" s="4"/>
      <c r="T2" s="29"/>
      <c r="U2" s="29"/>
      <c r="V2" s="29"/>
    </row>
    <row r="3" ht="27" customHeight="1" spans="1:19">
      <c r="A3" s="5" t="s">
        <v>535</v>
      </c>
      <c r="B3" s="6"/>
      <c r="C3" s="6"/>
      <c r="D3" s="6"/>
      <c r="E3" s="6"/>
      <c r="F3" s="6"/>
      <c r="G3" s="6"/>
      <c r="H3" s="6"/>
      <c r="I3" s="6"/>
      <c r="J3" s="6"/>
      <c r="K3" s="6"/>
      <c r="L3" s="6"/>
      <c r="M3" s="6"/>
      <c r="N3" s="41"/>
      <c r="O3" s="41"/>
      <c r="P3" s="41"/>
      <c r="Q3" s="6"/>
      <c r="R3" s="6"/>
      <c r="S3" s="30"/>
    </row>
    <row r="4" ht="19.5" customHeight="1" spans="1:19">
      <c r="A4" s="7" t="s">
        <v>3</v>
      </c>
      <c r="B4" s="8" t="s">
        <v>4</v>
      </c>
      <c r="C4" s="7" t="s">
        <v>5</v>
      </c>
      <c r="D4" s="7" t="s">
        <v>6</v>
      </c>
      <c r="E4" s="9" t="s">
        <v>7</v>
      </c>
      <c r="F4" s="7" t="s">
        <v>8</v>
      </c>
      <c r="G4" s="10" t="s">
        <v>9</v>
      </c>
      <c r="H4" s="11"/>
      <c r="I4" s="21"/>
      <c r="J4" s="7" t="s">
        <v>10</v>
      </c>
      <c r="K4" s="7"/>
      <c r="L4" s="9" t="s">
        <v>11</v>
      </c>
      <c r="M4" s="9"/>
      <c r="N4" s="42" t="s">
        <v>12</v>
      </c>
      <c r="O4" s="42"/>
      <c r="P4" s="42" t="s">
        <v>13</v>
      </c>
      <c r="Q4" s="9" t="s">
        <v>14</v>
      </c>
      <c r="R4" s="8" t="s">
        <v>15</v>
      </c>
      <c r="S4" s="9" t="s">
        <v>16</v>
      </c>
    </row>
    <row r="5" ht="36.75" customHeight="1" spans="1:19">
      <c r="A5" s="7"/>
      <c r="B5" s="12"/>
      <c r="C5" s="7"/>
      <c r="D5" s="7"/>
      <c r="E5" s="9"/>
      <c r="F5" s="7"/>
      <c r="G5" s="9" t="s">
        <v>17</v>
      </c>
      <c r="H5" s="9" t="s">
        <v>18</v>
      </c>
      <c r="I5" s="9" t="s">
        <v>19</v>
      </c>
      <c r="J5" s="7" t="s">
        <v>20</v>
      </c>
      <c r="K5" s="9" t="s">
        <v>21</v>
      </c>
      <c r="L5" s="9" t="s">
        <v>20</v>
      </c>
      <c r="M5" s="9" t="s">
        <v>22</v>
      </c>
      <c r="N5" s="47" t="s">
        <v>23</v>
      </c>
      <c r="O5" s="47" t="s">
        <v>24</v>
      </c>
      <c r="P5" s="42"/>
      <c r="Q5" s="9"/>
      <c r="R5" s="12"/>
      <c r="S5" s="7"/>
    </row>
    <row r="6" ht="24.75" customHeight="1" spans="1:19">
      <c r="A6" s="55">
        <v>1</v>
      </c>
      <c r="B6" s="17" t="s">
        <v>536</v>
      </c>
      <c r="C6" s="18">
        <v>20200306156</v>
      </c>
      <c r="D6" s="19" t="s">
        <v>537</v>
      </c>
      <c r="E6" s="56">
        <f>VLOOKUP(C6,[2]sheet1!$A:$AO,40,0)</f>
        <v>0</v>
      </c>
      <c r="F6" s="38" t="str">
        <f>VLOOKUP(C6,[2]sheet1!$A:$AO,41,0)</f>
        <v/>
      </c>
      <c r="G6" s="16">
        <v>14</v>
      </c>
      <c r="H6" s="16">
        <v>8</v>
      </c>
      <c r="I6" s="16">
        <f t="shared" ref="I6:I69" si="0">SUM(G6:H6)</f>
        <v>22</v>
      </c>
      <c r="J6" s="16">
        <v>268</v>
      </c>
      <c r="K6" s="16" t="str">
        <f t="shared" ref="K6:K69" si="1">IF(J6&gt;=120,"是","否")</f>
        <v>是</v>
      </c>
      <c r="L6" s="26">
        <v>2620</v>
      </c>
      <c r="M6" s="16" t="str">
        <f t="shared" ref="M6:M69" si="2">IF(L6&gt;=1800,"是","否")</f>
        <v>是</v>
      </c>
      <c r="N6" s="43" t="s">
        <v>27</v>
      </c>
      <c r="O6" s="43" t="s">
        <v>28</v>
      </c>
      <c r="P6" s="43" t="str">
        <f t="shared" ref="P6:P65" si="3">IF(AND(E6=0,SUM(G6:H6)&gt;=15,G6&gt;=6,H6&gt;=5,J6&gt;=120,L6&gt;=1800),"是","否")</f>
        <v>是</v>
      </c>
      <c r="Q6" s="16" t="s">
        <v>29</v>
      </c>
      <c r="R6" s="50">
        <v>0</v>
      </c>
      <c r="S6" s="17"/>
    </row>
    <row r="7" ht="24.75" customHeight="1" spans="1:19">
      <c r="A7" s="55">
        <v>2</v>
      </c>
      <c r="B7" s="17" t="s">
        <v>536</v>
      </c>
      <c r="C7" s="18">
        <v>20200306151</v>
      </c>
      <c r="D7" s="19" t="s">
        <v>538</v>
      </c>
      <c r="E7" s="56">
        <f>VLOOKUP(C7,[2]sheet1!$A:$AO,40,0)</f>
        <v>0</v>
      </c>
      <c r="F7" s="38" t="str">
        <f>VLOOKUP(C7,[2]sheet1!$A:$AO,41,0)</f>
        <v/>
      </c>
      <c r="G7" s="16">
        <v>14</v>
      </c>
      <c r="H7" s="16">
        <v>8</v>
      </c>
      <c r="I7" s="16">
        <f t="shared" si="0"/>
        <v>22</v>
      </c>
      <c r="J7" s="16">
        <v>375</v>
      </c>
      <c r="K7" s="16" t="str">
        <f t="shared" si="1"/>
        <v>是</v>
      </c>
      <c r="L7" s="26">
        <v>3110</v>
      </c>
      <c r="M7" s="16" t="str">
        <f t="shared" si="2"/>
        <v>是</v>
      </c>
      <c r="N7" s="43" t="s">
        <v>27</v>
      </c>
      <c r="O7" s="43" t="s">
        <v>28</v>
      </c>
      <c r="P7" s="43" t="str">
        <f t="shared" si="3"/>
        <v>是</v>
      </c>
      <c r="Q7" s="16" t="s">
        <v>29</v>
      </c>
      <c r="R7" s="50">
        <v>0</v>
      </c>
      <c r="S7" s="17"/>
    </row>
    <row r="8" ht="24.75" customHeight="1" spans="1:19">
      <c r="A8" s="55">
        <v>3</v>
      </c>
      <c r="B8" s="17" t="s">
        <v>536</v>
      </c>
      <c r="C8" s="18">
        <v>20200206064</v>
      </c>
      <c r="D8" s="19" t="s">
        <v>539</v>
      </c>
      <c r="E8" s="56">
        <f>VLOOKUP(C8,[2]sheet1!$A:$AO,40,0)</f>
        <v>0</v>
      </c>
      <c r="F8" s="38" t="str">
        <f>VLOOKUP(C8,[2]sheet1!$A:$AO,41,0)</f>
        <v/>
      </c>
      <c r="G8" s="16">
        <v>13</v>
      </c>
      <c r="H8" s="16">
        <v>8</v>
      </c>
      <c r="I8" s="16">
        <f t="shared" si="0"/>
        <v>21</v>
      </c>
      <c r="J8" s="16">
        <v>268</v>
      </c>
      <c r="K8" s="16" t="str">
        <f t="shared" si="1"/>
        <v>是</v>
      </c>
      <c r="L8" s="26">
        <v>2670</v>
      </c>
      <c r="M8" s="16" t="str">
        <f t="shared" si="2"/>
        <v>是</v>
      </c>
      <c r="N8" s="43" t="s">
        <v>27</v>
      </c>
      <c r="O8" s="43" t="s">
        <v>28</v>
      </c>
      <c r="P8" s="43" t="str">
        <f t="shared" si="3"/>
        <v>是</v>
      </c>
      <c r="Q8" s="16" t="s">
        <v>29</v>
      </c>
      <c r="R8" s="50">
        <v>0</v>
      </c>
      <c r="S8" s="17"/>
    </row>
    <row r="9" ht="24.75" customHeight="1" spans="1:19">
      <c r="A9" s="55">
        <v>4</v>
      </c>
      <c r="B9" s="17" t="s">
        <v>536</v>
      </c>
      <c r="C9" s="18">
        <v>20200306055</v>
      </c>
      <c r="D9" s="19" t="s">
        <v>540</v>
      </c>
      <c r="E9" s="56">
        <f>VLOOKUP(C9,[2]sheet1!$A:$AO,40,0)</f>
        <v>0</v>
      </c>
      <c r="F9" s="38" t="str">
        <f>VLOOKUP(C9,[2]sheet1!$A:$AO,41,0)</f>
        <v/>
      </c>
      <c r="G9" s="16">
        <v>14</v>
      </c>
      <c r="H9" s="16">
        <v>8</v>
      </c>
      <c r="I9" s="16">
        <f t="shared" si="0"/>
        <v>22</v>
      </c>
      <c r="J9" s="16">
        <v>383</v>
      </c>
      <c r="K9" s="16" t="str">
        <f t="shared" si="1"/>
        <v>是</v>
      </c>
      <c r="L9" s="26">
        <v>2860</v>
      </c>
      <c r="M9" s="16" t="str">
        <f t="shared" si="2"/>
        <v>是</v>
      </c>
      <c r="N9" s="43" t="s">
        <v>27</v>
      </c>
      <c r="O9" s="43" t="s">
        <v>28</v>
      </c>
      <c r="P9" s="43" t="str">
        <f t="shared" si="3"/>
        <v>是</v>
      </c>
      <c r="Q9" s="16" t="s">
        <v>29</v>
      </c>
      <c r="R9" s="50">
        <v>0</v>
      </c>
      <c r="S9" s="17"/>
    </row>
    <row r="10" ht="24.75" customHeight="1" spans="1:19">
      <c r="A10" s="55">
        <v>5</v>
      </c>
      <c r="B10" s="17" t="s">
        <v>536</v>
      </c>
      <c r="C10" s="18">
        <v>20200306053</v>
      </c>
      <c r="D10" s="19" t="s">
        <v>541</v>
      </c>
      <c r="E10" s="56">
        <f>VLOOKUP(C10,[2]sheet1!$A:$AO,40,0)</f>
        <v>0</v>
      </c>
      <c r="F10" s="38" t="str">
        <f>VLOOKUP(C10,[2]sheet1!$A:$AO,41,0)</f>
        <v/>
      </c>
      <c r="G10" s="16">
        <v>14</v>
      </c>
      <c r="H10" s="16">
        <v>8</v>
      </c>
      <c r="I10" s="16">
        <f t="shared" si="0"/>
        <v>22</v>
      </c>
      <c r="J10" s="16">
        <v>263</v>
      </c>
      <c r="K10" s="16" t="str">
        <f t="shared" si="1"/>
        <v>是</v>
      </c>
      <c r="L10" s="26">
        <v>2750</v>
      </c>
      <c r="M10" s="16" t="str">
        <f t="shared" si="2"/>
        <v>是</v>
      </c>
      <c r="N10" s="43" t="s">
        <v>27</v>
      </c>
      <c r="O10" s="43" t="s">
        <v>28</v>
      </c>
      <c r="P10" s="43" t="str">
        <f t="shared" si="3"/>
        <v>是</v>
      </c>
      <c r="Q10" s="16" t="s">
        <v>29</v>
      </c>
      <c r="R10" s="50">
        <v>0</v>
      </c>
      <c r="S10" s="17"/>
    </row>
    <row r="11" ht="24.75" customHeight="1" spans="1:19">
      <c r="A11" s="55">
        <v>6</v>
      </c>
      <c r="B11" s="17" t="s">
        <v>536</v>
      </c>
      <c r="C11" s="18">
        <v>20200306168</v>
      </c>
      <c r="D11" s="19" t="s">
        <v>542</v>
      </c>
      <c r="E11" s="56">
        <f>VLOOKUP(C11,[2]sheet1!$A:$AO,40,0)</f>
        <v>0</v>
      </c>
      <c r="F11" s="38" t="str">
        <f>VLOOKUP(C11,[2]sheet1!$A:$AO,41,0)</f>
        <v/>
      </c>
      <c r="G11" s="16">
        <v>14</v>
      </c>
      <c r="H11" s="16">
        <v>8</v>
      </c>
      <c r="I11" s="16">
        <f t="shared" si="0"/>
        <v>22</v>
      </c>
      <c r="J11" s="16">
        <v>340</v>
      </c>
      <c r="K11" s="16" t="str">
        <f t="shared" si="1"/>
        <v>是</v>
      </c>
      <c r="L11" s="26">
        <v>2720</v>
      </c>
      <c r="M11" s="16" t="str">
        <f t="shared" si="2"/>
        <v>是</v>
      </c>
      <c r="N11" s="43" t="s">
        <v>27</v>
      </c>
      <c r="O11" s="43" t="s">
        <v>28</v>
      </c>
      <c r="P11" s="43" t="str">
        <f t="shared" si="3"/>
        <v>是</v>
      </c>
      <c r="Q11" s="16" t="s">
        <v>29</v>
      </c>
      <c r="R11" s="50">
        <v>0</v>
      </c>
      <c r="S11" s="17"/>
    </row>
    <row r="12" ht="24.75" customHeight="1" spans="1:19">
      <c r="A12" s="55">
        <v>7</v>
      </c>
      <c r="B12" s="17" t="s">
        <v>536</v>
      </c>
      <c r="C12" s="18">
        <v>20200306041</v>
      </c>
      <c r="D12" s="19" t="s">
        <v>543</v>
      </c>
      <c r="E12" s="56">
        <f>VLOOKUP(C12,[2]sheet1!$A:$AO,40,0)</f>
        <v>2</v>
      </c>
      <c r="F12" s="38" t="str">
        <f>VLOOKUP(C12,[2]sheet1!$A:$AO,41,0)</f>
        <v>预就业实习职业素养实习与劳动教育</v>
      </c>
      <c r="G12" s="16">
        <v>16</v>
      </c>
      <c r="H12" s="16">
        <v>8</v>
      </c>
      <c r="I12" s="16">
        <f t="shared" si="0"/>
        <v>24</v>
      </c>
      <c r="J12" s="16">
        <v>367</v>
      </c>
      <c r="K12" s="16" t="str">
        <f t="shared" si="1"/>
        <v>是</v>
      </c>
      <c r="L12" s="26">
        <v>3060</v>
      </c>
      <c r="M12" s="16" t="str">
        <f t="shared" si="2"/>
        <v>是</v>
      </c>
      <c r="N12" s="43" t="s">
        <v>27</v>
      </c>
      <c r="O12" s="43" t="s">
        <v>28</v>
      </c>
      <c r="P12" s="43" t="str">
        <f t="shared" si="3"/>
        <v>否</v>
      </c>
      <c r="Q12" s="34" t="s">
        <v>63</v>
      </c>
      <c r="R12" s="50">
        <v>0</v>
      </c>
      <c r="S12" s="17">
        <v>1</v>
      </c>
    </row>
    <row r="13" ht="24.75" customHeight="1" spans="1:19">
      <c r="A13" s="55">
        <v>8</v>
      </c>
      <c r="B13" s="17" t="s">
        <v>536</v>
      </c>
      <c r="C13" s="18">
        <v>20200306109</v>
      </c>
      <c r="D13" s="19" t="s">
        <v>544</v>
      </c>
      <c r="E13" s="56">
        <f>VLOOKUP(C13,[2]sheet1!$A:$AO,40,0)</f>
        <v>0</v>
      </c>
      <c r="F13" s="38" t="str">
        <f>VLOOKUP(C13,[2]sheet1!$A:$AO,41,0)</f>
        <v/>
      </c>
      <c r="G13" s="16">
        <v>14</v>
      </c>
      <c r="H13" s="16">
        <v>8</v>
      </c>
      <c r="I13" s="16">
        <f t="shared" si="0"/>
        <v>22</v>
      </c>
      <c r="J13" s="16">
        <v>354</v>
      </c>
      <c r="K13" s="16" t="str">
        <f t="shared" si="1"/>
        <v>是</v>
      </c>
      <c r="L13" s="26">
        <v>2730</v>
      </c>
      <c r="M13" s="16" t="str">
        <f t="shared" si="2"/>
        <v>是</v>
      </c>
      <c r="N13" s="43" t="s">
        <v>27</v>
      </c>
      <c r="O13" s="43" t="s">
        <v>28</v>
      </c>
      <c r="P13" s="43" t="str">
        <f t="shared" si="3"/>
        <v>是</v>
      </c>
      <c r="Q13" s="16" t="s">
        <v>29</v>
      </c>
      <c r="R13" s="50">
        <v>0</v>
      </c>
      <c r="S13" s="17"/>
    </row>
    <row r="14" ht="24.75" customHeight="1" spans="1:19">
      <c r="A14" s="55">
        <v>9</v>
      </c>
      <c r="B14" s="17" t="s">
        <v>536</v>
      </c>
      <c r="C14" s="18">
        <v>20200306136</v>
      </c>
      <c r="D14" s="19" t="s">
        <v>545</v>
      </c>
      <c r="E14" s="56">
        <f>VLOOKUP(C14,[2]sheet1!$A:$AO,40,0)</f>
        <v>0</v>
      </c>
      <c r="F14" s="38" t="str">
        <f>VLOOKUP(C14,[2]sheet1!$A:$AO,41,0)</f>
        <v/>
      </c>
      <c r="G14" s="16">
        <v>13</v>
      </c>
      <c r="H14" s="16">
        <v>8</v>
      </c>
      <c r="I14" s="16">
        <f t="shared" si="0"/>
        <v>21</v>
      </c>
      <c r="J14" s="16">
        <v>299</v>
      </c>
      <c r="K14" s="16" t="str">
        <f t="shared" si="1"/>
        <v>是</v>
      </c>
      <c r="L14" s="26">
        <v>2500</v>
      </c>
      <c r="M14" s="16" t="str">
        <f t="shared" si="2"/>
        <v>是</v>
      </c>
      <c r="N14" s="43" t="s">
        <v>27</v>
      </c>
      <c r="O14" s="43" t="s">
        <v>28</v>
      </c>
      <c r="P14" s="43" t="str">
        <f t="shared" si="3"/>
        <v>是</v>
      </c>
      <c r="Q14" s="16" t="s">
        <v>29</v>
      </c>
      <c r="R14" s="50">
        <v>0</v>
      </c>
      <c r="S14" s="17"/>
    </row>
    <row r="15" ht="24.75" customHeight="1" spans="1:19">
      <c r="A15" s="55">
        <v>10</v>
      </c>
      <c r="B15" s="17" t="s">
        <v>536</v>
      </c>
      <c r="C15" s="18">
        <v>20200306044</v>
      </c>
      <c r="D15" s="19" t="s">
        <v>546</v>
      </c>
      <c r="E15" s="56">
        <f>VLOOKUP(C15,[2]sheet1!$A:$AO,40,0)</f>
        <v>0</v>
      </c>
      <c r="F15" s="38" t="str">
        <f>VLOOKUP(C15,[2]sheet1!$A:$AO,41,0)</f>
        <v/>
      </c>
      <c r="G15" s="16">
        <v>13</v>
      </c>
      <c r="H15" s="16">
        <v>8</v>
      </c>
      <c r="I15" s="16">
        <f t="shared" si="0"/>
        <v>21</v>
      </c>
      <c r="J15" s="16">
        <v>311</v>
      </c>
      <c r="K15" s="16" t="str">
        <f t="shared" si="1"/>
        <v>是</v>
      </c>
      <c r="L15" s="26">
        <v>3210</v>
      </c>
      <c r="M15" s="16" t="str">
        <f t="shared" si="2"/>
        <v>是</v>
      </c>
      <c r="N15" s="43" t="s">
        <v>27</v>
      </c>
      <c r="O15" s="43" t="s">
        <v>28</v>
      </c>
      <c r="P15" s="43" t="str">
        <f t="shared" si="3"/>
        <v>是</v>
      </c>
      <c r="Q15" s="16" t="s">
        <v>29</v>
      </c>
      <c r="R15" s="50">
        <v>0</v>
      </c>
      <c r="S15" s="17"/>
    </row>
    <row r="16" ht="24.75" customHeight="1" spans="1:19">
      <c r="A16" s="55">
        <v>11</v>
      </c>
      <c r="B16" s="17" t="s">
        <v>536</v>
      </c>
      <c r="C16" s="18">
        <v>20200306036</v>
      </c>
      <c r="D16" s="19" t="s">
        <v>547</v>
      </c>
      <c r="E16" s="56">
        <f>VLOOKUP(C16,[2]sheet1!$A:$AO,40,0)</f>
        <v>0</v>
      </c>
      <c r="F16" s="38" t="str">
        <f>VLOOKUP(C16,[2]sheet1!$A:$AO,41,0)</f>
        <v/>
      </c>
      <c r="G16" s="16">
        <v>15</v>
      </c>
      <c r="H16" s="16">
        <v>8</v>
      </c>
      <c r="I16" s="16">
        <f t="shared" si="0"/>
        <v>23</v>
      </c>
      <c r="J16" s="16">
        <v>258</v>
      </c>
      <c r="K16" s="16" t="str">
        <f t="shared" si="1"/>
        <v>是</v>
      </c>
      <c r="L16" s="26">
        <v>2960</v>
      </c>
      <c r="M16" s="16" t="str">
        <f t="shared" si="2"/>
        <v>是</v>
      </c>
      <c r="N16" s="43" t="s">
        <v>27</v>
      </c>
      <c r="O16" s="43" t="s">
        <v>28</v>
      </c>
      <c r="P16" s="43" t="str">
        <f t="shared" si="3"/>
        <v>是</v>
      </c>
      <c r="Q16" s="16" t="s">
        <v>29</v>
      </c>
      <c r="R16" s="50">
        <v>0</v>
      </c>
      <c r="S16" s="17"/>
    </row>
    <row r="17" ht="24.75" customHeight="1" spans="1:19">
      <c r="A17" s="55">
        <v>12</v>
      </c>
      <c r="B17" s="17" t="s">
        <v>536</v>
      </c>
      <c r="C17" s="18">
        <v>20200306105</v>
      </c>
      <c r="D17" s="19" t="s">
        <v>548</v>
      </c>
      <c r="E17" s="56">
        <f>VLOOKUP(C17,[2]sheet1!$A:$AO,40,0)</f>
        <v>2</v>
      </c>
      <c r="F17" s="38" t="str">
        <f>VLOOKUP(C17,[2]sheet1!$A:$AO,41,0)</f>
        <v>预就业实习职业素养实习与劳动教育</v>
      </c>
      <c r="G17" s="16">
        <v>12</v>
      </c>
      <c r="H17" s="16">
        <v>8</v>
      </c>
      <c r="I17" s="16">
        <f t="shared" si="0"/>
        <v>20</v>
      </c>
      <c r="J17" s="16">
        <v>413</v>
      </c>
      <c r="K17" s="16" t="str">
        <f t="shared" si="1"/>
        <v>是</v>
      </c>
      <c r="L17" s="26">
        <v>2990</v>
      </c>
      <c r="M17" s="16" t="str">
        <f t="shared" si="2"/>
        <v>是</v>
      </c>
      <c r="N17" s="43" t="s">
        <v>27</v>
      </c>
      <c r="O17" s="43" t="s">
        <v>28</v>
      </c>
      <c r="P17" s="43" t="str">
        <f t="shared" si="3"/>
        <v>否</v>
      </c>
      <c r="Q17" s="34" t="s">
        <v>63</v>
      </c>
      <c r="R17" s="50">
        <v>0</v>
      </c>
      <c r="S17" s="17">
        <v>1</v>
      </c>
    </row>
    <row r="18" ht="64" customHeight="1" spans="1:19">
      <c r="A18" s="55">
        <v>13</v>
      </c>
      <c r="B18" s="17" t="s">
        <v>536</v>
      </c>
      <c r="C18" s="18">
        <v>20200314045</v>
      </c>
      <c r="D18" s="19" t="s">
        <v>549</v>
      </c>
      <c r="E18" s="56">
        <f>VLOOKUP(C18,[2]sheet1!$A:$AO,40,0)</f>
        <v>3</v>
      </c>
      <c r="F18" s="38" t="str">
        <f>VLOOKUP(C18,[2]sheet1!$A:$AO,41,0)</f>
        <v>高级语言程序设计《云物大智基础》(课内：office部分)《云物大智基础》(课外：云物大智部分)</v>
      </c>
      <c r="G18" s="16">
        <v>11</v>
      </c>
      <c r="H18" s="16">
        <v>8</v>
      </c>
      <c r="I18" s="16">
        <f t="shared" si="0"/>
        <v>19</v>
      </c>
      <c r="J18" s="16">
        <v>406</v>
      </c>
      <c r="K18" s="16" t="str">
        <f t="shared" si="1"/>
        <v>是</v>
      </c>
      <c r="L18" s="26">
        <v>3390</v>
      </c>
      <c r="M18" s="16" t="str">
        <f t="shared" si="2"/>
        <v>是</v>
      </c>
      <c r="N18" s="43" t="s">
        <v>27</v>
      </c>
      <c r="O18" s="43" t="s">
        <v>28</v>
      </c>
      <c r="P18" s="43" t="str">
        <f t="shared" si="3"/>
        <v>否</v>
      </c>
      <c r="Q18" s="34" t="s">
        <v>63</v>
      </c>
      <c r="R18" s="50">
        <v>0</v>
      </c>
      <c r="S18" s="17">
        <v>1</v>
      </c>
    </row>
    <row r="19" ht="24.75" customHeight="1" spans="1:19">
      <c r="A19" s="55">
        <v>14</v>
      </c>
      <c r="B19" s="17" t="s">
        <v>536</v>
      </c>
      <c r="C19" s="18">
        <v>20200701048</v>
      </c>
      <c r="D19" s="19" t="s">
        <v>550</v>
      </c>
      <c r="E19" s="56">
        <f>VLOOKUP(C19,[2]sheet1!$A:$AO,40,0)</f>
        <v>0</v>
      </c>
      <c r="F19" s="38" t="str">
        <f>VLOOKUP(C19,[2]sheet1!$A:$AO,41,0)</f>
        <v/>
      </c>
      <c r="G19" s="16">
        <v>13</v>
      </c>
      <c r="H19" s="16">
        <v>8</v>
      </c>
      <c r="I19" s="16">
        <f t="shared" si="0"/>
        <v>21</v>
      </c>
      <c r="J19" s="16">
        <v>429</v>
      </c>
      <c r="K19" s="16" t="str">
        <f t="shared" si="1"/>
        <v>是</v>
      </c>
      <c r="L19" s="26">
        <v>2970</v>
      </c>
      <c r="M19" s="16" t="str">
        <f t="shared" si="2"/>
        <v>是</v>
      </c>
      <c r="N19" s="43" t="s">
        <v>27</v>
      </c>
      <c r="O19" s="43" t="s">
        <v>28</v>
      </c>
      <c r="P19" s="43" t="str">
        <f t="shared" si="3"/>
        <v>是</v>
      </c>
      <c r="Q19" s="16" t="s">
        <v>29</v>
      </c>
      <c r="R19" s="50">
        <v>0</v>
      </c>
      <c r="S19" s="17"/>
    </row>
    <row r="20" ht="24.75" customHeight="1" spans="1:19">
      <c r="A20" s="55">
        <v>15</v>
      </c>
      <c r="B20" s="17" t="s">
        <v>536</v>
      </c>
      <c r="C20" s="18">
        <v>20200306080</v>
      </c>
      <c r="D20" s="19" t="s">
        <v>551</v>
      </c>
      <c r="E20" s="56">
        <f>VLOOKUP(C20,[2]sheet1!$A:$AO,40,0)</f>
        <v>0</v>
      </c>
      <c r="F20" s="38" t="str">
        <f>VLOOKUP(C20,[2]sheet1!$A:$AO,41,0)</f>
        <v/>
      </c>
      <c r="G20" s="16">
        <v>11</v>
      </c>
      <c r="H20" s="16">
        <v>10</v>
      </c>
      <c r="I20" s="16">
        <f t="shared" si="0"/>
        <v>21</v>
      </c>
      <c r="J20" s="16">
        <v>245</v>
      </c>
      <c r="K20" s="16" t="str">
        <f t="shared" si="1"/>
        <v>是</v>
      </c>
      <c r="L20" s="26">
        <v>2700</v>
      </c>
      <c r="M20" s="16" t="str">
        <f t="shared" si="2"/>
        <v>是</v>
      </c>
      <c r="N20" s="43" t="s">
        <v>27</v>
      </c>
      <c r="O20" s="43" t="s">
        <v>28</v>
      </c>
      <c r="P20" s="43" t="str">
        <f t="shared" si="3"/>
        <v>是</v>
      </c>
      <c r="Q20" s="16" t="s">
        <v>29</v>
      </c>
      <c r="R20" s="50">
        <v>0</v>
      </c>
      <c r="S20" s="17"/>
    </row>
    <row r="21" ht="24.75" customHeight="1" spans="1:19">
      <c r="A21" s="55">
        <v>16</v>
      </c>
      <c r="B21" s="17" t="s">
        <v>536</v>
      </c>
      <c r="C21" s="18">
        <v>20200405004</v>
      </c>
      <c r="D21" s="19" t="s">
        <v>552</v>
      </c>
      <c r="E21" s="56">
        <f>VLOOKUP(C21,[2]sheet1!$A:$AO,40,0)</f>
        <v>0</v>
      </c>
      <c r="F21" s="38" t="str">
        <f>VLOOKUP(C21,[2]sheet1!$A:$AO,41,0)</f>
        <v/>
      </c>
      <c r="G21" s="16">
        <v>10</v>
      </c>
      <c r="H21" s="16">
        <v>8</v>
      </c>
      <c r="I21" s="16">
        <f t="shared" si="0"/>
        <v>18</v>
      </c>
      <c r="J21" s="16">
        <v>225</v>
      </c>
      <c r="K21" s="16" t="str">
        <f t="shared" si="1"/>
        <v>是</v>
      </c>
      <c r="L21" s="26">
        <v>2430</v>
      </c>
      <c r="M21" s="16" t="str">
        <f t="shared" si="2"/>
        <v>是</v>
      </c>
      <c r="N21" s="43" t="s">
        <v>27</v>
      </c>
      <c r="O21" s="43" t="s">
        <v>28</v>
      </c>
      <c r="P21" s="43" t="str">
        <f t="shared" si="3"/>
        <v>是</v>
      </c>
      <c r="Q21" s="16" t="s">
        <v>29</v>
      </c>
      <c r="R21" s="50">
        <v>0</v>
      </c>
      <c r="S21" s="17"/>
    </row>
    <row r="22" ht="24.75" customHeight="1" spans="1:19">
      <c r="A22" s="55">
        <v>17</v>
      </c>
      <c r="B22" s="17" t="s">
        <v>536</v>
      </c>
      <c r="C22" s="18">
        <v>20200306099</v>
      </c>
      <c r="D22" s="19" t="s">
        <v>553</v>
      </c>
      <c r="E22" s="56">
        <f>VLOOKUP(C22,[2]sheet1!$A:$AO,40,0)</f>
        <v>0</v>
      </c>
      <c r="F22" s="38" t="str">
        <f>VLOOKUP(C22,[2]sheet1!$A:$AO,41,0)</f>
        <v/>
      </c>
      <c r="G22" s="16">
        <v>14</v>
      </c>
      <c r="H22" s="16">
        <v>8</v>
      </c>
      <c r="I22" s="16">
        <f t="shared" si="0"/>
        <v>22</v>
      </c>
      <c r="J22" s="16">
        <v>303</v>
      </c>
      <c r="K22" s="16" t="str">
        <f t="shared" si="1"/>
        <v>是</v>
      </c>
      <c r="L22" s="26">
        <v>2670</v>
      </c>
      <c r="M22" s="16" t="str">
        <f t="shared" si="2"/>
        <v>是</v>
      </c>
      <c r="N22" s="43" t="s">
        <v>27</v>
      </c>
      <c r="O22" s="43" t="s">
        <v>28</v>
      </c>
      <c r="P22" s="43" t="str">
        <f t="shared" si="3"/>
        <v>是</v>
      </c>
      <c r="Q22" s="16" t="s">
        <v>29</v>
      </c>
      <c r="R22" s="50">
        <v>0</v>
      </c>
      <c r="S22" s="17"/>
    </row>
    <row r="23" ht="24.75" customHeight="1" spans="1:19">
      <c r="A23" s="55">
        <v>18</v>
      </c>
      <c r="B23" s="17" t="s">
        <v>536</v>
      </c>
      <c r="C23" s="18">
        <v>20200306027</v>
      </c>
      <c r="D23" s="19" t="s">
        <v>554</v>
      </c>
      <c r="E23" s="56">
        <f>VLOOKUP(C23,[2]sheet1!$A:$AO,40,0)</f>
        <v>0</v>
      </c>
      <c r="F23" s="38" t="str">
        <f>VLOOKUP(C23,[2]sheet1!$A:$AO,41,0)</f>
        <v/>
      </c>
      <c r="G23" s="16">
        <v>15</v>
      </c>
      <c r="H23" s="16">
        <v>8</v>
      </c>
      <c r="I23" s="16">
        <f t="shared" si="0"/>
        <v>23</v>
      </c>
      <c r="J23" s="16">
        <v>263</v>
      </c>
      <c r="K23" s="16" t="str">
        <f t="shared" si="1"/>
        <v>是</v>
      </c>
      <c r="L23" s="26">
        <v>2400</v>
      </c>
      <c r="M23" s="16" t="str">
        <f t="shared" si="2"/>
        <v>是</v>
      </c>
      <c r="N23" s="43" t="s">
        <v>27</v>
      </c>
      <c r="O23" s="43" t="s">
        <v>28</v>
      </c>
      <c r="P23" s="43" t="str">
        <f t="shared" si="3"/>
        <v>是</v>
      </c>
      <c r="Q23" s="16" t="s">
        <v>29</v>
      </c>
      <c r="R23" s="50">
        <v>0</v>
      </c>
      <c r="S23" s="17"/>
    </row>
    <row r="24" ht="24.75" customHeight="1" spans="1:19">
      <c r="A24" s="55">
        <v>19</v>
      </c>
      <c r="B24" s="17" t="s">
        <v>536</v>
      </c>
      <c r="C24" s="18">
        <v>20200306110</v>
      </c>
      <c r="D24" s="19" t="s">
        <v>555</v>
      </c>
      <c r="E24" s="56">
        <f>VLOOKUP(C24,[2]sheet1!$A:$AO,40,0)</f>
        <v>0</v>
      </c>
      <c r="F24" s="38" t="str">
        <f>VLOOKUP(C24,[2]sheet1!$A:$AO,41,0)</f>
        <v/>
      </c>
      <c r="G24" s="16">
        <v>13</v>
      </c>
      <c r="H24" s="16">
        <v>8</v>
      </c>
      <c r="I24" s="16">
        <f t="shared" si="0"/>
        <v>21</v>
      </c>
      <c r="J24" s="16">
        <v>241</v>
      </c>
      <c r="K24" s="16" t="str">
        <f t="shared" si="1"/>
        <v>是</v>
      </c>
      <c r="L24" s="26">
        <v>3110</v>
      </c>
      <c r="M24" s="16" t="str">
        <f t="shared" si="2"/>
        <v>是</v>
      </c>
      <c r="N24" s="43" t="s">
        <v>27</v>
      </c>
      <c r="O24" s="43" t="s">
        <v>28</v>
      </c>
      <c r="P24" s="43" t="str">
        <f t="shared" si="3"/>
        <v>是</v>
      </c>
      <c r="Q24" s="16" t="s">
        <v>29</v>
      </c>
      <c r="R24" s="50">
        <v>0</v>
      </c>
      <c r="S24" s="17"/>
    </row>
    <row r="25" ht="24.75" customHeight="1" spans="1:19">
      <c r="A25" s="55">
        <v>20</v>
      </c>
      <c r="B25" s="17" t="s">
        <v>536</v>
      </c>
      <c r="C25" s="18">
        <v>20200306178</v>
      </c>
      <c r="D25" s="19" t="s">
        <v>556</v>
      </c>
      <c r="E25" s="56">
        <f>VLOOKUP(C25,[2]sheet1!$A:$AO,40,0)</f>
        <v>0</v>
      </c>
      <c r="F25" s="38" t="str">
        <f>VLOOKUP(C25,[2]sheet1!$A:$AO,41,0)</f>
        <v/>
      </c>
      <c r="G25" s="16">
        <v>12</v>
      </c>
      <c r="H25" s="16">
        <v>8</v>
      </c>
      <c r="I25" s="16">
        <f t="shared" si="0"/>
        <v>20</v>
      </c>
      <c r="J25" s="16">
        <v>387</v>
      </c>
      <c r="K25" s="16" t="str">
        <f t="shared" si="1"/>
        <v>是</v>
      </c>
      <c r="L25" s="26">
        <v>3890</v>
      </c>
      <c r="M25" s="16" t="str">
        <f t="shared" si="2"/>
        <v>是</v>
      </c>
      <c r="N25" s="43" t="s">
        <v>27</v>
      </c>
      <c r="O25" s="43" t="s">
        <v>28</v>
      </c>
      <c r="P25" s="43" t="str">
        <f t="shared" si="3"/>
        <v>是</v>
      </c>
      <c r="Q25" s="16" t="s">
        <v>29</v>
      </c>
      <c r="R25" s="50">
        <v>0</v>
      </c>
      <c r="S25" s="17"/>
    </row>
    <row r="26" ht="24.75" customHeight="1" spans="1:19">
      <c r="A26" s="55">
        <v>21</v>
      </c>
      <c r="B26" s="17" t="s">
        <v>536</v>
      </c>
      <c r="C26" s="18">
        <v>20200306018</v>
      </c>
      <c r="D26" s="19" t="s">
        <v>557</v>
      </c>
      <c r="E26" s="56">
        <f>VLOOKUP(C26,[2]sheet1!$A:$AO,40,0)</f>
        <v>0</v>
      </c>
      <c r="F26" s="38" t="str">
        <f>VLOOKUP(C26,[2]sheet1!$A:$AO,41,0)</f>
        <v/>
      </c>
      <c r="G26" s="16">
        <v>13</v>
      </c>
      <c r="H26" s="16">
        <v>8</v>
      </c>
      <c r="I26" s="16">
        <f t="shared" si="0"/>
        <v>21</v>
      </c>
      <c r="J26" s="16">
        <v>405</v>
      </c>
      <c r="K26" s="16" t="str">
        <f t="shared" si="1"/>
        <v>是</v>
      </c>
      <c r="L26" s="26">
        <v>3060</v>
      </c>
      <c r="M26" s="16" t="str">
        <f t="shared" si="2"/>
        <v>是</v>
      </c>
      <c r="N26" s="43" t="s">
        <v>27</v>
      </c>
      <c r="O26" s="43" t="s">
        <v>28</v>
      </c>
      <c r="P26" s="43" t="str">
        <f t="shared" si="3"/>
        <v>是</v>
      </c>
      <c r="Q26" s="16" t="s">
        <v>29</v>
      </c>
      <c r="R26" s="50">
        <v>0</v>
      </c>
      <c r="S26" s="17"/>
    </row>
    <row r="27" ht="24.75" customHeight="1" spans="1:19">
      <c r="A27" s="55">
        <v>22</v>
      </c>
      <c r="B27" s="17" t="s">
        <v>536</v>
      </c>
      <c r="C27" s="18">
        <v>20200306134</v>
      </c>
      <c r="D27" s="19" t="s">
        <v>558</v>
      </c>
      <c r="E27" s="56">
        <f>VLOOKUP(C27,[2]sheet1!$A:$AO,40,0)</f>
        <v>0</v>
      </c>
      <c r="F27" s="38" t="str">
        <f>VLOOKUP(C27,[2]sheet1!$A:$AO,41,0)</f>
        <v/>
      </c>
      <c r="G27" s="16">
        <v>12</v>
      </c>
      <c r="H27" s="16">
        <v>8</v>
      </c>
      <c r="I27" s="16">
        <f t="shared" si="0"/>
        <v>20</v>
      </c>
      <c r="J27" s="16">
        <v>388</v>
      </c>
      <c r="K27" s="16" t="str">
        <f t="shared" si="1"/>
        <v>是</v>
      </c>
      <c r="L27" s="26">
        <v>3080</v>
      </c>
      <c r="M27" s="16" t="str">
        <f t="shared" si="2"/>
        <v>是</v>
      </c>
      <c r="N27" s="43" t="s">
        <v>27</v>
      </c>
      <c r="O27" s="43" t="s">
        <v>28</v>
      </c>
      <c r="P27" s="43" t="str">
        <f t="shared" si="3"/>
        <v>是</v>
      </c>
      <c r="Q27" s="16" t="s">
        <v>29</v>
      </c>
      <c r="R27" s="50">
        <v>0</v>
      </c>
      <c r="S27" s="17"/>
    </row>
    <row r="28" ht="24.75" customHeight="1" spans="1:19">
      <c r="A28" s="55">
        <v>23</v>
      </c>
      <c r="B28" s="17" t="s">
        <v>536</v>
      </c>
      <c r="C28" s="18">
        <v>20200306020</v>
      </c>
      <c r="D28" s="19" t="s">
        <v>559</v>
      </c>
      <c r="E28" s="56">
        <f>VLOOKUP(C28,[2]sheet1!$A:$AO,40,0)</f>
        <v>0</v>
      </c>
      <c r="F28" s="38" t="str">
        <f>VLOOKUP(C28,[2]sheet1!$A:$AO,41,0)</f>
        <v/>
      </c>
      <c r="G28" s="16">
        <v>12</v>
      </c>
      <c r="H28" s="16">
        <v>8</v>
      </c>
      <c r="I28" s="16">
        <f t="shared" si="0"/>
        <v>20</v>
      </c>
      <c r="J28" s="16">
        <v>559</v>
      </c>
      <c r="K28" s="16" t="str">
        <f t="shared" si="1"/>
        <v>是</v>
      </c>
      <c r="L28" s="26">
        <v>3490</v>
      </c>
      <c r="M28" s="16" t="str">
        <f t="shared" si="2"/>
        <v>是</v>
      </c>
      <c r="N28" s="43" t="s">
        <v>27</v>
      </c>
      <c r="O28" s="43" t="s">
        <v>28</v>
      </c>
      <c r="P28" s="43" t="str">
        <f t="shared" si="3"/>
        <v>是</v>
      </c>
      <c r="Q28" s="16" t="s">
        <v>29</v>
      </c>
      <c r="R28" s="50">
        <v>0</v>
      </c>
      <c r="S28" s="17"/>
    </row>
    <row r="29" ht="24.75" customHeight="1" spans="1:19">
      <c r="A29" s="55">
        <v>24</v>
      </c>
      <c r="B29" s="17" t="s">
        <v>536</v>
      </c>
      <c r="C29" s="18">
        <v>20200306166</v>
      </c>
      <c r="D29" s="19" t="s">
        <v>560</v>
      </c>
      <c r="E29" s="56">
        <f>VLOOKUP(C29,[2]sheet1!$A:$AO,40,0)</f>
        <v>0</v>
      </c>
      <c r="F29" s="38" t="str">
        <f>VLOOKUP(C29,[2]sheet1!$A:$AO,41,0)</f>
        <v/>
      </c>
      <c r="G29" s="16">
        <v>13</v>
      </c>
      <c r="H29" s="16">
        <v>8</v>
      </c>
      <c r="I29" s="16">
        <f t="shared" si="0"/>
        <v>21</v>
      </c>
      <c r="J29" s="16">
        <v>244</v>
      </c>
      <c r="K29" s="16" t="str">
        <f t="shared" si="1"/>
        <v>是</v>
      </c>
      <c r="L29" s="26">
        <v>2900</v>
      </c>
      <c r="M29" s="16" t="str">
        <f t="shared" si="2"/>
        <v>是</v>
      </c>
      <c r="N29" s="43" t="s">
        <v>27</v>
      </c>
      <c r="O29" s="43" t="s">
        <v>28</v>
      </c>
      <c r="P29" s="43" t="str">
        <f t="shared" si="3"/>
        <v>是</v>
      </c>
      <c r="Q29" s="16" t="s">
        <v>29</v>
      </c>
      <c r="R29" s="50">
        <v>0</v>
      </c>
      <c r="S29" s="17"/>
    </row>
    <row r="30" ht="24.75" customHeight="1" spans="1:19">
      <c r="A30" s="55">
        <v>25</v>
      </c>
      <c r="B30" s="17" t="s">
        <v>536</v>
      </c>
      <c r="C30" s="18">
        <v>20200306150</v>
      </c>
      <c r="D30" s="19" t="s">
        <v>561</v>
      </c>
      <c r="E30" s="56">
        <f>VLOOKUP(C30,[2]sheet1!$A:$AO,40,0)</f>
        <v>0</v>
      </c>
      <c r="F30" s="38" t="str">
        <f>VLOOKUP(C30,[2]sheet1!$A:$AO,41,0)</f>
        <v/>
      </c>
      <c r="G30" s="16">
        <v>13</v>
      </c>
      <c r="H30" s="16">
        <v>8</v>
      </c>
      <c r="I30" s="16">
        <f t="shared" si="0"/>
        <v>21</v>
      </c>
      <c r="J30" s="16">
        <v>370</v>
      </c>
      <c r="K30" s="16" t="str">
        <f t="shared" si="1"/>
        <v>是</v>
      </c>
      <c r="L30" s="26">
        <v>3090</v>
      </c>
      <c r="M30" s="16" t="str">
        <f t="shared" si="2"/>
        <v>是</v>
      </c>
      <c r="N30" s="43" t="s">
        <v>27</v>
      </c>
      <c r="O30" s="43" t="s">
        <v>28</v>
      </c>
      <c r="P30" s="43" t="str">
        <f t="shared" si="3"/>
        <v>是</v>
      </c>
      <c r="Q30" s="16" t="s">
        <v>29</v>
      </c>
      <c r="R30" s="50">
        <v>0</v>
      </c>
      <c r="S30" s="17"/>
    </row>
    <row r="31" ht="24.75" customHeight="1" spans="1:19">
      <c r="A31" s="55">
        <v>26</v>
      </c>
      <c r="B31" s="17" t="s">
        <v>536</v>
      </c>
      <c r="C31" s="18">
        <v>20200306047</v>
      </c>
      <c r="D31" s="19" t="s">
        <v>562</v>
      </c>
      <c r="E31" s="56">
        <f>VLOOKUP(C31,[2]sheet1!$A:$AO,40,0)</f>
        <v>0</v>
      </c>
      <c r="F31" s="38" t="str">
        <f>VLOOKUP(C31,[2]sheet1!$A:$AO,41,0)</f>
        <v/>
      </c>
      <c r="G31" s="16">
        <v>14</v>
      </c>
      <c r="H31" s="16">
        <v>8</v>
      </c>
      <c r="I31" s="16">
        <f t="shared" si="0"/>
        <v>22</v>
      </c>
      <c r="J31" s="16">
        <v>260</v>
      </c>
      <c r="K31" s="16" t="str">
        <f t="shared" si="1"/>
        <v>是</v>
      </c>
      <c r="L31" s="26">
        <v>2500</v>
      </c>
      <c r="M31" s="16" t="str">
        <f t="shared" si="2"/>
        <v>是</v>
      </c>
      <c r="N31" s="43" t="s">
        <v>27</v>
      </c>
      <c r="O31" s="43" t="s">
        <v>28</v>
      </c>
      <c r="P31" s="43" t="str">
        <f t="shared" si="3"/>
        <v>是</v>
      </c>
      <c r="Q31" s="16" t="s">
        <v>29</v>
      </c>
      <c r="R31" s="50">
        <v>0</v>
      </c>
      <c r="S31" s="17"/>
    </row>
    <row r="32" ht="24.75" customHeight="1" spans="1:19">
      <c r="A32" s="55">
        <v>27</v>
      </c>
      <c r="B32" s="17" t="s">
        <v>536</v>
      </c>
      <c r="C32" s="18">
        <v>20200306063</v>
      </c>
      <c r="D32" s="19" t="s">
        <v>563</v>
      </c>
      <c r="E32" s="56">
        <f>VLOOKUP(C32,[2]sheet1!$A:$AO,40,0)</f>
        <v>0</v>
      </c>
      <c r="F32" s="38" t="str">
        <f>VLOOKUP(C32,[2]sheet1!$A:$AO,41,0)</f>
        <v/>
      </c>
      <c r="G32" s="16">
        <v>13</v>
      </c>
      <c r="H32" s="16">
        <v>8</v>
      </c>
      <c r="I32" s="16">
        <f t="shared" si="0"/>
        <v>21</v>
      </c>
      <c r="J32" s="16">
        <v>187</v>
      </c>
      <c r="K32" s="16" t="str">
        <f t="shared" si="1"/>
        <v>是</v>
      </c>
      <c r="L32" s="26">
        <v>2570</v>
      </c>
      <c r="M32" s="16" t="str">
        <f t="shared" si="2"/>
        <v>是</v>
      </c>
      <c r="N32" s="43" t="s">
        <v>27</v>
      </c>
      <c r="O32" s="43" t="s">
        <v>28</v>
      </c>
      <c r="P32" s="43" t="str">
        <f t="shared" si="3"/>
        <v>是</v>
      </c>
      <c r="Q32" s="16" t="s">
        <v>29</v>
      </c>
      <c r="R32" s="50">
        <v>0</v>
      </c>
      <c r="S32" s="17"/>
    </row>
    <row r="33" ht="24.75" customHeight="1" spans="1:19">
      <c r="A33" s="55">
        <v>28</v>
      </c>
      <c r="B33" s="17" t="s">
        <v>536</v>
      </c>
      <c r="C33" s="18">
        <v>20200306046</v>
      </c>
      <c r="D33" s="19" t="s">
        <v>564</v>
      </c>
      <c r="E33" s="56">
        <f>VLOOKUP(C33,[2]sheet1!$A:$AO,40,0)</f>
        <v>0</v>
      </c>
      <c r="F33" s="38" t="str">
        <f>VLOOKUP(C33,[2]sheet1!$A:$AO,41,0)</f>
        <v/>
      </c>
      <c r="G33" s="16">
        <v>15</v>
      </c>
      <c r="H33" s="16">
        <v>8</v>
      </c>
      <c r="I33" s="16">
        <f t="shared" si="0"/>
        <v>23</v>
      </c>
      <c r="J33" s="16">
        <v>238</v>
      </c>
      <c r="K33" s="16" t="str">
        <f t="shared" si="1"/>
        <v>是</v>
      </c>
      <c r="L33" s="26">
        <v>2480</v>
      </c>
      <c r="M33" s="16" t="str">
        <f t="shared" si="2"/>
        <v>是</v>
      </c>
      <c r="N33" s="43" t="s">
        <v>27</v>
      </c>
      <c r="O33" s="43" t="s">
        <v>28</v>
      </c>
      <c r="P33" s="43" t="str">
        <f t="shared" si="3"/>
        <v>是</v>
      </c>
      <c r="Q33" s="16" t="s">
        <v>29</v>
      </c>
      <c r="R33" s="50">
        <v>0</v>
      </c>
      <c r="S33" s="17"/>
    </row>
    <row r="34" ht="24.75" customHeight="1" spans="1:19">
      <c r="A34" s="55">
        <v>29</v>
      </c>
      <c r="B34" s="17" t="s">
        <v>536</v>
      </c>
      <c r="C34" s="18">
        <v>20200306130</v>
      </c>
      <c r="D34" s="19" t="s">
        <v>565</v>
      </c>
      <c r="E34" s="56">
        <f>VLOOKUP(C34,[2]sheet1!$A:$AO,40,0)</f>
        <v>0</v>
      </c>
      <c r="F34" s="38" t="str">
        <f>VLOOKUP(C34,[2]sheet1!$A:$AO,41,0)</f>
        <v/>
      </c>
      <c r="G34" s="16">
        <v>13</v>
      </c>
      <c r="H34" s="16">
        <v>8</v>
      </c>
      <c r="I34" s="16">
        <f t="shared" si="0"/>
        <v>21</v>
      </c>
      <c r="J34" s="16">
        <v>214</v>
      </c>
      <c r="K34" s="16" t="str">
        <f t="shared" si="1"/>
        <v>是</v>
      </c>
      <c r="L34" s="26">
        <v>2520</v>
      </c>
      <c r="M34" s="16" t="str">
        <f t="shared" si="2"/>
        <v>是</v>
      </c>
      <c r="N34" s="43" t="s">
        <v>27</v>
      </c>
      <c r="O34" s="43" t="s">
        <v>28</v>
      </c>
      <c r="P34" s="43" t="str">
        <f t="shared" si="3"/>
        <v>是</v>
      </c>
      <c r="Q34" s="16" t="s">
        <v>29</v>
      </c>
      <c r="R34" s="50">
        <v>0</v>
      </c>
      <c r="S34" s="17"/>
    </row>
    <row r="35" ht="24.75" customHeight="1" spans="1:19">
      <c r="A35" s="55">
        <v>30</v>
      </c>
      <c r="B35" s="17" t="s">
        <v>536</v>
      </c>
      <c r="C35" s="18">
        <v>20200306173</v>
      </c>
      <c r="D35" s="19" t="s">
        <v>566</v>
      </c>
      <c r="E35" s="56">
        <f>VLOOKUP(C35,[2]sheet1!$A:$AO,40,0)</f>
        <v>0</v>
      </c>
      <c r="F35" s="38" t="str">
        <f>VLOOKUP(C35,[2]sheet1!$A:$AO,41,0)</f>
        <v/>
      </c>
      <c r="G35" s="16">
        <v>12</v>
      </c>
      <c r="H35" s="16">
        <v>8</v>
      </c>
      <c r="I35" s="16">
        <f t="shared" si="0"/>
        <v>20</v>
      </c>
      <c r="J35" s="16">
        <v>260</v>
      </c>
      <c r="K35" s="16" t="str">
        <f t="shared" si="1"/>
        <v>是</v>
      </c>
      <c r="L35" s="26">
        <v>2580</v>
      </c>
      <c r="M35" s="16" t="str">
        <f t="shared" si="2"/>
        <v>是</v>
      </c>
      <c r="N35" s="43" t="s">
        <v>27</v>
      </c>
      <c r="O35" s="43" t="s">
        <v>28</v>
      </c>
      <c r="P35" s="43" t="str">
        <f t="shared" si="3"/>
        <v>是</v>
      </c>
      <c r="Q35" s="16" t="s">
        <v>29</v>
      </c>
      <c r="R35" s="50">
        <v>0</v>
      </c>
      <c r="S35" s="17"/>
    </row>
    <row r="36" ht="24.75" customHeight="1" spans="1:19">
      <c r="A36" s="55">
        <v>31</v>
      </c>
      <c r="B36" s="17" t="s">
        <v>536</v>
      </c>
      <c r="C36" s="18">
        <v>20200306131</v>
      </c>
      <c r="D36" s="19" t="s">
        <v>567</v>
      </c>
      <c r="E36" s="56">
        <f>VLOOKUP(C36,[2]sheet1!$A:$AO,40,0)</f>
        <v>0</v>
      </c>
      <c r="F36" s="38" t="str">
        <f>VLOOKUP(C36,[2]sheet1!$A:$AO,41,0)</f>
        <v/>
      </c>
      <c r="G36" s="16">
        <v>13</v>
      </c>
      <c r="H36" s="16">
        <v>8</v>
      </c>
      <c r="I36" s="16">
        <f t="shared" si="0"/>
        <v>21</v>
      </c>
      <c r="J36" s="16">
        <v>428</v>
      </c>
      <c r="K36" s="16" t="str">
        <f t="shared" si="1"/>
        <v>是</v>
      </c>
      <c r="L36" s="26">
        <v>3210</v>
      </c>
      <c r="M36" s="16" t="str">
        <f t="shared" si="2"/>
        <v>是</v>
      </c>
      <c r="N36" s="43" t="s">
        <v>27</v>
      </c>
      <c r="O36" s="43" t="s">
        <v>28</v>
      </c>
      <c r="P36" s="43" t="str">
        <f t="shared" si="3"/>
        <v>是</v>
      </c>
      <c r="Q36" s="16" t="s">
        <v>29</v>
      </c>
      <c r="R36" s="50">
        <v>0</v>
      </c>
      <c r="S36" s="17"/>
    </row>
    <row r="37" ht="24.75" customHeight="1" spans="1:19">
      <c r="A37" s="55">
        <v>32</v>
      </c>
      <c r="B37" s="17" t="s">
        <v>536</v>
      </c>
      <c r="C37" s="18">
        <v>20200306030</v>
      </c>
      <c r="D37" s="19" t="s">
        <v>568</v>
      </c>
      <c r="E37" s="56">
        <f>VLOOKUP(C37,[2]sheet1!$A:$AO,40,0)</f>
        <v>2</v>
      </c>
      <c r="F37" s="38" t="str">
        <f>VLOOKUP(C37,[2]sheet1!$A:$AO,41,0)</f>
        <v>预就业实习职业素养实习与劳动教育</v>
      </c>
      <c r="G37" s="16">
        <v>11</v>
      </c>
      <c r="H37" s="16">
        <v>10</v>
      </c>
      <c r="I37" s="16">
        <f t="shared" si="0"/>
        <v>21</v>
      </c>
      <c r="J37" s="16">
        <v>410</v>
      </c>
      <c r="K37" s="16" t="str">
        <f t="shared" si="1"/>
        <v>是</v>
      </c>
      <c r="L37" s="26">
        <v>3210</v>
      </c>
      <c r="M37" s="16" t="str">
        <f t="shared" si="2"/>
        <v>是</v>
      </c>
      <c r="N37" s="43" t="s">
        <v>27</v>
      </c>
      <c r="O37" s="43" t="s">
        <v>28</v>
      </c>
      <c r="P37" s="43" t="str">
        <f t="shared" si="3"/>
        <v>否</v>
      </c>
      <c r="Q37" s="34" t="s">
        <v>63</v>
      </c>
      <c r="R37" s="50">
        <v>0</v>
      </c>
      <c r="S37" s="17">
        <v>1</v>
      </c>
    </row>
    <row r="38" ht="24.75" customHeight="1" spans="1:19">
      <c r="A38" s="55">
        <v>33</v>
      </c>
      <c r="B38" s="17" t="s">
        <v>536</v>
      </c>
      <c r="C38" s="18">
        <v>20200306032</v>
      </c>
      <c r="D38" s="19" t="s">
        <v>569</v>
      </c>
      <c r="E38" s="56">
        <f>VLOOKUP(C38,[2]sheet1!$A:$AO,40,0)</f>
        <v>2</v>
      </c>
      <c r="F38" s="38" t="str">
        <f>VLOOKUP(C38,[2]sheet1!$A:$AO,41,0)</f>
        <v>预就业实习职业素养实习与劳动教育</v>
      </c>
      <c r="G38" s="16">
        <v>12</v>
      </c>
      <c r="H38" s="16">
        <v>8</v>
      </c>
      <c r="I38" s="16">
        <f t="shared" si="0"/>
        <v>20</v>
      </c>
      <c r="J38" s="16">
        <v>251</v>
      </c>
      <c r="K38" s="16" t="str">
        <f t="shared" si="1"/>
        <v>是</v>
      </c>
      <c r="L38" s="26">
        <v>2510</v>
      </c>
      <c r="M38" s="16" t="str">
        <f t="shared" si="2"/>
        <v>是</v>
      </c>
      <c r="N38" s="43" t="s">
        <v>27</v>
      </c>
      <c r="O38" s="43" t="s">
        <v>28</v>
      </c>
      <c r="P38" s="43" t="str">
        <f t="shared" si="3"/>
        <v>否</v>
      </c>
      <c r="Q38" s="34" t="s">
        <v>63</v>
      </c>
      <c r="R38" s="50">
        <v>0</v>
      </c>
      <c r="S38" s="17">
        <v>1</v>
      </c>
    </row>
    <row r="39" ht="24.75" customHeight="1" spans="1:19">
      <c r="A39" s="55">
        <v>34</v>
      </c>
      <c r="B39" s="17" t="s">
        <v>536</v>
      </c>
      <c r="C39" s="18">
        <v>20200306162</v>
      </c>
      <c r="D39" s="19" t="s">
        <v>570</v>
      </c>
      <c r="E39" s="56">
        <f>VLOOKUP(C39,[2]sheet1!$A:$AO,40,0)</f>
        <v>0</v>
      </c>
      <c r="F39" s="38" t="str">
        <f>VLOOKUP(C39,[2]sheet1!$A:$AO,41,0)</f>
        <v/>
      </c>
      <c r="G39" s="16">
        <v>15</v>
      </c>
      <c r="H39" s="16">
        <v>6</v>
      </c>
      <c r="I39" s="16">
        <f t="shared" si="0"/>
        <v>21</v>
      </c>
      <c r="J39" s="16">
        <v>291</v>
      </c>
      <c r="K39" s="16" t="str">
        <f t="shared" si="1"/>
        <v>是</v>
      </c>
      <c r="L39" s="26">
        <v>2530</v>
      </c>
      <c r="M39" s="16" t="str">
        <f t="shared" si="2"/>
        <v>是</v>
      </c>
      <c r="N39" s="43" t="s">
        <v>27</v>
      </c>
      <c r="O39" s="43" t="s">
        <v>28</v>
      </c>
      <c r="P39" s="43" t="str">
        <f t="shared" si="3"/>
        <v>是</v>
      </c>
      <c r="Q39" s="16" t="s">
        <v>29</v>
      </c>
      <c r="R39" s="50">
        <v>0</v>
      </c>
      <c r="S39" s="17"/>
    </row>
    <row r="40" ht="24.75" customHeight="1" spans="1:19">
      <c r="A40" s="55">
        <v>35</v>
      </c>
      <c r="B40" s="17" t="s">
        <v>536</v>
      </c>
      <c r="C40" s="18">
        <v>20200306065</v>
      </c>
      <c r="D40" s="19" t="s">
        <v>571</v>
      </c>
      <c r="E40" s="56">
        <f>VLOOKUP(C40,[2]sheet1!$A:$AO,40,0)</f>
        <v>2</v>
      </c>
      <c r="F40" s="38" t="str">
        <f>VLOOKUP(C40,[2]sheet1!$A:$AO,41,0)</f>
        <v>预就业实习职业素养实习与劳动教育</v>
      </c>
      <c r="G40" s="16">
        <v>11</v>
      </c>
      <c r="H40" s="16">
        <v>6</v>
      </c>
      <c r="I40" s="16">
        <f t="shared" si="0"/>
        <v>17</v>
      </c>
      <c r="J40" s="16">
        <v>249</v>
      </c>
      <c r="K40" s="16" t="str">
        <f t="shared" si="1"/>
        <v>是</v>
      </c>
      <c r="L40" s="26">
        <v>2840</v>
      </c>
      <c r="M40" s="16" t="str">
        <f t="shared" si="2"/>
        <v>是</v>
      </c>
      <c r="N40" s="43" t="s">
        <v>27</v>
      </c>
      <c r="O40" s="43" t="s">
        <v>28</v>
      </c>
      <c r="P40" s="43" t="str">
        <f t="shared" si="3"/>
        <v>否</v>
      </c>
      <c r="Q40" s="34" t="s">
        <v>63</v>
      </c>
      <c r="R40" s="50">
        <v>0</v>
      </c>
      <c r="S40" s="17">
        <v>1</v>
      </c>
    </row>
    <row r="41" ht="24.75" customHeight="1" spans="1:19">
      <c r="A41" s="55">
        <v>36</v>
      </c>
      <c r="B41" s="17" t="s">
        <v>536</v>
      </c>
      <c r="C41" s="18">
        <v>20200306817</v>
      </c>
      <c r="D41" s="19" t="s">
        <v>572</v>
      </c>
      <c r="E41" s="56">
        <f>VLOOKUP(C41,[2]sheet1!$A:$AO,40,0)</f>
        <v>0</v>
      </c>
      <c r="F41" s="38" t="str">
        <f>VLOOKUP(C41,[2]sheet1!$A:$AO,41,0)</f>
        <v/>
      </c>
      <c r="G41" s="16">
        <v>12</v>
      </c>
      <c r="H41" s="16">
        <v>8</v>
      </c>
      <c r="I41" s="16">
        <f t="shared" si="0"/>
        <v>20</v>
      </c>
      <c r="J41" s="16">
        <v>247</v>
      </c>
      <c r="K41" s="16" t="str">
        <f t="shared" si="1"/>
        <v>是</v>
      </c>
      <c r="L41" s="26">
        <v>2650</v>
      </c>
      <c r="M41" s="16" t="str">
        <f t="shared" si="2"/>
        <v>是</v>
      </c>
      <c r="N41" s="43" t="s">
        <v>27</v>
      </c>
      <c r="O41" s="43" t="s">
        <v>28</v>
      </c>
      <c r="P41" s="43" t="str">
        <f t="shared" si="3"/>
        <v>是</v>
      </c>
      <c r="Q41" s="16" t="s">
        <v>29</v>
      </c>
      <c r="R41" s="50">
        <v>0</v>
      </c>
      <c r="S41" s="17"/>
    </row>
    <row r="42" ht="24.75" customHeight="1" spans="1:19">
      <c r="A42" s="55">
        <v>37</v>
      </c>
      <c r="B42" s="17" t="s">
        <v>536</v>
      </c>
      <c r="C42" s="18">
        <v>20200306066</v>
      </c>
      <c r="D42" s="19" t="s">
        <v>573</v>
      </c>
      <c r="E42" s="56">
        <f>VLOOKUP(C42,[2]sheet1!$A:$AO,40,0)</f>
        <v>2</v>
      </c>
      <c r="F42" s="38" t="str">
        <f>VLOOKUP(C42,[2]sheet1!$A:$AO,41,0)</f>
        <v>预就业实习职业素养实习与劳动教育</v>
      </c>
      <c r="G42" s="16">
        <v>12</v>
      </c>
      <c r="H42" s="16">
        <v>8</v>
      </c>
      <c r="I42" s="16">
        <f t="shared" si="0"/>
        <v>20</v>
      </c>
      <c r="J42" s="16">
        <v>287</v>
      </c>
      <c r="K42" s="16" t="str">
        <f t="shared" si="1"/>
        <v>是</v>
      </c>
      <c r="L42" s="26">
        <v>2560</v>
      </c>
      <c r="M42" s="16" t="str">
        <f t="shared" si="2"/>
        <v>是</v>
      </c>
      <c r="N42" s="43" t="s">
        <v>27</v>
      </c>
      <c r="O42" s="43" t="s">
        <v>28</v>
      </c>
      <c r="P42" s="43" t="str">
        <f t="shared" si="3"/>
        <v>否</v>
      </c>
      <c r="Q42" s="34" t="s">
        <v>63</v>
      </c>
      <c r="R42" s="50">
        <v>0</v>
      </c>
      <c r="S42" s="17">
        <v>1</v>
      </c>
    </row>
    <row r="43" ht="54" spans="1:19">
      <c r="A43" s="55">
        <v>38</v>
      </c>
      <c r="B43" s="17" t="s">
        <v>536</v>
      </c>
      <c r="C43" s="18">
        <v>20190306114</v>
      </c>
      <c r="D43" s="19" t="s">
        <v>574</v>
      </c>
      <c r="E43" s="56">
        <f>VLOOKUP(C43,[2]sheet1!$A:$AO,40,0)</f>
        <v>6</v>
      </c>
      <c r="F43" s="38" t="str">
        <f>VLOOKUP(C43,[2]sheet1!$A:$AO,41,0)</f>
        <v>高级语言程序设计软件实施与运维数据库技术 前端开发技术前端开发技术预就业实习职业素养实习与劳动教育</v>
      </c>
      <c r="G43" s="16">
        <v>13</v>
      </c>
      <c r="H43" s="16">
        <v>6</v>
      </c>
      <c r="I43" s="16">
        <f t="shared" si="0"/>
        <v>19</v>
      </c>
      <c r="J43" s="16">
        <v>273</v>
      </c>
      <c r="K43" s="16" t="str">
        <f t="shared" si="1"/>
        <v>是</v>
      </c>
      <c r="L43" s="26">
        <v>3060</v>
      </c>
      <c r="M43" s="16" t="str">
        <f t="shared" si="2"/>
        <v>是</v>
      </c>
      <c r="N43" s="43" t="s">
        <v>27</v>
      </c>
      <c r="O43" s="43" t="s">
        <v>28</v>
      </c>
      <c r="P43" s="43" t="str">
        <f t="shared" si="3"/>
        <v>否</v>
      </c>
      <c r="Q43" s="34" t="s">
        <v>63</v>
      </c>
      <c r="R43" s="50">
        <v>0</v>
      </c>
      <c r="S43" s="17">
        <v>1</v>
      </c>
    </row>
    <row r="44" s="36" customFormat="1" ht="54" spans="1:19">
      <c r="A44" s="76">
        <v>39</v>
      </c>
      <c r="B44" s="51" t="s">
        <v>536</v>
      </c>
      <c r="C44" s="18">
        <v>20170306136</v>
      </c>
      <c r="D44" s="19" t="s">
        <v>575</v>
      </c>
      <c r="E44" s="56">
        <f>VLOOKUP(C44,[2]sheet1!$A:$AO,40,0)</f>
        <v>7</v>
      </c>
      <c r="F44" s="38" t="str">
        <f>VLOOKUP(C44,[2]sheet1!$A:$AO,41,0)</f>
        <v>高级语言程序设计军事理论软件实施与运维数据库技术 前端开发技术前端开发技术预就业实习职业素养实习与劳动教育</v>
      </c>
      <c r="G44" s="26">
        <v>13</v>
      </c>
      <c r="H44" s="26">
        <v>8</v>
      </c>
      <c r="I44" s="26">
        <f t="shared" si="0"/>
        <v>21</v>
      </c>
      <c r="J44" s="86">
        <v>268</v>
      </c>
      <c r="K44" s="26" t="str">
        <f t="shared" si="1"/>
        <v>是</v>
      </c>
      <c r="L44" s="86">
        <v>3580</v>
      </c>
      <c r="M44" s="26" t="str">
        <f t="shared" si="2"/>
        <v>是</v>
      </c>
      <c r="N44" s="43" t="s">
        <v>27</v>
      </c>
      <c r="O44" s="43" t="s">
        <v>28</v>
      </c>
      <c r="P44" s="43" t="str">
        <f t="shared" si="3"/>
        <v>否</v>
      </c>
      <c r="Q44" s="87" t="s">
        <v>63</v>
      </c>
      <c r="R44" s="50">
        <v>0</v>
      </c>
      <c r="S44" s="17">
        <v>1</v>
      </c>
    </row>
    <row r="45" ht="24.75" customHeight="1" spans="1:19">
      <c r="A45" s="55">
        <v>40</v>
      </c>
      <c r="B45" s="17" t="s">
        <v>536</v>
      </c>
      <c r="C45" s="18">
        <v>20200306059</v>
      </c>
      <c r="D45" s="19" t="s">
        <v>576</v>
      </c>
      <c r="E45" s="56">
        <f>VLOOKUP(C45,[2]sheet1!$A:$AO,40,0)</f>
        <v>0</v>
      </c>
      <c r="F45" s="38" t="str">
        <f>VLOOKUP(C45,[2]sheet1!$A:$AO,41,0)</f>
        <v/>
      </c>
      <c r="G45" s="16">
        <v>15</v>
      </c>
      <c r="H45" s="16">
        <v>8</v>
      </c>
      <c r="I45" s="16">
        <f t="shared" si="0"/>
        <v>23</v>
      </c>
      <c r="J45" s="16">
        <v>377</v>
      </c>
      <c r="K45" s="16" t="str">
        <f t="shared" si="1"/>
        <v>是</v>
      </c>
      <c r="L45" s="26">
        <v>3140</v>
      </c>
      <c r="M45" s="16" t="str">
        <f t="shared" si="2"/>
        <v>是</v>
      </c>
      <c r="N45" s="43" t="s">
        <v>27</v>
      </c>
      <c r="O45" s="43" t="s">
        <v>28</v>
      </c>
      <c r="P45" s="43" t="str">
        <f t="shared" si="3"/>
        <v>是</v>
      </c>
      <c r="Q45" s="16" t="s">
        <v>29</v>
      </c>
      <c r="R45" s="50">
        <v>0</v>
      </c>
      <c r="S45" s="17"/>
    </row>
    <row r="46" ht="24.75" customHeight="1" spans="1:19">
      <c r="A46" s="55">
        <v>41</v>
      </c>
      <c r="B46" s="17" t="s">
        <v>536</v>
      </c>
      <c r="C46" s="18">
        <v>20200306061</v>
      </c>
      <c r="D46" s="19" t="s">
        <v>577</v>
      </c>
      <c r="E46" s="56">
        <f>VLOOKUP(C46,[2]sheet1!$A:$AO,40,0)</f>
        <v>0</v>
      </c>
      <c r="F46" s="38" t="str">
        <f>VLOOKUP(C46,[2]sheet1!$A:$AO,41,0)</f>
        <v/>
      </c>
      <c r="G46" s="16">
        <v>13</v>
      </c>
      <c r="H46" s="16">
        <v>6</v>
      </c>
      <c r="I46" s="16">
        <f t="shared" si="0"/>
        <v>19</v>
      </c>
      <c r="J46" s="16">
        <v>216</v>
      </c>
      <c r="K46" s="16" t="str">
        <f t="shared" si="1"/>
        <v>是</v>
      </c>
      <c r="L46" s="26">
        <v>2570</v>
      </c>
      <c r="M46" s="16" t="str">
        <f t="shared" si="2"/>
        <v>是</v>
      </c>
      <c r="N46" s="43" t="s">
        <v>27</v>
      </c>
      <c r="O46" s="43" t="s">
        <v>28</v>
      </c>
      <c r="P46" s="43" t="str">
        <f t="shared" si="3"/>
        <v>是</v>
      </c>
      <c r="Q46" s="16" t="s">
        <v>29</v>
      </c>
      <c r="R46" s="50">
        <v>0</v>
      </c>
      <c r="S46" s="17"/>
    </row>
    <row r="47" ht="24.75" customHeight="1" spans="1:19">
      <c r="A47" s="55">
        <v>42</v>
      </c>
      <c r="B47" s="17" t="s">
        <v>536</v>
      </c>
      <c r="C47" s="18">
        <v>20200205196</v>
      </c>
      <c r="D47" s="19" t="s">
        <v>578</v>
      </c>
      <c r="E47" s="56">
        <f>VLOOKUP(C47,[2]sheet1!$A:$AO,40,0)</f>
        <v>2</v>
      </c>
      <c r="F47" s="38" t="str">
        <f>VLOOKUP(C47,[2]sheet1!$A:$AO,41,0)</f>
        <v>预就业实习职业素养实习与劳动教育</v>
      </c>
      <c r="G47" s="16">
        <v>13</v>
      </c>
      <c r="H47" s="16">
        <v>8</v>
      </c>
      <c r="I47" s="16">
        <f t="shared" si="0"/>
        <v>21</v>
      </c>
      <c r="J47" s="16">
        <v>173</v>
      </c>
      <c r="K47" s="16" t="str">
        <f t="shared" si="1"/>
        <v>是</v>
      </c>
      <c r="L47" s="26">
        <v>2480</v>
      </c>
      <c r="M47" s="16" t="str">
        <f t="shared" si="2"/>
        <v>是</v>
      </c>
      <c r="N47" s="43" t="s">
        <v>27</v>
      </c>
      <c r="O47" s="43" t="s">
        <v>28</v>
      </c>
      <c r="P47" s="43" t="str">
        <f t="shared" si="3"/>
        <v>否</v>
      </c>
      <c r="Q47" s="34" t="s">
        <v>63</v>
      </c>
      <c r="R47" s="50">
        <v>0</v>
      </c>
      <c r="S47" s="17">
        <v>1</v>
      </c>
    </row>
    <row r="48" ht="24.75" customHeight="1" spans="1:19">
      <c r="A48" s="55">
        <v>43</v>
      </c>
      <c r="B48" s="17" t="s">
        <v>579</v>
      </c>
      <c r="C48" s="18">
        <v>20200306091</v>
      </c>
      <c r="D48" s="19" t="s">
        <v>580</v>
      </c>
      <c r="E48" s="56">
        <f>VLOOKUP(C48,[2]sheet1!$A:$AO,40,0)</f>
        <v>0</v>
      </c>
      <c r="F48" s="38" t="str">
        <f>VLOOKUP(C48,[2]sheet1!$A:$AO,41,0)</f>
        <v/>
      </c>
      <c r="G48" s="16">
        <v>15</v>
      </c>
      <c r="H48" s="16">
        <v>7</v>
      </c>
      <c r="I48" s="16">
        <f t="shared" si="0"/>
        <v>22</v>
      </c>
      <c r="J48" s="16">
        <v>542</v>
      </c>
      <c r="K48" s="16" t="str">
        <f t="shared" si="1"/>
        <v>是</v>
      </c>
      <c r="L48" s="26">
        <v>4350</v>
      </c>
      <c r="M48" s="16" t="str">
        <f t="shared" si="2"/>
        <v>是</v>
      </c>
      <c r="N48" s="43" t="s">
        <v>27</v>
      </c>
      <c r="O48" s="43" t="s">
        <v>28</v>
      </c>
      <c r="P48" s="43" t="str">
        <f t="shared" si="3"/>
        <v>是</v>
      </c>
      <c r="Q48" s="16" t="s">
        <v>29</v>
      </c>
      <c r="R48" s="50">
        <v>0</v>
      </c>
      <c r="S48" s="17"/>
    </row>
    <row r="49" ht="24.75" customHeight="1" spans="1:19">
      <c r="A49" s="55">
        <v>44</v>
      </c>
      <c r="B49" s="17" t="s">
        <v>579</v>
      </c>
      <c r="C49" s="18">
        <v>20200306169</v>
      </c>
      <c r="D49" s="19" t="s">
        <v>581</v>
      </c>
      <c r="E49" s="56">
        <f>VLOOKUP(C49,[2]sheet1!$A:$AO,40,0)</f>
        <v>0</v>
      </c>
      <c r="F49" s="38" t="str">
        <f>VLOOKUP(C49,[2]sheet1!$A:$AO,41,0)</f>
        <v/>
      </c>
      <c r="G49" s="16">
        <v>11</v>
      </c>
      <c r="H49" s="16">
        <v>7</v>
      </c>
      <c r="I49" s="16">
        <f t="shared" si="0"/>
        <v>18</v>
      </c>
      <c r="J49" s="16">
        <v>348</v>
      </c>
      <c r="K49" s="16" t="str">
        <f t="shared" si="1"/>
        <v>是</v>
      </c>
      <c r="L49" s="26">
        <v>3350</v>
      </c>
      <c r="M49" s="16" t="str">
        <f t="shared" si="2"/>
        <v>是</v>
      </c>
      <c r="N49" s="43" t="s">
        <v>27</v>
      </c>
      <c r="O49" s="43" t="s">
        <v>28</v>
      </c>
      <c r="P49" s="43" t="str">
        <f t="shared" si="3"/>
        <v>是</v>
      </c>
      <c r="Q49" s="16" t="s">
        <v>29</v>
      </c>
      <c r="R49" s="50">
        <v>0</v>
      </c>
      <c r="S49" s="17"/>
    </row>
    <row r="50" ht="24.75" customHeight="1" spans="1:19">
      <c r="A50" s="55">
        <v>45</v>
      </c>
      <c r="B50" s="17" t="s">
        <v>579</v>
      </c>
      <c r="C50" s="18">
        <v>20200306115</v>
      </c>
      <c r="D50" s="19" t="s">
        <v>582</v>
      </c>
      <c r="E50" s="56">
        <f>VLOOKUP(C50,[2]sheet1!$A:$AO,40,0)</f>
        <v>0</v>
      </c>
      <c r="F50" s="38" t="str">
        <f>VLOOKUP(C50,[2]sheet1!$A:$AO,41,0)</f>
        <v/>
      </c>
      <c r="G50" s="16">
        <v>11</v>
      </c>
      <c r="H50" s="16">
        <v>7</v>
      </c>
      <c r="I50" s="16">
        <f t="shared" si="0"/>
        <v>18</v>
      </c>
      <c r="J50" s="16">
        <v>455</v>
      </c>
      <c r="K50" s="16" t="str">
        <f t="shared" si="1"/>
        <v>是</v>
      </c>
      <c r="L50" s="26">
        <v>3540</v>
      </c>
      <c r="M50" s="16" t="str">
        <f t="shared" si="2"/>
        <v>是</v>
      </c>
      <c r="N50" s="43" t="s">
        <v>27</v>
      </c>
      <c r="O50" s="43" t="s">
        <v>28</v>
      </c>
      <c r="P50" s="43" t="str">
        <f t="shared" si="3"/>
        <v>是</v>
      </c>
      <c r="Q50" s="16" t="s">
        <v>29</v>
      </c>
      <c r="R50" s="50">
        <v>0</v>
      </c>
      <c r="S50" s="17"/>
    </row>
    <row r="51" ht="24.75" customHeight="1" spans="1:19">
      <c r="A51" s="55">
        <v>46</v>
      </c>
      <c r="B51" s="17" t="s">
        <v>579</v>
      </c>
      <c r="C51" s="18">
        <v>20200306155</v>
      </c>
      <c r="D51" s="19" t="s">
        <v>583</v>
      </c>
      <c r="E51" s="56">
        <f>VLOOKUP(C51,[2]sheet1!$A:$AO,40,0)</f>
        <v>0</v>
      </c>
      <c r="F51" s="38" t="str">
        <f>VLOOKUP(C51,[2]sheet1!$A:$AO,41,0)</f>
        <v/>
      </c>
      <c r="G51" s="16">
        <v>9</v>
      </c>
      <c r="H51" s="16">
        <v>7</v>
      </c>
      <c r="I51" s="16">
        <f t="shared" si="0"/>
        <v>16</v>
      </c>
      <c r="J51" s="16">
        <v>238</v>
      </c>
      <c r="K51" s="16" t="str">
        <f t="shared" si="1"/>
        <v>是</v>
      </c>
      <c r="L51" s="26">
        <v>3010</v>
      </c>
      <c r="M51" s="16" t="str">
        <f t="shared" si="2"/>
        <v>是</v>
      </c>
      <c r="N51" s="43" t="s">
        <v>27</v>
      </c>
      <c r="O51" s="43" t="s">
        <v>28</v>
      </c>
      <c r="P51" s="43" t="str">
        <f t="shared" si="3"/>
        <v>是</v>
      </c>
      <c r="Q51" s="16" t="s">
        <v>29</v>
      </c>
      <c r="R51" s="50">
        <v>0</v>
      </c>
      <c r="S51" s="17"/>
    </row>
    <row r="52" ht="24.75" customHeight="1" spans="1:19">
      <c r="A52" s="55">
        <v>47</v>
      </c>
      <c r="B52" s="17" t="s">
        <v>579</v>
      </c>
      <c r="C52" s="18">
        <v>20200306090</v>
      </c>
      <c r="D52" s="19" t="s">
        <v>584</v>
      </c>
      <c r="E52" s="56">
        <f>VLOOKUP(C52,[2]sheet1!$A:$AO,40,0)</f>
        <v>0</v>
      </c>
      <c r="F52" s="38" t="str">
        <f>VLOOKUP(C52,[2]sheet1!$A:$AO,41,0)</f>
        <v/>
      </c>
      <c r="G52" s="16">
        <v>14</v>
      </c>
      <c r="H52" s="16">
        <v>7</v>
      </c>
      <c r="I52" s="16">
        <f t="shared" si="0"/>
        <v>21</v>
      </c>
      <c r="J52" s="16">
        <v>428</v>
      </c>
      <c r="K52" s="16" t="str">
        <f t="shared" si="1"/>
        <v>是</v>
      </c>
      <c r="L52" s="26">
        <v>2840</v>
      </c>
      <c r="M52" s="16" t="str">
        <f t="shared" si="2"/>
        <v>是</v>
      </c>
      <c r="N52" s="43" t="s">
        <v>27</v>
      </c>
      <c r="O52" s="43" t="s">
        <v>28</v>
      </c>
      <c r="P52" s="43" t="str">
        <f t="shared" si="3"/>
        <v>是</v>
      </c>
      <c r="Q52" s="16" t="s">
        <v>29</v>
      </c>
      <c r="R52" s="50">
        <v>0</v>
      </c>
      <c r="S52" s="17"/>
    </row>
    <row r="53" ht="24.75" customHeight="1" spans="1:19">
      <c r="A53" s="55">
        <v>48</v>
      </c>
      <c r="B53" s="17" t="s">
        <v>579</v>
      </c>
      <c r="C53" s="18">
        <v>20200306015</v>
      </c>
      <c r="D53" s="19" t="s">
        <v>585</v>
      </c>
      <c r="E53" s="56">
        <f>VLOOKUP(C53,[2]sheet1!$A:$AO,40,0)</f>
        <v>0</v>
      </c>
      <c r="F53" s="38" t="str">
        <f>VLOOKUP(C53,[2]sheet1!$A:$AO,41,0)</f>
        <v/>
      </c>
      <c r="G53" s="16">
        <v>12</v>
      </c>
      <c r="H53" s="16">
        <v>7</v>
      </c>
      <c r="I53" s="16">
        <f t="shared" si="0"/>
        <v>19</v>
      </c>
      <c r="J53" s="16">
        <v>322</v>
      </c>
      <c r="K53" s="16" t="str">
        <f t="shared" si="1"/>
        <v>是</v>
      </c>
      <c r="L53" s="26">
        <v>2840</v>
      </c>
      <c r="M53" s="16" t="str">
        <f t="shared" si="2"/>
        <v>是</v>
      </c>
      <c r="N53" s="43" t="s">
        <v>27</v>
      </c>
      <c r="O53" s="43" t="s">
        <v>28</v>
      </c>
      <c r="P53" s="43" t="str">
        <f t="shared" si="3"/>
        <v>是</v>
      </c>
      <c r="Q53" s="16" t="s">
        <v>29</v>
      </c>
      <c r="R53" s="50">
        <v>0</v>
      </c>
      <c r="S53" s="17"/>
    </row>
    <row r="54" ht="24.75" customHeight="1" spans="1:19">
      <c r="A54" s="55">
        <v>49</v>
      </c>
      <c r="B54" s="17" t="s">
        <v>579</v>
      </c>
      <c r="C54" s="18">
        <v>20200306107</v>
      </c>
      <c r="D54" s="19" t="s">
        <v>586</v>
      </c>
      <c r="E54" s="56">
        <f>VLOOKUP(C54,[2]sheet1!$A:$AO,40,0)</f>
        <v>0</v>
      </c>
      <c r="F54" s="38" t="str">
        <f>VLOOKUP(C54,[2]sheet1!$A:$AO,41,0)</f>
        <v/>
      </c>
      <c r="G54" s="16">
        <v>14</v>
      </c>
      <c r="H54" s="16">
        <v>7</v>
      </c>
      <c r="I54" s="16">
        <f t="shared" si="0"/>
        <v>21</v>
      </c>
      <c r="J54" s="16">
        <v>513</v>
      </c>
      <c r="K54" s="16" t="str">
        <f t="shared" si="1"/>
        <v>是</v>
      </c>
      <c r="L54" s="26">
        <v>3320</v>
      </c>
      <c r="M54" s="16" t="str">
        <f t="shared" si="2"/>
        <v>是</v>
      </c>
      <c r="N54" s="43" t="s">
        <v>27</v>
      </c>
      <c r="O54" s="43" t="s">
        <v>28</v>
      </c>
      <c r="P54" s="43" t="str">
        <f t="shared" si="3"/>
        <v>是</v>
      </c>
      <c r="Q54" s="16" t="s">
        <v>29</v>
      </c>
      <c r="R54" s="50">
        <v>0</v>
      </c>
      <c r="S54" s="17"/>
    </row>
    <row r="55" ht="24.75" customHeight="1" spans="1:19">
      <c r="A55" s="55">
        <v>50</v>
      </c>
      <c r="B55" s="17" t="s">
        <v>579</v>
      </c>
      <c r="C55" s="18">
        <v>20200306117</v>
      </c>
      <c r="D55" s="19" t="s">
        <v>587</v>
      </c>
      <c r="E55" s="56">
        <f>VLOOKUP(C55,[2]sheet1!$A:$AO,40,0)</f>
        <v>0</v>
      </c>
      <c r="F55" s="38" t="str">
        <f>VLOOKUP(C55,[2]sheet1!$A:$AO,41,0)</f>
        <v/>
      </c>
      <c r="G55" s="16">
        <v>12</v>
      </c>
      <c r="H55" s="16">
        <v>7</v>
      </c>
      <c r="I55" s="16">
        <f t="shared" si="0"/>
        <v>19</v>
      </c>
      <c r="J55" s="16">
        <v>357</v>
      </c>
      <c r="K55" s="16" t="str">
        <f t="shared" si="1"/>
        <v>是</v>
      </c>
      <c r="L55" s="26">
        <v>2990</v>
      </c>
      <c r="M55" s="16" t="str">
        <f t="shared" si="2"/>
        <v>是</v>
      </c>
      <c r="N55" s="43" t="s">
        <v>27</v>
      </c>
      <c r="O55" s="43" t="s">
        <v>28</v>
      </c>
      <c r="P55" s="43" t="str">
        <f t="shared" si="3"/>
        <v>是</v>
      </c>
      <c r="Q55" s="16" t="s">
        <v>29</v>
      </c>
      <c r="R55" s="50">
        <v>0</v>
      </c>
      <c r="S55" s="17"/>
    </row>
    <row r="56" ht="24.75" customHeight="1" spans="1:19">
      <c r="A56" s="55">
        <v>51</v>
      </c>
      <c r="B56" s="17" t="s">
        <v>579</v>
      </c>
      <c r="C56" s="18">
        <v>20200306073</v>
      </c>
      <c r="D56" s="19" t="s">
        <v>588</v>
      </c>
      <c r="E56" s="56">
        <f>VLOOKUP(C56,[2]sheet1!$A:$AO,40,0)</f>
        <v>0</v>
      </c>
      <c r="F56" s="38" t="str">
        <f>VLOOKUP(C56,[2]sheet1!$A:$AO,41,0)</f>
        <v/>
      </c>
      <c r="G56" s="16">
        <v>14</v>
      </c>
      <c r="H56" s="16">
        <v>7</v>
      </c>
      <c r="I56" s="16">
        <f t="shared" si="0"/>
        <v>21</v>
      </c>
      <c r="J56" s="16">
        <v>500</v>
      </c>
      <c r="K56" s="16" t="str">
        <f t="shared" si="1"/>
        <v>是</v>
      </c>
      <c r="L56" s="26">
        <v>3020</v>
      </c>
      <c r="M56" s="16" t="str">
        <f t="shared" si="2"/>
        <v>是</v>
      </c>
      <c r="N56" s="43" t="s">
        <v>27</v>
      </c>
      <c r="O56" s="43" t="s">
        <v>28</v>
      </c>
      <c r="P56" s="43" t="str">
        <f t="shared" si="3"/>
        <v>是</v>
      </c>
      <c r="Q56" s="16" t="s">
        <v>29</v>
      </c>
      <c r="R56" s="50">
        <v>0</v>
      </c>
      <c r="S56" s="17"/>
    </row>
    <row r="57" ht="24.75" customHeight="1" spans="1:19">
      <c r="A57" s="55">
        <v>52</v>
      </c>
      <c r="B57" s="17" t="s">
        <v>579</v>
      </c>
      <c r="C57" s="18">
        <v>20200204022</v>
      </c>
      <c r="D57" s="19" t="s">
        <v>589</v>
      </c>
      <c r="E57" s="56">
        <f>VLOOKUP(C57,[2]sheet1!$A:$AO,40,0)</f>
        <v>0</v>
      </c>
      <c r="F57" s="38" t="str">
        <f>VLOOKUP(C57,[2]sheet1!$A:$AO,41,0)</f>
        <v/>
      </c>
      <c r="G57" s="16">
        <v>13</v>
      </c>
      <c r="H57" s="16">
        <v>7</v>
      </c>
      <c r="I57" s="16">
        <f t="shared" si="0"/>
        <v>20</v>
      </c>
      <c r="J57" s="16">
        <v>259</v>
      </c>
      <c r="K57" s="16" t="str">
        <f t="shared" si="1"/>
        <v>是</v>
      </c>
      <c r="L57" s="26">
        <v>2500</v>
      </c>
      <c r="M57" s="16" t="str">
        <f t="shared" si="2"/>
        <v>是</v>
      </c>
      <c r="N57" s="43" t="s">
        <v>27</v>
      </c>
      <c r="O57" s="43" t="s">
        <v>28</v>
      </c>
      <c r="P57" s="43" t="str">
        <f t="shared" si="3"/>
        <v>是</v>
      </c>
      <c r="Q57" s="16" t="s">
        <v>29</v>
      </c>
      <c r="R57" s="50">
        <v>0</v>
      </c>
      <c r="S57" s="17"/>
    </row>
    <row r="58" ht="24.75" customHeight="1" spans="1:19">
      <c r="A58" s="55">
        <v>53</v>
      </c>
      <c r="B58" s="17" t="s">
        <v>579</v>
      </c>
      <c r="C58" s="18">
        <v>20200306093</v>
      </c>
      <c r="D58" s="19" t="s">
        <v>590</v>
      </c>
      <c r="E58" s="56">
        <f>VLOOKUP(C58,[2]sheet1!$A:$AO,40,0)</f>
        <v>0</v>
      </c>
      <c r="F58" s="38" t="str">
        <f>VLOOKUP(C58,[2]sheet1!$A:$AO,41,0)</f>
        <v/>
      </c>
      <c r="G58" s="16">
        <v>12</v>
      </c>
      <c r="H58" s="16">
        <v>7</v>
      </c>
      <c r="I58" s="16">
        <f t="shared" si="0"/>
        <v>19</v>
      </c>
      <c r="J58" s="16">
        <v>451</v>
      </c>
      <c r="K58" s="16" t="str">
        <f t="shared" si="1"/>
        <v>是</v>
      </c>
      <c r="L58" s="26">
        <v>3270</v>
      </c>
      <c r="M58" s="16" t="str">
        <f t="shared" si="2"/>
        <v>是</v>
      </c>
      <c r="N58" s="43" t="s">
        <v>27</v>
      </c>
      <c r="O58" s="43" t="s">
        <v>28</v>
      </c>
      <c r="P58" s="43" t="str">
        <f t="shared" si="3"/>
        <v>是</v>
      </c>
      <c r="Q58" s="16" t="s">
        <v>29</v>
      </c>
      <c r="R58" s="50">
        <v>0</v>
      </c>
      <c r="S58" s="17"/>
    </row>
    <row r="59" ht="24.75" customHeight="1" spans="1:19">
      <c r="A59" s="55">
        <v>54</v>
      </c>
      <c r="B59" s="17" t="s">
        <v>579</v>
      </c>
      <c r="C59" s="18">
        <v>20200306013</v>
      </c>
      <c r="D59" s="19" t="s">
        <v>591</v>
      </c>
      <c r="E59" s="56">
        <f>VLOOKUP(C59,[2]sheet1!$A:$AO,40,0)</f>
        <v>0</v>
      </c>
      <c r="F59" s="38" t="str">
        <f>VLOOKUP(C59,[2]sheet1!$A:$AO,41,0)</f>
        <v/>
      </c>
      <c r="G59" s="16">
        <v>12</v>
      </c>
      <c r="H59" s="16">
        <v>7</v>
      </c>
      <c r="I59" s="16">
        <f t="shared" si="0"/>
        <v>19</v>
      </c>
      <c r="J59" s="16">
        <v>340</v>
      </c>
      <c r="K59" s="16" t="str">
        <f t="shared" si="1"/>
        <v>是</v>
      </c>
      <c r="L59" s="26">
        <v>3240</v>
      </c>
      <c r="M59" s="16" t="str">
        <f t="shared" si="2"/>
        <v>是</v>
      </c>
      <c r="N59" s="43" t="s">
        <v>27</v>
      </c>
      <c r="O59" s="43" t="s">
        <v>28</v>
      </c>
      <c r="P59" s="43" t="str">
        <f t="shared" si="3"/>
        <v>是</v>
      </c>
      <c r="Q59" s="16" t="s">
        <v>29</v>
      </c>
      <c r="R59" s="50">
        <v>0</v>
      </c>
      <c r="S59" s="17"/>
    </row>
    <row r="60" ht="24.75" customHeight="1" spans="1:19">
      <c r="A60" s="55">
        <v>55</v>
      </c>
      <c r="B60" s="17" t="s">
        <v>579</v>
      </c>
      <c r="C60" s="18">
        <v>20200306096</v>
      </c>
      <c r="D60" s="19" t="s">
        <v>592</v>
      </c>
      <c r="E60" s="56">
        <f>VLOOKUP(C60,[2]sheet1!$A:$AO,40,0)</f>
        <v>0</v>
      </c>
      <c r="F60" s="38" t="str">
        <f>VLOOKUP(C60,[2]sheet1!$A:$AO,41,0)</f>
        <v/>
      </c>
      <c r="G60" s="16">
        <v>13</v>
      </c>
      <c r="H60" s="16">
        <v>7</v>
      </c>
      <c r="I60" s="16">
        <f t="shared" si="0"/>
        <v>20</v>
      </c>
      <c r="J60" s="16">
        <v>265</v>
      </c>
      <c r="K60" s="16" t="str">
        <f t="shared" si="1"/>
        <v>是</v>
      </c>
      <c r="L60" s="26">
        <v>2580</v>
      </c>
      <c r="M60" s="16" t="str">
        <f t="shared" si="2"/>
        <v>是</v>
      </c>
      <c r="N60" s="43" t="s">
        <v>27</v>
      </c>
      <c r="O60" s="43" t="s">
        <v>28</v>
      </c>
      <c r="P60" s="43" t="str">
        <f t="shared" si="3"/>
        <v>是</v>
      </c>
      <c r="Q60" s="16" t="s">
        <v>29</v>
      </c>
      <c r="R60" s="50">
        <v>0</v>
      </c>
      <c r="S60" s="17"/>
    </row>
    <row r="61" ht="24.75" customHeight="1" spans="1:19">
      <c r="A61" s="55">
        <v>56</v>
      </c>
      <c r="B61" s="17" t="s">
        <v>579</v>
      </c>
      <c r="C61" s="18">
        <v>20200306163</v>
      </c>
      <c r="D61" s="19" t="s">
        <v>593</v>
      </c>
      <c r="E61" s="56">
        <f>VLOOKUP(C61,[2]sheet1!$A:$AO,40,0)</f>
        <v>0</v>
      </c>
      <c r="F61" s="38" t="str">
        <f>VLOOKUP(C61,[2]sheet1!$A:$AO,41,0)</f>
        <v/>
      </c>
      <c r="G61" s="16">
        <v>11</v>
      </c>
      <c r="H61" s="16">
        <v>7</v>
      </c>
      <c r="I61" s="16">
        <f t="shared" si="0"/>
        <v>18</v>
      </c>
      <c r="J61" s="16">
        <v>267</v>
      </c>
      <c r="K61" s="16" t="str">
        <f t="shared" si="1"/>
        <v>是</v>
      </c>
      <c r="L61" s="26">
        <v>2550</v>
      </c>
      <c r="M61" s="16" t="str">
        <f t="shared" si="2"/>
        <v>是</v>
      </c>
      <c r="N61" s="43" t="s">
        <v>27</v>
      </c>
      <c r="O61" s="43" t="s">
        <v>28</v>
      </c>
      <c r="P61" s="43" t="str">
        <f t="shared" si="3"/>
        <v>是</v>
      </c>
      <c r="Q61" s="16" t="s">
        <v>29</v>
      </c>
      <c r="R61" s="50">
        <v>0</v>
      </c>
      <c r="S61" s="17"/>
    </row>
    <row r="62" ht="24.75" customHeight="1" spans="1:19">
      <c r="A62" s="55">
        <v>57</v>
      </c>
      <c r="B62" s="17" t="s">
        <v>579</v>
      </c>
      <c r="C62" s="18">
        <v>20200306148</v>
      </c>
      <c r="D62" s="19" t="s">
        <v>594</v>
      </c>
      <c r="E62" s="56">
        <f>VLOOKUP(C62,[2]sheet1!$A:$AO,40,0)</f>
        <v>0</v>
      </c>
      <c r="F62" s="38" t="str">
        <f>VLOOKUP(C62,[2]sheet1!$A:$AO,41,0)</f>
        <v/>
      </c>
      <c r="G62" s="16">
        <v>10</v>
      </c>
      <c r="H62" s="16">
        <v>7</v>
      </c>
      <c r="I62" s="16">
        <f t="shared" si="0"/>
        <v>17</v>
      </c>
      <c r="J62" s="16">
        <v>203</v>
      </c>
      <c r="K62" s="16" t="str">
        <f t="shared" si="1"/>
        <v>是</v>
      </c>
      <c r="L62" s="26">
        <v>2990</v>
      </c>
      <c r="M62" s="16" t="str">
        <f t="shared" si="2"/>
        <v>是</v>
      </c>
      <c r="N62" s="43" t="s">
        <v>27</v>
      </c>
      <c r="O62" s="43" t="s">
        <v>28</v>
      </c>
      <c r="P62" s="43" t="str">
        <f t="shared" si="3"/>
        <v>是</v>
      </c>
      <c r="Q62" s="16" t="s">
        <v>29</v>
      </c>
      <c r="R62" s="50">
        <v>0</v>
      </c>
      <c r="S62" s="17"/>
    </row>
    <row r="63" ht="24.75" customHeight="1" spans="1:19">
      <c r="A63" s="55">
        <v>58</v>
      </c>
      <c r="B63" s="17" t="s">
        <v>579</v>
      </c>
      <c r="C63" s="18">
        <v>20200306129</v>
      </c>
      <c r="D63" s="19" t="s">
        <v>595</v>
      </c>
      <c r="E63" s="56">
        <f>VLOOKUP(C63,[2]sheet1!$A:$AO,40,0)</f>
        <v>0</v>
      </c>
      <c r="F63" s="38" t="str">
        <f>VLOOKUP(C63,[2]sheet1!$A:$AO,41,0)</f>
        <v/>
      </c>
      <c r="G63" s="16">
        <v>11</v>
      </c>
      <c r="H63" s="16">
        <v>7</v>
      </c>
      <c r="I63" s="16">
        <f t="shared" si="0"/>
        <v>18</v>
      </c>
      <c r="J63" s="16">
        <v>316</v>
      </c>
      <c r="K63" s="16" t="str">
        <f t="shared" si="1"/>
        <v>是</v>
      </c>
      <c r="L63" s="26">
        <v>2740</v>
      </c>
      <c r="M63" s="16" t="str">
        <f t="shared" si="2"/>
        <v>是</v>
      </c>
      <c r="N63" s="43" t="s">
        <v>27</v>
      </c>
      <c r="O63" s="43" t="s">
        <v>28</v>
      </c>
      <c r="P63" s="43" t="str">
        <f t="shared" si="3"/>
        <v>是</v>
      </c>
      <c r="Q63" s="16" t="s">
        <v>29</v>
      </c>
      <c r="R63" s="50">
        <v>0</v>
      </c>
      <c r="S63" s="17"/>
    </row>
    <row r="64" ht="24.75" customHeight="1" spans="1:19">
      <c r="A64" s="55">
        <v>59</v>
      </c>
      <c r="B64" s="17" t="s">
        <v>579</v>
      </c>
      <c r="C64" s="18">
        <v>20200306002</v>
      </c>
      <c r="D64" s="19" t="s">
        <v>596</v>
      </c>
      <c r="E64" s="56">
        <f>VLOOKUP(C64,[2]sheet1!$A:$AO,40,0)</f>
        <v>0</v>
      </c>
      <c r="F64" s="38" t="str">
        <f>VLOOKUP(C64,[2]sheet1!$A:$AO,41,0)</f>
        <v/>
      </c>
      <c r="G64" s="16">
        <v>12</v>
      </c>
      <c r="H64" s="16">
        <v>7</v>
      </c>
      <c r="I64" s="16">
        <f t="shared" si="0"/>
        <v>19</v>
      </c>
      <c r="J64" s="16">
        <v>263</v>
      </c>
      <c r="K64" s="16" t="str">
        <f t="shared" si="1"/>
        <v>是</v>
      </c>
      <c r="L64" s="26">
        <v>2860</v>
      </c>
      <c r="M64" s="16" t="str">
        <f t="shared" si="2"/>
        <v>是</v>
      </c>
      <c r="N64" s="43" t="s">
        <v>27</v>
      </c>
      <c r="O64" s="43" t="s">
        <v>28</v>
      </c>
      <c r="P64" s="43" t="str">
        <f t="shared" si="3"/>
        <v>是</v>
      </c>
      <c r="Q64" s="16" t="s">
        <v>29</v>
      </c>
      <c r="R64" s="50">
        <v>0</v>
      </c>
      <c r="S64" s="17"/>
    </row>
    <row r="65" ht="24.75" customHeight="1" spans="1:19">
      <c r="A65" s="55">
        <v>60</v>
      </c>
      <c r="B65" s="17" t="s">
        <v>579</v>
      </c>
      <c r="C65" s="18">
        <v>20200306069</v>
      </c>
      <c r="D65" s="19" t="s">
        <v>597</v>
      </c>
      <c r="E65" s="56">
        <f>VLOOKUP(C65,[2]sheet1!$A:$AO,40,0)</f>
        <v>0</v>
      </c>
      <c r="F65" s="38" t="str">
        <f>VLOOKUP(C65,[2]sheet1!$A:$AO,41,0)</f>
        <v/>
      </c>
      <c r="G65" s="16">
        <v>10</v>
      </c>
      <c r="H65" s="16">
        <v>7</v>
      </c>
      <c r="I65" s="16">
        <f t="shared" si="0"/>
        <v>17</v>
      </c>
      <c r="J65" s="16">
        <v>225</v>
      </c>
      <c r="K65" s="16" t="str">
        <f t="shared" si="1"/>
        <v>是</v>
      </c>
      <c r="L65" s="26">
        <v>2510</v>
      </c>
      <c r="M65" s="16" t="str">
        <f t="shared" si="2"/>
        <v>是</v>
      </c>
      <c r="N65" s="43" t="s">
        <v>27</v>
      </c>
      <c r="O65" s="43" t="s">
        <v>28</v>
      </c>
      <c r="P65" s="43" t="str">
        <f t="shared" si="3"/>
        <v>是</v>
      </c>
      <c r="Q65" s="16" t="s">
        <v>29</v>
      </c>
      <c r="R65" s="50">
        <v>0</v>
      </c>
      <c r="S65" s="17"/>
    </row>
    <row r="66" ht="24.75" customHeight="1" spans="1:19">
      <c r="A66" s="55">
        <v>61</v>
      </c>
      <c r="B66" s="17" t="s">
        <v>579</v>
      </c>
      <c r="C66" s="18">
        <v>20200306071</v>
      </c>
      <c r="D66" s="19" t="s">
        <v>598</v>
      </c>
      <c r="E66" s="56">
        <f>VLOOKUP(C66,[2]sheet1!$A:$AO,40,0)</f>
        <v>0</v>
      </c>
      <c r="F66" s="38" t="str">
        <f>VLOOKUP(C66,[2]sheet1!$A:$AO,41,0)</f>
        <v/>
      </c>
      <c r="G66" s="16">
        <v>11</v>
      </c>
      <c r="H66" s="16">
        <v>7</v>
      </c>
      <c r="I66" s="16">
        <f t="shared" si="0"/>
        <v>18</v>
      </c>
      <c r="J66" s="16">
        <v>405</v>
      </c>
      <c r="K66" s="16" t="str">
        <f t="shared" si="1"/>
        <v>是</v>
      </c>
      <c r="L66" s="26">
        <v>3190</v>
      </c>
      <c r="M66" s="16" t="str">
        <f t="shared" si="2"/>
        <v>是</v>
      </c>
      <c r="N66" s="43" t="s">
        <v>27</v>
      </c>
      <c r="O66" s="43" t="s">
        <v>28</v>
      </c>
      <c r="P66" s="43" t="str">
        <f t="shared" ref="P66:P129" si="4">IF(AND(E66=0,SUM(G66:H66)&gt;=15,G66&gt;=6,H66&gt;=5,J66&gt;=120,L66&gt;=1800),"是","否")</f>
        <v>是</v>
      </c>
      <c r="Q66" s="16" t="s">
        <v>29</v>
      </c>
      <c r="R66" s="50">
        <v>0</v>
      </c>
      <c r="S66" s="17"/>
    </row>
    <row r="67" ht="24.75" customHeight="1" spans="1:19">
      <c r="A67" s="55">
        <v>62</v>
      </c>
      <c r="B67" s="17" t="s">
        <v>579</v>
      </c>
      <c r="C67" s="18">
        <v>20200306108</v>
      </c>
      <c r="D67" s="19" t="s">
        <v>599</v>
      </c>
      <c r="E67" s="56">
        <f>VLOOKUP(C67,[2]sheet1!$A:$AO,40,0)</f>
        <v>0</v>
      </c>
      <c r="F67" s="38" t="str">
        <f>VLOOKUP(C67,[2]sheet1!$A:$AO,41,0)</f>
        <v/>
      </c>
      <c r="G67" s="16">
        <v>10</v>
      </c>
      <c r="H67" s="16">
        <v>7</v>
      </c>
      <c r="I67" s="16">
        <f t="shared" si="0"/>
        <v>17</v>
      </c>
      <c r="J67" s="16">
        <v>166</v>
      </c>
      <c r="K67" s="16" t="str">
        <f t="shared" si="1"/>
        <v>是</v>
      </c>
      <c r="L67" s="26">
        <v>2390</v>
      </c>
      <c r="M67" s="16" t="str">
        <f t="shared" si="2"/>
        <v>是</v>
      </c>
      <c r="N67" s="43" t="s">
        <v>27</v>
      </c>
      <c r="O67" s="43" t="s">
        <v>28</v>
      </c>
      <c r="P67" s="43" t="str">
        <f t="shared" si="4"/>
        <v>是</v>
      </c>
      <c r="Q67" s="16" t="s">
        <v>29</v>
      </c>
      <c r="R67" s="50">
        <v>0</v>
      </c>
      <c r="S67" s="17"/>
    </row>
    <row r="68" ht="24.75" customHeight="1" spans="1:19">
      <c r="A68" s="55">
        <v>63</v>
      </c>
      <c r="B68" s="17" t="s">
        <v>579</v>
      </c>
      <c r="C68" s="18">
        <v>20200306140</v>
      </c>
      <c r="D68" s="19" t="s">
        <v>600</v>
      </c>
      <c r="E68" s="56">
        <f>VLOOKUP(C68,[2]sheet1!$A:$AO,40,0)</f>
        <v>0</v>
      </c>
      <c r="F68" s="38" t="str">
        <f>VLOOKUP(C68,[2]sheet1!$A:$AO,41,0)</f>
        <v/>
      </c>
      <c r="G68" s="16">
        <v>10</v>
      </c>
      <c r="H68" s="16">
        <v>7</v>
      </c>
      <c r="I68" s="16">
        <f t="shared" si="0"/>
        <v>17</v>
      </c>
      <c r="J68" s="16">
        <v>304</v>
      </c>
      <c r="K68" s="16" t="str">
        <f t="shared" si="1"/>
        <v>是</v>
      </c>
      <c r="L68" s="26">
        <v>2770</v>
      </c>
      <c r="M68" s="16" t="str">
        <f t="shared" si="2"/>
        <v>是</v>
      </c>
      <c r="N68" s="43" t="s">
        <v>27</v>
      </c>
      <c r="O68" s="43" t="s">
        <v>28</v>
      </c>
      <c r="P68" s="43" t="str">
        <f t="shared" si="4"/>
        <v>是</v>
      </c>
      <c r="Q68" s="16" t="s">
        <v>29</v>
      </c>
      <c r="R68" s="50">
        <v>0</v>
      </c>
      <c r="S68" s="17"/>
    </row>
    <row r="69" ht="24.75" customHeight="1" spans="1:19">
      <c r="A69" s="55">
        <v>64</v>
      </c>
      <c r="B69" s="17" t="s">
        <v>579</v>
      </c>
      <c r="C69" s="18">
        <v>20200308041</v>
      </c>
      <c r="D69" s="19" t="s">
        <v>601</v>
      </c>
      <c r="E69" s="56">
        <f>VLOOKUP(C69,[2]sheet1!$A:$AO,40,0)</f>
        <v>0</v>
      </c>
      <c r="F69" s="38" t="str">
        <f>VLOOKUP(C69,[2]sheet1!$A:$AO,41,0)</f>
        <v/>
      </c>
      <c r="G69" s="16">
        <v>13</v>
      </c>
      <c r="H69" s="16">
        <v>7</v>
      </c>
      <c r="I69" s="16">
        <f t="shared" si="0"/>
        <v>20</v>
      </c>
      <c r="J69" s="16">
        <v>214</v>
      </c>
      <c r="K69" s="16" t="str">
        <f t="shared" si="1"/>
        <v>是</v>
      </c>
      <c r="L69" s="26">
        <v>2440</v>
      </c>
      <c r="M69" s="16" t="str">
        <f t="shared" si="2"/>
        <v>是</v>
      </c>
      <c r="N69" s="43" t="s">
        <v>27</v>
      </c>
      <c r="O69" s="43" t="s">
        <v>28</v>
      </c>
      <c r="P69" s="43" t="str">
        <f t="shared" si="4"/>
        <v>是</v>
      </c>
      <c r="Q69" s="16" t="s">
        <v>29</v>
      </c>
      <c r="R69" s="50">
        <v>0</v>
      </c>
      <c r="S69" s="17"/>
    </row>
    <row r="70" ht="24.75" customHeight="1" spans="1:19">
      <c r="A70" s="55">
        <v>65</v>
      </c>
      <c r="B70" s="17" t="s">
        <v>579</v>
      </c>
      <c r="C70" s="18">
        <v>20200103231</v>
      </c>
      <c r="D70" s="19" t="s">
        <v>602</v>
      </c>
      <c r="E70" s="56">
        <f>VLOOKUP(C70,[2]sheet1!$A:$AO,40,0)</f>
        <v>0</v>
      </c>
      <c r="F70" s="38" t="str">
        <f>VLOOKUP(C70,[2]sheet1!$A:$AO,41,0)</f>
        <v/>
      </c>
      <c r="G70" s="16">
        <v>13</v>
      </c>
      <c r="H70" s="16">
        <v>7</v>
      </c>
      <c r="I70" s="16">
        <f t="shared" ref="I70:I133" si="5">SUM(G70:H70)</f>
        <v>20</v>
      </c>
      <c r="J70" s="16">
        <v>284</v>
      </c>
      <c r="K70" s="16" t="str">
        <f t="shared" ref="K70:K133" si="6">IF(J70&gt;=120,"是","否")</f>
        <v>是</v>
      </c>
      <c r="L70" s="26">
        <v>2870</v>
      </c>
      <c r="M70" s="16" t="str">
        <f t="shared" ref="M70:M133" si="7">IF(L70&gt;=1800,"是","否")</f>
        <v>是</v>
      </c>
      <c r="N70" s="43" t="s">
        <v>27</v>
      </c>
      <c r="O70" s="43" t="s">
        <v>28</v>
      </c>
      <c r="P70" s="43" t="str">
        <f t="shared" si="4"/>
        <v>是</v>
      </c>
      <c r="Q70" s="16" t="s">
        <v>29</v>
      </c>
      <c r="R70" s="50">
        <v>0</v>
      </c>
      <c r="S70" s="17"/>
    </row>
    <row r="71" ht="24.75" customHeight="1" spans="1:19">
      <c r="A71" s="55">
        <v>66</v>
      </c>
      <c r="B71" s="17" t="s">
        <v>579</v>
      </c>
      <c r="C71" s="18">
        <v>20200306079</v>
      </c>
      <c r="D71" s="19" t="s">
        <v>603</v>
      </c>
      <c r="E71" s="56">
        <f>VLOOKUP(C71,[2]sheet1!$A:$AO,40,0)</f>
        <v>0</v>
      </c>
      <c r="F71" s="38" t="str">
        <f>VLOOKUP(C71,[2]sheet1!$A:$AO,41,0)</f>
        <v/>
      </c>
      <c r="G71" s="16">
        <v>11</v>
      </c>
      <c r="H71" s="16">
        <v>7</v>
      </c>
      <c r="I71" s="16">
        <f t="shared" si="5"/>
        <v>18</v>
      </c>
      <c r="J71" s="16">
        <v>222</v>
      </c>
      <c r="K71" s="16" t="str">
        <f t="shared" si="6"/>
        <v>是</v>
      </c>
      <c r="L71" s="26">
        <v>2600</v>
      </c>
      <c r="M71" s="16" t="str">
        <f t="shared" si="7"/>
        <v>是</v>
      </c>
      <c r="N71" s="43" t="s">
        <v>27</v>
      </c>
      <c r="O71" s="43" t="s">
        <v>28</v>
      </c>
      <c r="P71" s="43" t="str">
        <f t="shared" si="4"/>
        <v>是</v>
      </c>
      <c r="Q71" s="16" t="s">
        <v>29</v>
      </c>
      <c r="R71" s="50">
        <v>0</v>
      </c>
      <c r="S71" s="17"/>
    </row>
    <row r="72" ht="24.75" customHeight="1" spans="1:19">
      <c r="A72" s="55">
        <v>67</v>
      </c>
      <c r="B72" s="17" t="s">
        <v>579</v>
      </c>
      <c r="C72" s="18">
        <v>20200306098</v>
      </c>
      <c r="D72" s="19" t="s">
        <v>604</v>
      </c>
      <c r="E72" s="56">
        <f>VLOOKUP(C72,[2]sheet1!$A:$AO,40,0)</f>
        <v>0</v>
      </c>
      <c r="F72" s="38" t="str">
        <f>VLOOKUP(C72,[2]sheet1!$A:$AO,41,0)</f>
        <v/>
      </c>
      <c r="G72" s="16">
        <v>12</v>
      </c>
      <c r="H72" s="16">
        <v>7</v>
      </c>
      <c r="I72" s="16">
        <f t="shared" si="5"/>
        <v>19</v>
      </c>
      <c r="J72" s="16">
        <v>367</v>
      </c>
      <c r="K72" s="16" t="str">
        <f t="shared" si="6"/>
        <v>是</v>
      </c>
      <c r="L72" s="26">
        <v>3040</v>
      </c>
      <c r="M72" s="16" t="str">
        <f t="shared" si="7"/>
        <v>是</v>
      </c>
      <c r="N72" s="43" t="s">
        <v>27</v>
      </c>
      <c r="O72" s="43" t="s">
        <v>28</v>
      </c>
      <c r="P72" s="43" t="str">
        <f t="shared" si="4"/>
        <v>是</v>
      </c>
      <c r="Q72" s="16" t="s">
        <v>29</v>
      </c>
      <c r="R72" s="50">
        <v>0</v>
      </c>
      <c r="S72" s="17"/>
    </row>
    <row r="73" ht="24.75" customHeight="1" spans="1:19">
      <c r="A73" s="55">
        <v>68</v>
      </c>
      <c r="B73" s="17" t="s">
        <v>579</v>
      </c>
      <c r="C73" s="18">
        <v>20200306064</v>
      </c>
      <c r="D73" s="19" t="s">
        <v>605</v>
      </c>
      <c r="E73" s="56">
        <f>VLOOKUP(C73,[2]sheet1!$A:$AO,40,0)</f>
        <v>0</v>
      </c>
      <c r="F73" s="38" t="str">
        <f>VLOOKUP(C73,[2]sheet1!$A:$AO,41,0)</f>
        <v/>
      </c>
      <c r="G73" s="16">
        <v>12</v>
      </c>
      <c r="H73" s="16">
        <v>7</v>
      </c>
      <c r="I73" s="16">
        <f t="shared" si="5"/>
        <v>19</v>
      </c>
      <c r="J73" s="16">
        <v>216</v>
      </c>
      <c r="K73" s="16" t="str">
        <f t="shared" si="6"/>
        <v>是</v>
      </c>
      <c r="L73" s="26">
        <v>2780</v>
      </c>
      <c r="M73" s="16" t="str">
        <f t="shared" si="7"/>
        <v>是</v>
      </c>
      <c r="N73" s="43" t="s">
        <v>27</v>
      </c>
      <c r="O73" s="43" t="s">
        <v>28</v>
      </c>
      <c r="P73" s="43" t="str">
        <f t="shared" si="4"/>
        <v>是</v>
      </c>
      <c r="Q73" s="16" t="s">
        <v>29</v>
      </c>
      <c r="R73" s="50">
        <v>0</v>
      </c>
      <c r="S73" s="17"/>
    </row>
    <row r="74" ht="24.75" customHeight="1" spans="1:19">
      <c r="A74" s="55">
        <v>69</v>
      </c>
      <c r="B74" s="17" t="s">
        <v>579</v>
      </c>
      <c r="C74" s="18">
        <v>20200306006</v>
      </c>
      <c r="D74" s="19" t="s">
        <v>606</v>
      </c>
      <c r="E74" s="56">
        <f>VLOOKUP(C74,[2]sheet1!$A:$AO,40,0)</f>
        <v>0</v>
      </c>
      <c r="F74" s="38" t="str">
        <f>VLOOKUP(C74,[2]sheet1!$A:$AO,41,0)</f>
        <v/>
      </c>
      <c r="G74" s="16">
        <v>11</v>
      </c>
      <c r="H74" s="16">
        <v>7</v>
      </c>
      <c r="I74" s="16">
        <f t="shared" si="5"/>
        <v>18</v>
      </c>
      <c r="J74" s="16">
        <v>240</v>
      </c>
      <c r="K74" s="16" t="str">
        <f t="shared" si="6"/>
        <v>是</v>
      </c>
      <c r="L74" s="26">
        <v>2790</v>
      </c>
      <c r="M74" s="16" t="str">
        <f t="shared" si="7"/>
        <v>是</v>
      </c>
      <c r="N74" s="43" t="s">
        <v>27</v>
      </c>
      <c r="O74" s="43" t="s">
        <v>28</v>
      </c>
      <c r="P74" s="43" t="str">
        <f t="shared" si="4"/>
        <v>是</v>
      </c>
      <c r="Q74" s="16" t="s">
        <v>29</v>
      </c>
      <c r="R74" s="50">
        <v>0</v>
      </c>
      <c r="S74" s="17"/>
    </row>
    <row r="75" ht="24.75" customHeight="1" spans="1:19">
      <c r="A75" s="55">
        <v>70</v>
      </c>
      <c r="B75" s="17" t="s">
        <v>579</v>
      </c>
      <c r="C75" s="18">
        <v>20200306009</v>
      </c>
      <c r="D75" s="19" t="s">
        <v>607</v>
      </c>
      <c r="E75" s="56">
        <f>VLOOKUP(C75,[2]sheet1!$A:$AO,40,0)</f>
        <v>0</v>
      </c>
      <c r="F75" s="38" t="str">
        <f>VLOOKUP(C75,[2]sheet1!$A:$AO,41,0)</f>
        <v/>
      </c>
      <c r="G75" s="16">
        <v>13</v>
      </c>
      <c r="H75" s="16">
        <v>7</v>
      </c>
      <c r="I75" s="16">
        <f t="shared" si="5"/>
        <v>20</v>
      </c>
      <c r="J75" s="16">
        <v>293</v>
      </c>
      <c r="K75" s="16" t="str">
        <f t="shared" si="6"/>
        <v>是</v>
      </c>
      <c r="L75" s="26">
        <v>3090</v>
      </c>
      <c r="M75" s="16" t="str">
        <f t="shared" si="7"/>
        <v>是</v>
      </c>
      <c r="N75" s="43" t="s">
        <v>27</v>
      </c>
      <c r="O75" s="43" t="s">
        <v>28</v>
      </c>
      <c r="P75" s="43" t="str">
        <f t="shared" si="4"/>
        <v>是</v>
      </c>
      <c r="Q75" s="16" t="s">
        <v>29</v>
      </c>
      <c r="R75" s="50">
        <v>0</v>
      </c>
      <c r="S75" s="17"/>
    </row>
    <row r="76" ht="24.75" customHeight="1" spans="1:19">
      <c r="A76" s="55">
        <v>71</v>
      </c>
      <c r="B76" s="17" t="s">
        <v>579</v>
      </c>
      <c r="C76" s="18">
        <v>20200206050</v>
      </c>
      <c r="D76" s="19" t="s">
        <v>608</v>
      </c>
      <c r="E76" s="56">
        <f>VLOOKUP(C76,[2]sheet1!$A:$AO,40,0)</f>
        <v>0</v>
      </c>
      <c r="F76" s="38" t="str">
        <f>VLOOKUP(C76,[2]sheet1!$A:$AO,41,0)</f>
        <v/>
      </c>
      <c r="G76" s="16">
        <v>14</v>
      </c>
      <c r="H76" s="16">
        <v>7</v>
      </c>
      <c r="I76" s="16">
        <f t="shared" si="5"/>
        <v>21</v>
      </c>
      <c r="J76" s="16">
        <v>403</v>
      </c>
      <c r="K76" s="16" t="str">
        <f t="shared" si="6"/>
        <v>是</v>
      </c>
      <c r="L76" s="26">
        <v>2920</v>
      </c>
      <c r="M76" s="16" t="str">
        <f t="shared" si="7"/>
        <v>是</v>
      </c>
      <c r="N76" s="43" t="s">
        <v>27</v>
      </c>
      <c r="O76" s="43" t="s">
        <v>28</v>
      </c>
      <c r="P76" s="43" t="str">
        <f t="shared" si="4"/>
        <v>是</v>
      </c>
      <c r="Q76" s="16" t="s">
        <v>29</v>
      </c>
      <c r="R76" s="50">
        <v>0</v>
      </c>
      <c r="S76" s="17"/>
    </row>
    <row r="77" ht="24.75" customHeight="1" spans="1:19">
      <c r="A77" s="55">
        <v>72</v>
      </c>
      <c r="B77" s="17" t="s">
        <v>579</v>
      </c>
      <c r="C77" s="18">
        <v>20200306122</v>
      </c>
      <c r="D77" s="19" t="s">
        <v>609</v>
      </c>
      <c r="E77" s="56">
        <f>VLOOKUP(C77,[2]sheet1!$A:$AO,40,0)</f>
        <v>0</v>
      </c>
      <c r="F77" s="38" t="str">
        <f>VLOOKUP(C77,[2]sheet1!$A:$AO,41,0)</f>
        <v/>
      </c>
      <c r="G77" s="16">
        <v>10</v>
      </c>
      <c r="H77" s="16">
        <v>7</v>
      </c>
      <c r="I77" s="16">
        <f t="shared" si="5"/>
        <v>17</v>
      </c>
      <c r="J77" s="16">
        <v>239</v>
      </c>
      <c r="K77" s="16" t="str">
        <f t="shared" si="6"/>
        <v>是</v>
      </c>
      <c r="L77" s="26">
        <v>2680</v>
      </c>
      <c r="M77" s="16" t="str">
        <f t="shared" si="7"/>
        <v>是</v>
      </c>
      <c r="N77" s="43" t="s">
        <v>27</v>
      </c>
      <c r="O77" s="43" t="s">
        <v>28</v>
      </c>
      <c r="P77" s="43" t="str">
        <f t="shared" si="4"/>
        <v>是</v>
      </c>
      <c r="Q77" s="16" t="s">
        <v>29</v>
      </c>
      <c r="R77" s="50">
        <v>0</v>
      </c>
      <c r="S77" s="17"/>
    </row>
    <row r="78" ht="24.75" customHeight="1" spans="1:19">
      <c r="A78" s="55">
        <v>73</v>
      </c>
      <c r="B78" s="17" t="s">
        <v>579</v>
      </c>
      <c r="C78" s="18">
        <v>20200306029</v>
      </c>
      <c r="D78" s="19" t="s">
        <v>610</v>
      </c>
      <c r="E78" s="56">
        <f>VLOOKUP(C78,[2]sheet1!$A:$AO,40,0)</f>
        <v>2</v>
      </c>
      <c r="F78" s="38" t="str">
        <f>VLOOKUP(C78,[2]sheet1!$A:$AO,41,0)</f>
        <v>预就业实习职业素养实习与劳动教育</v>
      </c>
      <c r="G78" s="16">
        <v>11</v>
      </c>
      <c r="H78" s="16">
        <v>7</v>
      </c>
      <c r="I78" s="16">
        <f t="shared" si="5"/>
        <v>18</v>
      </c>
      <c r="J78" s="16">
        <v>193</v>
      </c>
      <c r="K78" s="16" t="str">
        <f t="shared" si="6"/>
        <v>是</v>
      </c>
      <c r="L78" s="26">
        <v>2530</v>
      </c>
      <c r="M78" s="16" t="str">
        <f t="shared" si="7"/>
        <v>是</v>
      </c>
      <c r="N78" s="43" t="s">
        <v>27</v>
      </c>
      <c r="O78" s="43" t="s">
        <v>28</v>
      </c>
      <c r="P78" s="43" t="str">
        <f t="shared" si="4"/>
        <v>否</v>
      </c>
      <c r="Q78" s="34" t="s">
        <v>63</v>
      </c>
      <c r="R78" s="50">
        <v>0</v>
      </c>
      <c r="S78" s="17">
        <v>1</v>
      </c>
    </row>
    <row r="79" ht="24.75" customHeight="1" spans="1:19">
      <c r="A79" s="55">
        <v>74</v>
      </c>
      <c r="B79" s="17" t="s">
        <v>579</v>
      </c>
      <c r="C79" s="18">
        <v>20200306003</v>
      </c>
      <c r="D79" s="19" t="s">
        <v>611</v>
      </c>
      <c r="E79" s="56">
        <f>VLOOKUP(C79,[2]sheet1!$A:$AO,40,0)</f>
        <v>0</v>
      </c>
      <c r="F79" s="38" t="str">
        <f>VLOOKUP(C79,[2]sheet1!$A:$AO,41,0)</f>
        <v/>
      </c>
      <c r="G79" s="16">
        <v>6</v>
      </c>
      <c r="H79" s="16">
        <v>7</v>
      </c>
      <c r="I79" s="16">
        <f t="shared" si="5"/>
        <v>13</v>
      </c>
      <c r="J79" s="16">
        <v>178</v>
      </c>
      <c r="K79" s="16" t="str">
        <f t="shared" si="6"/>
        <v>是</v>
      </c>
      <c r="L79" s="26">
        <v>2490</v>
      </c>
      <c r="M79" s="16" t="str">
        <f t="shared" si="7"/>
        <v>是</v>
      </c>
      <c r="N79" s="43" t="s">
        <v>27</v>
      </c>
      <c r="O79" s="43" t="s">
        <v>28</v>
      </c>
      <c r="P79" s="43" t="str">
        <f t="shared" si="4"/>
        <v>否</v>
      </c>
      <c r="Q79" s="34" t="s">
        <v>63</v>
      </c>
      <c r="R79" s="50">
        <v>0</v>
      </c>
      <c r="S79" s="17">
        <v>2</v>
      </c>
    </row>
    <row r="80" ht="24.75" customHeight="1" spans="1:19">
      <c r="A80" s="55">
        <v>75</v>
      </c>
      <c r="B80" s="17" t="s">
        <v>579</v>
      </c>
      <c r="C80" s="18">
        <v>20200306007</v>
      </c>
      <c r="D80" s="19" t="s">
        <v>612</v>
      </c>
      <c r="E80" s="56">
        <f>VLOOKUP(C80,[2]sheet1!$A:$AO,40,0)</f>
        <v>0</v>
      </c>
      <c r="F80" s="38" t="str">
        <f>VLOOKUP(C80,[2]sheet1!$A:$AO,41,0)</f>
        <v/>
      </c>
      <c r="G80" s="16">
        <v>13</v>
      </c>
      <c r="H80" s="16">
        <v>7</v>
      </c>
      <c r="I80" s="16">
        <f t="shared" si="5"/>
        <v>20</v>
      </c>
      <c r="J80" s="16">
        <v>276</v>
      </c>
      <c r="K80" s="16" t="str">
        <f t="shared" si="6"/>
        <v>是</v>
      </c>
      <c r="L80" s="26">
        <v>3060</v>
      </c>
      <c r="M80" s="16" t="str">
        <f t="shared" si="7"/>
        <v>是</v>
      </c>
      <c r="N80" s="43" t="s">
        <v>27</v>
      </c>
      <c r="O80" s="43" t="s">
        <v>28</v>
      </c>
      <c r="P80" s="43" t="str">
        <f t="shared" si="4"/>
        <v>是</v>
      </c>
      <c r="Q80" s="16" t="s">
        <v>29</v>
      </c>
      <c r="R80" s="50">
        <v>0</v>
      </c>
      <c r="S80" s="17"/>
    </row>
    <row r="81" ht="24.75" customHeight="1" spans="1:19">
      <c r="A81" s="55">
        <v>76</v>
      </c>
      <c r="B81" s="17" t="s">
        <v>579</v>
      </c>
      <c r="C81" s="18">
        <v>20200306137</v>
      </c>
      <c r="D81" s="19" t="s">
        <v>613</v>
      </c>
      <c r="E81" s="56">
        <f>VLOOKUP(C81,[2]sheet1!$A:$AO,40,0)</f>
        <v>0</v>
      </c>
      <c r="F81" s="38" t="str">
        <f>VLOOKUP(C81,[2]sheet1!$A:$AO,41,0)</f>
        <v/>
      </c>
      <c r="G81" s="16">
        <v>12</v>
      </c>
      <c r="H81" s="16">
        <v>7</v>
      </c>
      <c r="I81" s="16">
        <f t="shared" si="5"/>
        <v>19</v>
      </c>
      <c r="J81" s="16">
        <v>272</v>
      </c>
      <c r="K81" s="16" t="str">
        <f t="shared" si="6"/>
        <v>是</v>
      </c>
      <c r="L81" s="26">
        <v>2540</v>
      </c>
      <c r="M81" s="16" t="str">
        <f t="shared" si="7"/>
        <v>是</v>
      </c>
      <c r="N81" s="43" t="s">
        <v>27</v>
      </c>
      <c r="O81" s="43" t="s">
        <v>28</v>
      </c>
      <c r="P81" s="43" t="str">
        <f t="shared" si="4"/>
        <v>是</v>
      </c>
      <c r="Q81" s="16" t="s">
        <v>29</v>
      </c>
      <c r="R81" s="50">
        <v>0</v>
      </c>
      <c r="S81" s="17"/>
    </row>
    <row r="82" ht="24.75" customHeight="1" spans="1:19">
      <c r="A82" s="55">
        <v>77</v>
      </c>
      <c r="B82" s="17" t="s">
        <v>579</v>
      </c>
      <c r="C82" s="18">
        <v>20200306028</v>
      </c>
      <c r="D82" s="19" t="s">
        <v>614</v>
      </c>
      <c r="E82" s="56">
        <f>VLOOKUP(C82,[2]sheet1!$A:$AO,40,0)</f>
        <v>0</v>
      </c>
      <c r="F82" s="38" t="str">
        <f>VLOOKUP(C82,[2]sheet1!$A:$AO,41,0)</f>
        <v/>
      </c>
      <c r="G82" s="16">
        <v>10</v>
      </c>
      <c r="H82" s="16">
        <v>7</v>
      </c>
      <c r="I82" s="16">
        <f t="shared" si="5"/>
        <v>17</v>
      </c>
      <c r="J82" s="16">
        <v>257</v>
      </c>
      <c r="K82" s="16" t="str">
        <f t="shared" si="6"/>
        <v>是</v>
      </c>
      <c r="L82" s="26">
        <v>2840</v>
      </c>
      <c r="M82" s="16" t="str">
        <f t="shared" si="7"/>
        <v>是</v>
      </c>
      <c r="N82" s="43" t="s">
        <v>27</v>
      </c>
      <c r="O82" s="43" t="s">
        <v>28</v>
      </c>
      <c r="P82" s="43" t="str">
        <f t="shared" si="4"/>
        <v>是</v>
      </c>
      <c r="Q82" s="16" t="s">
        <v>29</v>
      </c>
      <c r="R82" s="50">
        <v>0</v>
      </c>
      <c r="S82" s="17"/>
    </row>
    <row r="83" ht="24.75" customHeight="1" spans="1:19">
      <c r="A83" s="55">
        <v>78</v>
      </c>
      <c r="B83" s="17" t="s">
        <v>579</v>
      </c>
      <c r="C83" s="18">
        <v>20200306174</v>
      </c>
      <c r="D83" s="19" t="s">
        <v>615</v>
      </c>
      <c r="E83" s="56">
        <f>VLOOKUP(C83,[2]sheet1!$A:$AO,40,0)</f>
        <v>0</v>
      </c>
      <c r="F83" s="38" t="str">
        <f>VLOOKUP(C83,[2]sheet1!$A:$AO,41,0)</f>
        <v/>
      </c>
      <c r="G83" s="16">
        <v>11</v>
      </c>
      <c r="H83" s="16">
        <v>6</v>
      </c>
      <c r="I83" s="16">
        <f t="shared" si="5"/>
        <v>17</v>
      </c>
      <c r="J83" s="16">
        <v>271</v>
      </c>
      <c r="K83" s="16" t="str">
        <f t="shared" si="6"/>
        <v>是</v>
      </c>
      <c r="L83" s="26">
        <v>2470</v>
      </c>
      <c r="M83" s="16" t="str">
        <f t="shared" si="7"/>
        <v>是</v>
      </c>
      <c r="N83" s="43" t="s">
        <v>27</v>
      </c>
      <c r="O83" s="43" t="s">
        <v>28</v>
      </c>
      <c r="P83" s="43" t="str">
        <f t="shared" si="4"/>
        <v>是</v>
      </c>
      <c r="Q83" s="16" t="s">
        <v>29</v>
      </c>
      <c r="R83" s="50">
        <v>0</v>
      </c>
      <c r="S83" s="17"/>
    </row>
    <row r="84" ht="24.75" customHeight="1" spans="1:19">
      <c r="A84" s="55">
        <v>79</v>
      </c>
      <c r="B84" s="17" t="s">
        <v>579</v>
      </c>
      <c r="C84" s="18">
        <v>20200306052</v>
      </c>
      <c r="D84" s="19" t="s">
        <v>616</v>
      </c>
      <c r="E84" s="56">
        <f>VLOOKUP(C84,[2]sheet1!$A:$AO,40,0)</f>
        <v>0</v>
      </c>
      <c r="F84" s="38" t="str">
        <f>VLOOKUP(C84,[2]sheet1!$A:$AO,41,0)</f>
        <v/>
      </c>
      <c r="G84" s="16">
        <v>13</v>
      </c>
      <c r="H84" s="16">
        <v>7</v>
      </c>
      <c r="I84" s="16">
        <f t="shared" si="5"/>
        <v>20</v>
      </c>
      <c r="J84" s="16">
        <v>254</v>
      </c>
      <c r="K84" s="16" t="str">
        <f t="shared" si="6"/>
        <v>是</v>
      </c>
      <c r="L84" s="26">
        <v>3090</v>
      </c>
      <c r="M84" s="16" t="str">
        <f t="shared" si="7"/>
        <v>是</v>
      </c>
      <c r="N84" s="43" t="s">
        <v>27</v>
      </c>
      <c r="O84" s="43" t="s">
        <v>28</v>
      </c>
      <c r="P84" s="43" t="str">
        <f t="shared" si="4"/>
        <v>是</v>
      </c>
      <c r="Q84" s="16" t="s">
        <v>29</v>
      </c>
      <c r="R84" s="50">
        <v>0</v>
      </c>
      <c r="S84" s="17"/>
    </row>
    <row r="85" ht="24.75" customHeight="1" spans="1:19">
      <c r="A85" s="55">
        <v>80</v>
      </c>
      <c r="B85" s="17" t="s">
        <v>579</v>
      </c>
      <c r="C85" s="18">
        <v>20200306177</v>
      </c>
      <c r="D85" s="19" t="s">
        <v>617</v>
      </c>
      <c r="E85" s="56">
        <f>VLOOKUP(C85,[2]sheet1!$A:$AO,40,0)</f>
        <v>0</v>
      </c>
      <c r="F85" s="38" t="str">
        <f>VLOOKUP(C85,[2]sheet1!$A:$AO,41,0)</f>
        <v/>
      </c>
      <c r="G85" s="16">
        <v>14</v>
      </c>
      <c r="H85" s="16">
        <v>7</v>
      </c>
      <c r="I85" s="16">
        <f t="shared" si="5"/>
        <v>21</v>
      </c>
      <c r="J85" s="16">
        <v>237</v>
      </c>
      <c r="K85" s="16" t="str">
        <f t="shared" si="6"/>
        <v>是</v>
      </c>
      <c r="L85" s="26">
        <v>2510</v>
      </c>
      <c r="M85" s="16" t="str">
        <f t="shared" si="7"/>
        <v>是</v>
      </c>
      <c r="N85" s="43" t="s">
        <v>27</v>
      </c>
      <c r="O85" s="43" t="s">
        <v>28</v>
      </c>
      <c r="P85" s="43" t="str">
        <f t="shared" si="4"/>
        <v>是</v>
      </c>
      <c r="Q85" s="16" t="s">
        <v>29</v>
      </c>
      <c r="R85" s="50">
        <v>0</v>
      </c>
      <c r="S85" s="17"/>
    </row>
    <row r="86" ht="43" customHeight="1" spans="1:19">
      <c r="A86" s="55">
        <v>81</v>
      </c>
      <c r="B86" s="17" t="s">
        <v>579</v>
      </c>
      <c r="C86" s="18">
        <v>20200306037</v>
      </c>
      <c r="D86" s="19" t="s">
        <v>618</v>
      </c>
      <c r="E86" s="56">
        <f>VLOOKUP(C86,[2]sheet1!$A:$AO,40,0)</f>
        <v>3</v>
      </c>
      <c r="F86" s="38" t="str">
        <f>VLOOKUP(C86,[2]sheet1!$A:$AO,41,0)</f>
        <v>前端开发技术前端开发技术预就业实习职业素养实习与劳动教育</v>
      </c>
      <c r="G86" s="16">
        <v>10</v>
      </c>
      <c r="H86" s="16">
        <v>7</v>
      </c>
      <c r="I86" s="16">
        <f t="shared" si="5"/>
        <v>17</v>
      </c>
      <c r="J86" s="16">
        <v>123</v>
      </c>
      <c r="K86" s="16" t="str">
        <f t="shared" si="6"/>
        <v>是</v>
      </c>
      <c r="L86" s="26">
        <v>2300</v>
      </c>
      <c r="M86" s="16" t="str">
        <f t="shared" si="7"/>
        <v>是</v>
      </c>
      <c r="N86" s="43" t="s">
        <v>27</v>
      </c>
      <c r="O86" s="43" t="s">
        <v>28</v>
      </c>
      <c r="P86" s="43" t="str">
        <f t="shared" si="4"/>
        <v>否</v>
      </c>
      <c r="Q86" s="34" t="s">
        <v>63</v>
      </c>
      <c r="R86" s="50">
        <v>8573.88</v>
      </c>
      <c r="S86" s="17">
        <v>1</v>
      </c>
    </row>
    <row r="87" ht="24.75" customHeight="1" spans="1:19">
      <c r="A87" s="55">
        <v>82</v>
      </c>
      <c r="B87" s="17" t="s">
        <v>579</v>
      </c>
      <c r="C87" s="18">
        <v>20200306167</v>
      </c>
      <c r="D87" s="19" t="s">
        <v>619</v>
      </c>
      <c r="E87" s="56">
        <f>VLOOKUP(C87,[2]sheet1!$A:$AO,40,0)</f>
        <v>0</v>
      </c>
      <c r="F87" s="38" t="str">
        <f>VLOOKUP(C87,[2]sheet1!$A:$AO,41,0)</f>
        <v/>
      </c>
      <c r="G87" s="16">
        <v>9</v>
      </c>
      <c r="H87" s="16">
        <v>7</v>
      </c>
      <c r="I87" s="16">
        <f t="shared" si="5"/>
        <v>16</v>
      </c>
      <c r="J87" s="16">
        <v>166</v>
      </c>
      <c r="K87" s="16" t="str">
        <f t="shared" si="6"/>
        <v>是</v>
      </c>
      <c r="L87" s="26">
        <v>2320</v>
      </c>
      <c r="M87" s="16" t="str">
        <f t="shared" si="7"/>
        <v>是</v>
      </c>
      <c r="N87" s="43" t="s">
        <v>27</v>
      </c>
      <c r="O87" s="43" t="s">
        <v>28</v>
      </c>
      <c r="P87" s="43" t="str">
        <f t="shared" si="4"/>
        <v>是</v>
      </c>
      <c r="Q87" s="16" t="s">
        <v>29</v>
      </c>
      <c r="R87" s="50">
        <v>0</v>
      </c>
      <c r="S87" s="17"/>
    </row>
    <row r="88" ht="24.75" customHeight="1" spans="1:19">
      <c r="A88" s="55">
        <v>83</v>
      </c>
      <c r="B88" s="17" t="s">
        <v>579</v>
      </c>
      <c r="C88" s="18">
        <v>20200306026</v>
      </c>
      <c r="D88" s="19" t="s">
        <v>620</v>
      </c>
      <c r="E88" s="56">
        <f>VLOOKUP(C88,[2]sheet1!$A:$AO,40,0)</f>
        <v>2</v>
      </c>
      <c r="F88" s="38" t="str">
        <f>VLOOKUP(C88,[2]sheet1!$A:$AO,41,0)</f>
        <v>预就业实习职业素养实习与劳动教育</v>
      </c>
      <c r="G88" s="16">
        <v>13</v>
      </c>
      <c r="H88" s="16">
        <v>7</v>
      </c>
      <c r="I88" s="16">
        <f t="shared" si="5"/>
        <v>20</v>
      </c>
      <c r="J88" s="16">
        <v>171</v>
      </c>
      <c r="K88" s="16" t="str">
        <f t="shared" si="6"/>
        <v>是</v>
      </c>
      <c r="L88" s="26">
        <v>2290</v>
      </c>
      <c r="M88" s="16" t="str">
        <f t="shared" si="7"/>
        <v>是</v>
      </c>
      <c r="N88" s="43" t="s">
        <v>27</v>
      </c>
      <c r="O88" s="43" t="s">
        <v>28</v>
      </c>
      <c r="P88" s="43" t="str">
        <f t="shared" si="4"/>
        <v>否</v>
      </c>
      <c r="Q88" s="34" t="s">
        <v>63</v>
      </c>
      <c r="R88" s="50">
        <v>0</v>
      </c>
      <c r="S88" s="17">
        <v>1</v>
      </c>
    </row>
    <row r="89" ht="24.75" customHeight="1" spans="1:19">
      <c r="A89" s="55">
        <v>84</v>
      </c>
      <c r="B89" s="17" t="s">
        <v>621</v>
      </c>
      <c r="C89" s="18">
        <v>20180201025</v>
      </c>
      <c r="D89" s="19" t="s">
        <v>622</v>
      </c>
      <c r="E89" s="56">
        <f>VLOOKUP(C89,[2]sheet1!$A:$AO,40,0)</f>
        <v>1</v>
      </c>
      <c r="F89" s="38" t="str">
        <f>VLOOKUP(C89,[2]sheet1!$A:$AO,41,0)</f>
        <v>职业素养实习与劳动教育</v>
      </c>
      <c r="G89" s="16">
        <v>11</v>
      </c>
      <c r="H89" s="16">
        <v>7.5</v>
      </c>
      <c r="I89" s="16">
        <f t="shared" si="5"/>
        <v>18.5</v>
      </c>
      <c r="J89" s="16">
        <v>842</v>
      </c>
      <c r="K89" s="16" t="str">
        <f t="shared" si="6"/>
        <v>是</v>
      </c>
      <c r="L89" s="26">
        <v>4830</v>
      </c>
      <c r="M89" s="16" t="str">
        <f t="shared" si="7"/>
        <v>是</v>
      </c>
      <c r="N89" s="43" t="s">
        <v>27</v>
      </c>
      <c r="O89" s="43" t="s">
        <v>28</v>
      </c>
      <c r="P89" s="43" t="str">
        <f t="shared" si="4"/>
        <v>否</v>
      </c>
      <c r="Q89" s="34" t="s">
        <v>63</v>
      </c>
      <c r="R89" s="50">
        <v>0</v>
      </c>
      <c r="S89" s="17">
        <v>1</v>
      </c>
    </row>
    <row r="90" ht="24.75" customHeight="1" spans="1:19">
      <c r="A90" s="55">
        <v>85</v>
      </c>
      <c r="B90" s="17" t="s">
        <v>621</v>
      </c>
      <c r="C90" s="18">
        <v>20200306082</v>
      </c>
      <c r="D90" s="19" t="s">
        <v>623</v>
      </c>
      <c r="E90" s="56">
        <f>VLOOKUP(C90,[2]sheet1!$A:$AO,40,0)</f>
        <v>0</v>
      </c>
      <c r="F90" s="38" t="str">
        <f>VLOOKUP(C90,[2]sheet1!$A:$AO,41,0)</f>
        <v/>
      </c>
      <c r="G90" s="16">
        <v>12</v>
      </c>
      <c r="H90" s="16">
        <v>7.5</v>
      </c>
      <c r="I90" s="16">
        <f t="shared" si="5"/>
        <v>19.5</v>
      </c>
      <c r="J90" s="16">
        <v>308</v>
      </c>
      <c r="K90" s="16" t="str">
        <f t="shared" si="6"/>
        <v>是</v>
      </c>
      <c r="L90" s="26">
        <v>2930</v>
      </c>
      <c r="M90" s="16" t="str">
        <f t="shared" si="7"/>
        <v>是</v>
      </c>
      <c r="N90" s="43" t="s">
        <v>27</v>
      </c>
      <c r="O90" s="43" t="s">
        <v>28</v>
      </c>
      <c r="P90" s="43" t="str">
        <f t="shared" si="4"/>
        <v>是</v>
      </c>
      <c r="Q90" s="88" t="s">
        <v>29</v>
      </c>
      <c r="R90" s="50">
        <v>0</v>
      </c>
      <c r="S90" s="17"/>
    </row>
    <row r="91" ht="24.75" customHeight="1" spans="1:19">
      <c r="A91" s="55">
        <v>86</v>
      </c>
      <c r="B91" s="17" t="s">
        <v>621</v>
      </c>
      <c r="C91" s="18">
        <v>20200110048</v>
      </c>
      <c r="D91" s="19" t="s">
        <v>624</v>
      </c>
      <c r="E91" s="56">
        <f>VLOOKUP(C91,[2]sheet1!$A:$AO,40,0)</f>
        <v>0</v>
      </c>
      <c r="F91" s="38" t="str">
        <f>VLOOKUP(C91,[2]sheet1!$A:$AO,41,0)</f>
        <v/>
      </c>
      <c r="G91" s="16">
        <v>11</v>
      </c>
      <c r="H91" s="16">
        <v>7.5</v>
      </c>
      <c r="I91" s="16">
        <f t="shared" si="5"/>
        <v>18.5</v>
      </c>
      <c r="J91" s="16">
        <v>331</v>
      </c>
      <c r="K91" s="16" t="str">
        <f t="shared" si="6"/>
        <v>是</v>
      </c>
      <c r="L91" s="26">
        <v>2690</v>
      </c>
      <c r="M91" s="16" t="str">
        <f t="shared" si="7"/>
        <v>是</v>
      </c>
      <c r="N91" s="43" t="s">
        <v>27</v>
      </c>
      <c r="O91" s="43" t="s">
        <v>28</v>
      </c>
      <c r="P91" s="43" t="str">
        <f t="shared" si="4"/>
        <v>是</v>
      </c>
      <c r="Q91" s="88" t="s">
        <v>29</v>
      </c>
      <c r="R91" s="50">
        <v>0</v>
      </c>
      <c r="S91" s="17"/>
    </row>
    <row r="92" ht="24.75" customHeight="1" spans="1:19">
      <c r="A92" s="55">
        <v>87</v>
      </c>
      <c r="B92" s="17" t="s">
        <v>621</v>
      </c>
      <c r="C92" s="18">
        <v>20200306176</v>
      </c>
      <c r="D92" s="19" t="s">
        <v>625</v>
      </c>
      <c r="E92" s="56">
        <f>VLOOKUP(C92,[2]sheet1!$A:$AO,40,0)</f>
        <v>0</v>
      </c>
      <c r="F92" s="38" t="str">
        <f>VLOOKUP(C92,[2]sheet1!$A:$AO,41,0)</f>
        <v/>
      </c>
      <c r="G92" s="16">
        <v>12</v>
      </c>
      <c r="H92" s="16">
        <v>7.5</v>
      </c>
      <c r="I92" s="16">
        <f t="shared" si="5"/>
        <v>19.5</v>
      </c>
      <c r="J92" s="16">
        <v>230</v>
      </c>
      <c r="K92" s="16" t="str">
        <f t="shared" si="6"/>
        <v>是</v>
      </c>
      <c r="L92" s="26">
        <v>2520</v>
      </c>
      <c r="M92" s="16" t="str">
        <f t="shared" si="7"/>
        <v>是</v>
      </c>
      <c r="N92" s="43" t="s">
        <v>27</v>
      </c>
      <c r="O92" s="43" t="s">
        <v>28</v>
      </c>
      <c r="P92" s="43" t="str">
        <f t="shared" si="4"/>
        <v>是</v>
      </c>
      <c r="Q92" s="88" t="s">
        <v>29</v>
      </c>
      <c r="R92" s="50">
        <v>0</v>
      </c>
      <c r="S92" s="17"/>
    </row>
    <row r="93" ht="24.75" customHeight="1" spans="1:19">
      <c r="A93" s="55">
        <v>88</v>
      </c>
      <c r="B93" s="17" t="s">
        <v>621</v>
      </c>
      <c r="C93" s="18">
        <v>20200306011</v>
      </c>
      <c r="D93" s="19" t="s">
        <v>626</v>
      </c>
      <c r="E93" s="56">
        <f>VLOOKUP(C93,[2]sheet1!$A:$AO,40,0)</f>
        <v>0</v>
      </c>
      <c r="F93" s="38" t="str">
        <f>VLOOKUP(C93,[2]sheet1!$A:$AO,41,0)</f>
        <v/>
      </c>
      <c r="G93" s="16">
        <v>12</v>
      </c>
      <c r="H93" s="16">
        <v>7.5</v>
      </c>
      <c r="I93" s="16">
        <f t="shared" si="5"/>
        <v>19.5</v>
      </c>
      <c r="J93" s="16">
        <v>317</v>
      </c>
      <c r="K93" s="16" t="str">
        <f t="shared" si="6"/>
        <v>是</v>
      </c>
      <c r="L93" s="26">
        <v>2600</v>
      </c>
      <c r="M93" s="16" t="str">
        <f t="shared" si="7"/>
        <v>是</v>
      </c>
      <c r="N93" s="43" t="s">
        <v>27</v>
      </c>
      <c r="O93" s="43" t="s">
        <v>28</v>
      </c>
      <c r="P93" s="43" t="str">
        <f t="shared" si="4"/>
        <v>是</v>
      </c>
      <c r="Q93" s="88" t="s">
        <v>29</v>
      </c>
      <c r="R93" s="50">
        <v>0</v>
      </c>
      <c r="S93" s="17"/>
    </row>
    <row r="94" ht="24.75" customHeight="1" spans="1:19">
      <c r="A94" s="55">
        <v>89</v>
      </c>
      <c r="B94" s="17" t="s">
        <v>621</v>
      </c>
      <c r="C94" s="18">
        <v>20200306070</v>
      </c>
      <c r="D94" s="19" t="s">
        <v>627</v>
      </c>
      <c r="E94" s="56">
        <f>VLOOKUP(C94,[2]sheet1!$A:$AO,40,0)</f>
        <v>0</v>
      </c>
      <c r="F94" s="38" t="str">
        <f>VLOOKUP(C94,[2]sheet1!$A:$AO,41,0)</f>
        <v/>
      </c>
      <c r="G94" s="16">
        <v>13</v>
      </c>
      <c r="H94" s="16">
        <v>7.5</v>
      </c>
      <c r="I94" s="16">
        <f t="shared" si="5"/>
        <v>20.5</v>
      </c>
      <c r="J94" s="16">
        <v>343</v>
      </c>
      <c r="K94" s="16" t="str">
        <f t="shared" si="6"/>
        <v>是</v>
      </c>
      <c r="L94" s="26">
        <v>3440</v>
      </c>
      <c r="M94" s="16" t="str">
        <f t="shared" si="7"/>
        <v>是</v>
      </c>
      <c r="N94" s="43" t="s">
        <v>27</v>
      </c>
      <c r="O94" s="43" t="s">
        <v>28</v>
      </c>
      <c r="P94" s="43" t="str">
        <f t="shared" si="4"/>
        <v>是</v>
      </c>
      <c r="Q94" s="88" t="s">
        <v>29</v>
      </c>
      <c r="R94" s="50">
        <v>0</v>
      </c>
      <c r="S94" s="17"/>
    </row>
    <row r="95" ht="24.75" customHeight="1" spans="1:19">
      <c r="A95" s="55">
        <v>90</v>
      </c>
      <c r="B95" s="17" t="s">
        <v>621</v>
      </c>
      <c r="C95" s="18">
        <v>20200306175</v>
      </c>
      <c r="D95" s="19" t="s">
        <v>628</v>
      </c>
      <c r="E95" s="56">
        <f>VLOOKUP(C95,[2]sheet1!$A:$AO,40,0)</f>
        <v>0</v>
      </c>
      <c r="F95" s="38" t="str">
        <f>VLOOKUP(C95,[2]sheet1!$A:$AO,41,0)</f>
        <v/>
      </c>
      <c r="G95" s="16">
        <v>12</v>
      </c>
      <c r="H95" s="16">
        <v>7.5</v>
      </c>
      <c r="I95" s="16">
        <f t="shared" si="5"/>
        <v>19.5</v>
      </c>
      <c r="J95" s="16">
        <v>440</v>
      </c>
      <c r="K95" s="16" t="str">
        <f t="shared" si="6"/>
        <v>是</v>
      </c>
      <c r="L95" s="26">
        <v>2970</v>
      </c>
      <c r="M95" s="16" t="str">
        <f t="shared" si="7"/>
        <v>是</v>
      </c>
      <c r="N95" s="43" t="s">
        <v>27</v>
      </c>
      <c r="O95" s="43" t="s">
        <v>28</v>
      </c>
      <c r="P95" s="43" t="str">
        <f t="shared" si="4"/>
        <v>是</v>
      </c>
      <c r="Q95" s="88" t="s">
        <v>29</v>
      </c>
      <c r="R95" s="50">
        <v>0</v>
      </c>
      <c r="S95" s="17"/>
    </row>
    <row r="96" ht="24.75" customHeight="1" spans="1:19">
      <c r="A96" s="55">
        <v>91</v>
      </c>
      <c r="B96" s="17" t="s">
        <v>621</v>
      </c>
      <c r="C96" s="18">
        <v>20200306112</v>
      </c>
      <c r="D96" s="19" t="s">
        <v>629</v>
      </c>
      <c r="E96" s="56">
        <f>VLOOKUP(C96,[2]sheet1!$A:$AO,40,0)</f>
        <v>0</v>
      </c>
      <c r="F96" s="38" t="str">
        <f>VLOOKUP(C96,[2]sheet1!$A:$AO,41,0)</f>
        <v/>
      </c>
      <c r="G96" s="16">
        <v>11</v>
      </c>
      <c r="H96" s="16">
        <v>7.5</v>
      </c>
      <c r="I96" s="16">
        <f t="shared" si="5"/>
        <v>18.5</v>
      </c>
      <c r="J96" s="16">
        <v>321</v>
      </c>
      <c r="K96" s="16" t="str">
        <f t="shared" si="6"/>
        <v>是</v>
      </c>
      <c r="L96" s="26">
        <v>2910</v>
      </c>
      <c r="M96" s="16" t="str">
        <f t="shared" si="7"/>
        <v>是</v>
      </c>
      <c r="N96" s="43" t="s">
        <v>27</v>
      </c>
      <c r="O96" s="43" t="s">
        <v>28</v>
      </c>
      <c r="P96" s="43" t="str">
        <f t="shared" si="4"/>
        <v>是</v>
      </c>
      <c r="Q96" s="88" t="s">
        <v>29</v>
      </c>
      <c r="R96" s="50">
        <v>0</v>
      </c>
      <c r="S96" s="17"/>
    </row>
    <row r="97" ht="25" customHeight="1" spans="1:19">
      <c r="A97" s="55">
        <v>92</v>
      </c>
      <c r="B97" s="17" t="s">
        <v>621</v>
      </c>
      <c r="C97" s="18">
        <v>20200306139</v>
      </c>
      <c r="D97" s="19" t="s">
        <v>630</v>
      </c>
      <c r="E97" s="56">
        <f>VLOOKUP(C97,[2]sheet1!$A:$AO,40,0)</f>
        <v>0</v>
      </c>
      <c r="F97" s="38" t="str">
        <f>VLOOKUP(C97,[2]sheet1!$A:$AO,41,0)</f>
        <v/>
      </c>
      <c r="G97" s="16">
        <v>12</v>
      </c>
      <c r="H97" s="16">
        <v>7.5</v>
      </c>
      <c r="I97" s="16">
        <f t="shared" si="5"/>
        <v>19.5</v>
      </c>
      <c r="J97" s="16">
        <v>227</v>
      </c>
      <c r="K97" s="16" t="str">
        <f t="shared" si="6"/>
        <v>是</v>
      </c>
      <c r="L97" s="26">
        <v>2520</v>
      </c>
      <c r="M97" s="16" t="str">
        <f t="shared" si="7"/>
        <v>是</v>
      </c>
      <c r="N97" s="43" t="s">
        <v>27</v>
      </c>
      <c r="O97" s="43" t="s">
        <v>28</v>
      </c>
      <c r="P97" s="43" t="str">
        <f t="shared" si="4"/>
        <v>是</v>
      </c>
      <c r="Q97" s="88" t="s">
        <v>29</v>
      </c>
      <c r="R97" s="50">
        <v>0</v>
      </c>
      <c r="S97" s="17"/>
    </row>
    <row r="98" ht="25" customHeight="1" spans="1:19">
      <c r="A98" s="55">
        <v>93</v>
      </c>
      <c r="B98" s="17" t="s">
        <v>621</v>
      </c>
      <c r="C98" s="18">
        <v>20200306074</v>
      </c>
      <c r="D98" s="19" t="s">
        <v>631</v>
      </c>
      <c r="E98" s="56">
        <f>VLOOKUP(C98,[2]sheet1!$A:$AO,40,0)</f>
        <v>0</v>
      </c>
      <c r="F98" s="38" t="str">
        <f>VLOOKUP(C98,[2]sheet1!$A:$AO,41,0)</f>
        <v/>
      </c>
      <c r="G98" s="16">
        <v>12</v>
      </c>
      <c r="H98" s="16">
        <v>7.5</v>
      </c>
      <c r="I98" s="16">
        <f t="shared" si="5"/>
        <v>19.5</v>
      </c>
      <c r="J98" s="16">
        <v>218</v>
      </c>
      <c r="K98" s="16" t="str">
        <f t="shared" si="6"/>
        <v>是</v>
      </c>
      <c r="L98" s="26">
        <v>2450</v>
      </c>
      <c r="M98" s="16" t="str">
        <f t="shared" si="7"/>
        <v>是</v>
      </c>
      <c r="N98" s="43" t="s">
        <v>27</v>
      </c>
      <c r="O98" s="43" t="s">
        <v>28</v>
      </c>
      <c r="P98" s="43" t="str">
        <f t="shared" si="4"/>
        <v>是</v>
      </c>
      <c r="Q98" s="88" t="s">
        <v>29</v>
      </c>
      <c r="R98" s="50">
        <v>0</v>
      </c>
      <c r="S98" s="17"/>
    </row>
    <row r="99" ht="25" customHeight="1" spans="1:19">
      <c r="A99" s="55">
        <v>94</v>
      </c>
      <c r="B99" s="17" t="s">
        <v>621</v>
      </c>
      <c r="C99" s="18">
        <v>20200306157</v>
      </c>
      <c r="D99" s="19" t="s">
        <v>632</v>
      </c>
      <c r="E99" s="56">
        <f>VLOOKUP(C99,[2]sheet1!$A:$AO,40,0)</f>
        <v>0</v>
      </c>
      <c r="F99" s="38" t="str">
        <f>VLOOKUP(C99,[2]sheet1!$A:$AO,41,0)</f>
        <v/>
      </c>
      <c r="G99" s="16">
        <v>12</v>
      </c>
      <c r="H99" s="16">
        <v>7.5</v>
      </c>
      <c r="I99" s="16">
        <f t="shared" si="5"/>
        <v>19.5</v>
      </c>
      <c r="J99" s="16">
        <v>284</v>
      </c>
      <c r="K99" s="16" t="str">
        <f t="shared" si="6"/>
        <v>是</v>
      </c>
      <c r="L99" s="26">
        <v>2870</v>
      </c>
      <c r="M99" s="16" t="str">
        <f t="shared" si="7"/>
        <v>是</v>
      </c>
      <c r="N99" s="43" t="s">
        <v>27</v>
      </c>
      <c r="O99" s="43" t="s">
        <v>28</v>
      </c>
      <c r="P99" s="43" t="str">
        <f t="shared" si="4"/>
        <v>是</v>
      </c>
      <c r="Q99" s="88" t="s">
        <v>29</v>
      </c>
      <c r="R99" s="50">
        <v>0</v>
      </c>
      <c r="S99" s="17"/>
    </row>
    <row r="100" ht="25" customHeight="1" spans="1:19">
      <c r="A100" s="55">
        <v>95</v>
      </c>
      <c r="B100" s="17" t="s">
        <v>621</v>
      </c>
      <c r="C100" s="18">
        <v>20200306116</v>
      </c>
      <c r="D100" s="19" t="s">
        <v>633</v>
      </c>
      <c r="E100" s="56">
        <f>VLOOKUP(C100,[2]sheet1!$A:$AO,40,0)</f>
        <v>0</v>
      </c>
      <c r="F100" s="38" t="str">
        <f>VLOOKUP(C100,[2]sheet1!$A:$AO,41,0)</f>
        <v/>
      </c>
      <c r="G100" s="16">
        <v>10</v>
      </c>
      <c r="H100" s="16">
        <v>7.5</v>
      </c>
      <c r="I100" s="16">
        <f t="shared" si="5"/>
        <v>17.5</v>
      </c>
      <c r="J100" s="16">
        <v>437</v>
      </c>
      <c r="K100" s="16" t="str">
        <f t="shared" si="6"/>
        <v>是</v>
      </c>
      <c r="L100" s="26">
        <v>3020</v>
      </c>
      <c r="M100" s="16" t="str">
        <f t="shared" si="7"/>
        <v>是</v>
      </c>
      <c r="N100" s="43" t="s">
        <v>27</v>
      </c>
      <c r="O100" s="43" t="s">
        <v>28</v>
      </c>
      <c r="P100" s="43" t="str">
        <f t="shared" si="4"/>
        <v>是</v>
      </c>
      <c r="Q100" s="88" t="s">
        <v>29</v>
      </c>
      <c r="R100" s="50">
        <v>0</v>
      </c>
      <c r="S100" s="17"/>
    </row>
    <row r="101" ht="25" customHeight="1" spans="1:19">
      <c r="A101" s="55">
        <v>96</v>
      </c>
      <c r="B101" s="17" t="s">
        <v>621</v>
      </c>
      <c r="C101" s="18">
        <v>20200306088</v>
      </c>
      <c r="D101" s="19" t="s">
        <v>634</v>
      </c>
      <c r="E101" s="56">
        <f>VLOOKUP(C101,[2]sheet1!$A:$AO,40,0)</f>
        <v>0</v>
      </c>
      <c r="F101" s="38" t="str">
        <f>VLOOKUP(C101,[2]sheet1!$A:$AO,41,0)</f>
        <v/>
      </c>
      <c r="G101" s="16">
        <v>12</v>
      </c>
      <c r="H101" s="16">
        <v>7.5</v>
      </c>
      <c r="I101" s="16">
        <f t="shared" si="5"/>
        <v>19.5</v>
      </c>
      <c r="J101" s="16">
        <v>206</v>
      </c>
      <c r="K101" s="16" t="str">
        <f t="shared" si="6"/>
        <v>是</v>
      </c>
      <c r="L101" s="26">
        <v>2630</v>
      </c>
      <c r="M101" s="16" t="str">
        <f t="shared" si="7"/>
        <v>是</v>
      </c>
      <c r="N101" s="43" t="s">
        <v>27</v>
      </c>
      <c r="O101" s="43" t="s">
        <v>28</v>
      </c>
      <c r="P101" s="43" t="str">
        <f t="shared" si="4"/>
        <v>是</v>
      </c>
      <c r="Q101" s="88" t="s">
        <v>29</v>
      </c>
      <c r="R101" s="50">
        <v>0</v>
      </c>
      <c r="S101" s="17"/>
    </row>
    <row r="102" ht="25" customHeight="1" spans="1:19">
      <c r="A102" s="55">
        <v>97</v>
      </c>
      <c r="B102" s="17" t="s">
        <v>621</v>
      </c>
      <c r="C102" s="18">
        <v>20180301024</v>
      </c>
      <c r="D102" s="19" t="s">
        <v>635</v>
      </c>
      <c r="E102" s="56">
        <f>VLOOKUP(C102,[2]sheet1!$A:$AO,40,0)</f>
        <v>1</v>
      </c>
      <c r="F102" s="38" t="str">
        <f>VLOOKUP(C102,[2]sheet1!$A:$AO,41,0)</f>
        <v>职业素养实习与劳动教育</v>
      </c>
      <c r="G102" s="16">
        <v>11</v>
      </c>
      <c r="H102" s="16">
        <v>7.5</v>
      </c>
      <c r="I102" s="16">
        <f t="shared" si="5"/>
        <v>18.5</v>
      </c>
      <c r="J102" s="16">
        <v>329</v>
      </c>
      <c r="K102" s="16" t="str">
        <f t="shared" si="6"/>
        <v>是</v>
      </c>
      <c r="L102" s="26">
        <v>4280</v>
      </c>
      <c r="M102" s="16" t="str">
        <f t="shared" si="7"/>
        <v>是</v>
      </c>
      <c r="N102" s="43" t="s">
        <v>27</v>
      </c>
      <c r="O102" s="43" t="s">
        <v>28</v>
      </c>
      <c r="P102" s="43" t="str">
        <f t="shared" si="4"/>
        <v>否</v>
      </c>
      <c r="Q102" s="89" t="s">
        <v>63</v>
      </c>
      <c r="R102" s="50">
        <v>0</v>
      </c>
      <c r="S102" s="17">
        <v>1</v>
      </c>
    </row>
    <row r="103" ht="25" customHeight="1" spans="1:19">
      <c r="A103" s="55">
        <v>98</v>
      </c>
      <c r="B103" s="17" t="s">
        <v>621</v>
      </c>
      <c r="C103" s="18">
        <v>20200306043</v>
      </c>
      <c r="D103" s="19" t="s">
        <v>636</v>
      </c>
      <c r="E103" s="56">
        <f>VLOOKUP(C103,[2]sheet1!$A:$AO,40,0)</f>
        <v>0</v>
      </c>
      <c r="F103" s="38" t="str">
        <f>VLOOKUP(C103,[2]sheet1!$A:$AO,41,0)</f>
        <v/>
      </c>
      <c r="G103" s="16">
        <v>12</v>
      </c>
      <c r="H103" s="16">
        <v>7.5</v>
      </c>
      <c r="I103" s="16">
        <f t="shared" si="5"/>
        <v>19.5</v>
      </c>
      <c r="J103" s="16">
        <v>429</v>
      </c>
      <c r="K103" s="16" t="str">
        <f t="shared" si="6"/>
        <v>是</v>
      </c>
      <c r="L103" s="26">
        <v>3230</v>
      </c>
      <c r="M103" s="16" t="str">
        <f t="shared" si="7"/>
        <v>是</v>
      </c>
      <c r="N103" s="43" t="s">
        <v>27</v>
      </c>
      <c r="O103" s="43" t="s">
        <v>28</v>
      </c>
      <c r="P103" s="43" t="str">
        <f t="shared" si="4"/>
        <v>是</v>
      </c>
      <c r="Q103" s="88" t="s">
        <v>29</v>
      </c>
      <c r="R103" s="50">
        <v>0</v>
      </c>
      <c r="S103" s="17"/>
    </row>
    <row r="104" ht="25" customHeight="1" spans="1:19">
      <c r="A104" s="55">
        <v>99</v>
      </c>
      <c r="B104" s="17" t="s">
        <v>621</v>
      </c>
      <c r="C104" s="18">
        <v>20200701039</v>
      </c>
      <c r="D104" s="19" t="s">
        <v>637</v>
      </c>
      <c r="E104" s="56">
        <f>VLOOKUP(C104,[2]sheet1!$A:$AO,40,0)</f>
        <v>2</v>
      </c>
      <c r="F104" s="38" t="str">
        <f>VLOOKUP(C104,[2]sheet1!$A:$AO,41,0)</f>
        <v>预就业实习职业素养实习与劳动教育</v>
      </c>
      <c r="G104" s="16">
        <v>13</v>
      </c>
      <c r="H104" s="16">
        <v>7.5</v>
      </c>
      <c r="I104" s="16">
        <f t="shared" si="5"/>
        <v>20.5</v>
      </c>
      <c r="J104" s="16">
        <v>344</v>
      </c>
      <c r="K104" s="16" t="str">
        <f t="shared" si="6"/>
        <v>是</v>
      </c>
      <c r="L104" s="26">
        <v>2450</v>
      </c>
      <c r="M104" s="16" t="str">
        <f t="shared" si="7"/>
        <v>是</v>
      </c>
      <c r="N104" s="43" t="s">
        <v>27</v>
      </c>
      <c r="O104" s="43" t="s">
        <v>28</v>
      </c>
      <c r="P104" s="43" t="str">
        <f t="shared" si="4"/>
        <v>否</v>
      </c>
      <c r="Q104" s="89" t="s">
        <v>63</v>
      </c>
      <c r="R104" s="50">
        <v>0</v>
      </c>
      <c r="S104" s="17">
        <v>1</v>
      </c>
    </row>
    <row r="105" ht="25" customHeight="1" spans="1:19">
      <c r="A105" s="55">
        <v>100</v>
      </c>
      <c r="B105" s="17" t="s">
        <v>621</v>
      </c>
      <c r="C105" s="18">
        <v>20200306097</v>
      </c>
      <c r="D105" s="19" t="s">
        <v>638</v>
      </c>
      <c r="E105" s="56">
        <f>VLOOKUP(C105,[2]sheet1!$A:$AO,40,0)</f>
        <v>0</v>
      </c>
      <c r="F105" s="38" t="str">
        <f>VLOOKUP(C105,[2]sheet1!$A:$AO,41,0)</f>
        <v/>
      </c>
      <c r="G105" s="16">
        <v>10</v>
      </c>
      <c r="H105" s="16">
        <v>7.5</v>
      </c>
      <c r="I105" s="16">
        <f t="shared" si="5"/>
        <v>17.5</v>
      </c>
      <c r="J105" s="16">
        <v>233</v>
      </c>
      <c r="K105" s="16" t="str">
        <f t="shared" si="6"/>
        <v>是</v>
      </c>
      <c r="L105" s="26">
        <v>2450</v>
      </c>
      <c r="M105" s="16" t="str">
        <f t="shared" si="7"/>
        <v>是</v>
      </c>
      <c r="N105" s="43" t="s">
        <v>27</v>
      </c>
      <c r="O105" s="43" t="s">
        <v>28</v>
      </c>
      <c r="P105" s="43" t="str">
        <f t="shared" si="4"/>
        <v>是</v>
      </c>
      <c r="Q105" s="88" t="s">
        <v>29</v>
      </c>
      <c r="R105" s="50">
        <v>0</v>
      </c>
      <c r="S105" s="17"/>
    </row>
    <row r="106" ht="25" customHeight="1" spans="1:19">
      <c r="A106" s="55">
        <v>101</v>
      </c>
      <c r="B106" s="17" t="s">
        <v>621</v>
      </c>
      <c r="C106" s="18">
        <v>20200205148</v>
      </c>
      <c r="D106" s="19" t="s">
        <v>392</v>
      </c>
      <c r="E106" s="56">
        <f>VLOOKUP(C106,[2]sheet1!$A:$AO,40,0)</f>
        <v>0</v>
      </c>
      <c r="F106" s="38" t="str">
        <f>VLOOKUP(C106,[2]sheet1!$A:$AO,41,0)</f>
        <v/>
      </c>
      <c r="G106" s="16">
        <v>11</v>
      </c>
      <c r="H106" s="16">
        <v>7.5</v>
      </c>
      <c r="I106" s="16">
        <f t="shared" si="5"/>
        <v>18.5</v>
      </c>
      <c r="J106" s="16">
        <v>342</v>
      </c>
      <c r="K106" s="16" t="str">
        <f t="shared" si="6"/>
        <v>是</v>
      </c>
      <c r="L106" s="26">
        <v>2690</v>
      </c>
      <c r="M106" s="16" t="str">
        <f t="shared" si="7"/>
        <v>是</v>
      </c>
      <c r="N106" s="43" t="s">
        <v>27</v>
      </c>
      <c r="O106" s="43" t="s">
        <v>28</v>
      </c>
      <c r="P106" s="43" t="str">
        <f t="shared" si="4"/>
        <v>是</v>
      </c>
      <c r="Q106" s="88" t="s">
        <v>29</v>
      </c>
      <c r="R106" s="50">
        <v>0</v>
      </c>
      <c r="S106" s="17"/>
    </row>
    <row r="107" ht="25" customHeight="1" spans="1:19">
      <c r="A107" s="55">
        <v>102</v>
      </c>
      <c r="B107" s="17" t="s">
        <v>621</v>
      </c>
      <c r="C107" s="18">
        <v>20200306158</v>
      </c>
      <c r="D107" s="19" t="s">
        <v>639</v>
      </c>
      <c r="E107" s="56">
        <f>VLOOKUP(C107,[2]sheet1!$A:$AO,40,0)</f>
        <v>0</v>
      </c>
      <c r="F107" s="38" t="str">
        <f>VLOOKUP(C107,[2]sheet1!$A:$AO,41,0)</f>
        <v/>
      </c>
      <c r="G107" s="16">
        <v>12</v>
      </c>
      <c r="H107" s="16">
        <v>7.5</v>
      </c>
      <c r="I107" s="16">
        <f t="shared" si="5"/>
        <v>19.5</v>
      </c>
      <c r="J107" s="16">
        <v>283</v>
      </c>
      <c r="K107" s="16" t="str">
        <f t="shared" si="6"/>
        <v>是</v>
      </c>
      <c r="L107" s="26">
        <v>2780</v>
      </c>
      <c r="M107" s="16" t="str">
        <f t="shared" si="7"/>
        <v>是</v>
      </c>
      <c r="N107" s="43" t="s">
        <v>27</v>
      </c>
      <c r="O107" s="43" t="s">
        <v>28</v>
      </c>
      <c r="P107" s="43" t="str">
        <f t="shared" si="4"/>
        <v>是</v>
      </c>
      <c r="Q107" s="88" t="s">
        <v>29</v>
      </c>
      <c r="R107" s="50">
        <v>0</v>
      </c>
      <c r="S107" s="17"/>
    </row>
    <row r="108" ht="25" customHeight="1" spans="1:19">
      <c r="A108" s="55">
        <v>103</v>
      </c>
      <c r="B108" s="17" t="s">
        <v>621</v>
      </c>
      <c r="C108" s="18">
        <v>20200403042</v>
      </c>
      <c r="D108" s="19" t="s">
        <v>640</v>
      </c>
      <c r="E108" s="56">
        <f>VLOOKUP(C108,[2]sheet1!$A:$AO,40,0)</f>
        <v>0</v>
      </c>
      <c r="F108" s="38" t="str">
        <f>VLOOKUP(C108,[2]sheet1!$A:$AO,41,0)</f>
        <v/>
      </c>
      <c r="G108" s="16">
        <v>14</v>
      </c>
      <c r="H108" s="16">
        <v>7.5</v>
      </c>
      <c r="I108" s="16">
        <f t="shared" si="5"/>
        <v>21.5</v>
      </c>
      <c r="J108" s="16">
        <v>242</v>
      </c>
      <c r="K108" s="16" t="str">
        <f t="shared" si="6"/>
        <v>是</v>
      </c>
      <c r="L108" s="26">
        <v>2680</v>
      </c>
      <c r="M108" s="16" t="str">
        <f t="shared" si="7"/>
        <v>是</v>
      </c>
      <c r="N108" s="43" t="s">
        <v>27</v>
      </c>
      <c r="O108" s="43" t="s">
        <v>28</v>
      </c>
      <c r="P108" s="43" t="str">
        <f t="shared" si="4"/>
        <v>是</v>
      </c>
      <c r="Q108" s="88" t="s">
        <v>29</v>
      </c>
      <c r="R108" s="50">
        <v>0</v>
      </c>
      <c r="S108" s="17"/>
    </row>
    <row r="109" ht="25" customHeight="1" spans="1:19">
      <c r="A109" s="55">
        <v>104</v>
      </c>
      <c r="B109" s="17" t="s">
        <v>621</v>
      </c>
      <c r="C109" s="18">
        <v>20200306068</v>
      </c>
      <c r="D109" s="19" t="s">
        <v>641</v>
      </c>
      <c r="E109" s="56">
        <f>VLOOKUP(C109,[2]sheet1!$A:$AO,40,0)</f>
        <v>0</v>
      </c>
      <c r="F109" s="38" t="str">
        <f>VLOOKUP(C109,[2]sheet1!$A:$AO,41,0)</f>
        <v/>
      </c>
      <c r="G109" s="16">
        <v>11</v>
      </c>
      <c r="H109" s="16">
        <v>7.5</v>
      </c>
      <c r="I109" s="16">
        <f t="shared" si="5"/>
        <v>18.5</v>
      </c>
      <c r="J109" s="16">
        <v>220</v>
      </c>
      <c r="K109" s="16" t="str">
        <f t="shared" si="6"/>
        <v>是</v>
      </c>
      <c r="L109" s="26">
        <v>2530</v>
      </c>
      <c r="M109" s="16" t="str">
        <f t="shared" si="7"/>
        <v>是</v>
      </c>
      <c r="N109" s="43" t="s">
        <v>27</v>
      </c>
      <c r="O109" s="43" t="s">
        <v>28</v>
      </c>
      <c r="P109" s="43" t="str">
        <f t="shared" si="4"/>
        <v>是</v>
      </c>
      <c r="Q109" s="88" t="s">
        <v>29</v>
      </c>
      <c r="R109" s="50">
        <v>0</v>
      </c>
      <c r="S109" s="17"/>
    </row>
    <row r="110" ht="25" customHeight="1" spans="1:19">
      <c r="A110" s="55">
        <v>105</v>
      </c>
      <c r="B110" s="17" t="s">
        <v>621</v>
      </c>
      <c r="C110" s="18">
        <v>20200205067</v>
      </c>
      <c r="D110" s="19" t="s">
        <v>642</v>
      </c>
      <c r="E110" s="56">
        <f>VLOOKUP(C110,[2]sheet1!$A:$AO,40,0)</f>
        <v>0</v>
      </c>
      <c r="F110" s="38" t="str">
        <f>VLOOKUP(C110,[2]sheet1!$A:$AO,41,0)</f>
        <v/>
      </c>
      <c r="G110" s="16">
        <v>12</v>
      </c>
      <c r="H110" s="16">
        <v>7.5</v>
      </c>
      <c r="I110" s="16">
        <f t="shared" si="5"/>
        <v>19.5</v>
      </c>
      <c r="J110" s="16">
        <v>377</v>
      </c>
      <c r="K110" s="16" t="str">
        <f t="shared" si="6"/>
        <v>是</v>
      </c>
      <c r="L110" s="26">
        <v>2500</v>
      </c>
      <c r="M110" s="16" t="str">
        <f t="shared" si="7"/>
        <v>是</v>
      </c>
      <c r="N110" s="43" t="s">
        <v>27</v>
      </c>
      <c r="O110" s="43" t="s">
        <v>28</v>
      </c>
      <c r="P110" s="43" t="str">
        <f t="shared" si="4"/>
        <v>是</v>
      </c>
      <c r="Q110" s="88" t="s">
        <v>29</v>
      </c>
      <c r="R110" s="50">
        <v>0</v>
      </c>
      <c r="S110" s="17"/>
    </row>
    <row r="111" ht="25" customHeight="1" spans="1:19">
      <c r="A111" s="55">
        <v>106</v>
      </c>
      <c r="B111" s="17" t="s">
        <v>621</v>
      </c>
      <c r="C111" s="18">
        <v>20200306072</v>
      </c>
      <c r="D111" s="19" t="s">
        <v>643</v>
      </c>
      <c r="E111" s="56">
        <f>VLOOKUP(C111,[2]sheet1!$A:$AO,40,0)</f>
        <v>0</v>
      </c>
      <c r="F111" s="38" t="str">
        <f>VLOOKUP(C111,[2]sheet1!$A:$AO,41,0)</f>
        <v/>
      </c>
      <c r="G111" s="16">
        <v>12</v>
      </c>
      <c r="H111" s="16">
        <v>7.5</v>
      </c>
      <c r="I111" s="16">
        <f t="shared" si="5"/>
        <v>19.5</v>
      </c>
      <c r="J111" s="16">
        <v>254</v>
      </c>
      <c r="K111" s="16" t="str">
        <f t="shared" si="6"/>
        <v>是</v>
      </c>
      <c r="L111" s="26">
        <v>2920</v>
      </c>
      <c r="M111" s="16" t="str">
        <f t="shared" si="7"/>
        <v>是</v>
      </c>
      <c r="N111" s="43" t="s">
        <v>27</v>
      </c>
      <c r="O111" s="43" t="s">
        <v>28</v>
      </c>
      <c r="P111" s="43" t="str">
        <f t="shared" si="4"/>
        <v>是</v>
      </c>
      <c r="Q111" s="88" t="s">
        <v>29</v>
      </c>
      <c r="R111" s="50">
        <v>0</v>
      </c>
      <c r="S111" s="17"/>
    </row>
    <row r="112" ht="25" customHeight="1" spans="1:19">
      <c r="A112" s="55">
        <v>107</v>
      </c>
      <c r="B112" s="17" t="s">
        <v>621</v>
      </c>
      <c r="C112" s="18">
        <v>20200306126</v>
      </c>
      <c r="D112" s="19" t="s">
        <v>644</v>
      </c>
      <c r="E112" s="56">
        <f>VLOOKUP(C112,[2]sheet1!$A:$AO,40,0)</f>
        <v>2</v>
      </c>
      <c r="F112" s="38" t="str">
        <f>VLOOKUP(C112,[2]sheet1!$A:$AO,41,0)</f>
        <v>预就业实习职业素养实习与劳动教育</v>
      </c>
      <c r="G112" s="16">
        <v>11</v>
      </c>
      <c r="H112" s="16">
        <v>7.5</v>
      </c>
      <c r="I112" s="16">
        <f t="shared" si="5"/>
        <v>18.5</v>
      </c>
      <c r="J112" s="16">
        <v>222</v>
      </c>
      <c r="K112" s="16" t="str">
        <f t="shared" si="6"/>
        <v>是</v>
      </c>
      <c r="L112" s="26">
        <v>2440</v>
      </c>
      <c r="M112" s="16" t="str">
        <f t="shared" si="7"/>
        <v>是</v>
      </c>
      <c r="N112" s="43" t="s">
        <v>27</v>
      </c>
      <c r="O112" s="43" t="s">
        <v>28</v>
      </c>
      <c r="P112" s="43" t="str">
        <f t="shared" si="4"/>
        <v>否</v>
      </c>
      <c r="Q112" s="89" t="s">
        <v>63</v>
      </c>
      <c r="R112" s="50">
        <v>0</v>
      </c>
      <c r="S112" s="17">
        <v>1</v>
      </c>
    </row>
    <row r="113" ht="25" customHeight="1" spans="1:19">
      <c r="A113" s="55">
        <v>108</v>
      </c>
      <c r="B113" s="17" t="s">
        <v>621</v>
      </c>
      <c r="C113" s="18">
        <v>20200306077</v>
      </c>
      <c r="D113" s="19" t="s">
        <v>645</v>
      </c>
      <c r="E113" s="56">
        <f>VLOOKUP(C113,[2]sheet1!$A:$AO,40,0)</f>
        <v>0</v>
      </c>
      <c r="F113" s="38" t="str">
        <f>VLOOKUP(C113,[2]sheet1!$A:$AO,41,0)</f>
        <v/>
      </c>
      <c r="G113" s="16">
        <v>12</v>
      </c>
      <c r="H113" s="16">
        <v>7.5</v>
      </c>
      <c r="I113" s="16">
        <f t="shared" si="5"/>
        <v>19.5</v>
      </c>
      <c r="J113" s="16">
        <v>401</v>
      </c>
      <c r="K113" s="16" t="str">
        <f t="shared" si="6"/>
        <v>是</v>
      </c>
      <c r="L113" s="26">
        <v>2740</v>
      </c>
      <c r="M113" s="16" t="str">
        <f t="shared" si="7"/>
        <v>是</v>
      </c>
      <c r="N113" s="43" t="s">
        <v>27</v>
      </c>
      <c r="O113" s="43" t="s">
        <v>28</v>
      </c>
      <c r="P113" s="43" t="str">
        <f t="shared" si="4"/>
        <v>是</v>
      </c>
      <c r="Q113" s="88" t="s">
        <v>29</v>
      </c>
      <c r="R113" s="50">
        <v>0</v>
      </c>
      <c r="S113" s="17"/>
    </row>
    <row r="114" ht="25" customHeight="1" spans="1:19">
      <c r="A114" s="55">
        <v>109</v>
      </c>
      <c r="B114" s="17" t="s">
        <v>621</v>
      </c>
      <c r="C114" s="18">
        <v>20200105104</v>
      </c>
      <c r="D114" s="19" t="s">
        <v>646</v>
      </c>
      <c r="E114" s="56">
        <f>VLOOKUP(C114,[2]sheet1!$A:$AO,40,0)</f>
        <v>2</v>
      </c>
      <c r="F114" s="38" t="str">
        <f>VLOOKUP(C114,[2]sheet1!$A:$AO,41,0)</f>
        <v>预就业实习职业素养实习与劳动教育</v>
      </c>
      <c r="G114" s="16">
        <v>12</v>
      </c>
      <c r="H114" s="16">
        <v>7.5</v>
      </c>
      <c r="I114" s="16">
        <f t="shared" si="5"/>
        <v>19.5</v>
      </c>
      <c r="J114" s="16">
        <v>327</v>
      </c>
      <c r="K114" s="16" t="str">
        <f t="shared" si="6"/>
        <v>是</v>
      </c>
      <c r="L114" s="26">
        <v>2770</v>
      </c>
      <c r="M114" s="16" t="str">
        <f t="shared" si="7"/>
        <v>是</v>
      </c>
      <c r="N114" s="43" t="s">
        <v>27</v>
      </c>
      <c r="O114" s="43" t="s">
        <v>28</v>
      </c>
      <c r="P114" s="43" t="str">
        <f t="shared" si="4"/>
        <v>否</v>
      </c>
      <c r="Q114" s="89" t="s">
        <v>63</v>
      </c>
      <c r="R114" s="50">
        <v>0</v>
      </c>
      <c r="S114" s="17">
        <v>1</v>
      </c>
    </row>
    <row r="115" ht="25" customHeight="1" spans="1:19">
      <c r="A115" s="55">
        <v>110</v>
      </c>
      <c r="B115" s="17" t="s">
        <v>621</v>
      </c>
      <c r="C115" s="18">
        <v>20200306124</v>
      </c>
      <c r="D115" s="19" t="s">
        <v>647</v>
      </c>
      <c r="E115" s="56">
        <f>VLOOKUP(C115,[2]sheet1!$A:$AO,40,0)</f>
        <v>0</v>
      </c>
      <c r="F115" s="38" t="str">
        <f>VLOOKUP(C115,[2]sheet1!$A:$AO,41,0)</f>
        <v/>
      </c>
      <c r="G115" s="16">
        <v>12</v>
      </c>
      <c r="H115" s="16">
        <v>7.5</v>
      </c>
      <c r="I115" s="16">
        <f t="shared" si="5"/>
        <v>19.5</v>
      </c>
      <c r="J115" s="16">
        <v>367</v>
      </c>
      <c r="K115" s="16" t="str">
        <f t="shared" si="6"/>
        <v>是</v>
      </c>
      <c r="L115" s="26">
        <v>2700</v>
      </c>
      <c r="M115" s="16" t="str">
        <f t="shared" si="7"/>
        <v>是</v>
      </c>
      <c r="N115" s="43" t="s">
        <v>27</v>
      </c>
      <c r="O115" s="43" t="s">
        <v>28</v>
      </c>
      <c r="P115" s="43" t="str">
        <f t="shared" si="4"/>
        <v>是</v>
      </c>
      <c r="Q115" s="88" t="s">
        <v>29</v>
      </c>
      <c r="R115" s="50">
        <v>0</v>
      </c>
      <c r="S115" s="17"/>
    </row>
    <row r="116" ht="25" customHeight="1" spans="1:19">
      <c r="A116" s="55">
        <v>111</v>
      </c>
      <c r="B116" s="17" t="s">
        <v>621</v>
      </c>
      <c r="C116" s="18">
        <v>20200306111</v>
      </c>
      <c r="D116" s="19" t="s">
        <v>648</v>
      </c>
      <c r="E116" s="56">
        <f>VLOOKUP(C116,[2]sheet1!$A:$AO,40,0)</f>
        <v>0</v>
      </c>
      <c r="F116" s="38" t="str">
        <f>VLOOKUP(C116,[2]sheet1!$A:$AO,41,0)</f>
        <v/>
      </c>
      <c r="G116" s="16">
        <v>12</v>
      </c>
      <c r="H116" s="16">
        <v>7.5</v>
      </c>
      <c r="I116" s="16">
        <f t="shared" si="5"/>
        <v>19.5</v>
      </c>
      <c r="J116" s="16">
        <v>230</v>
      </c>
      <c r="K116" s="16" t="str">
        <f t="shared" si="6"/>
        <v>是</v>
      </c>
      <c r="L116" s="26">
        <v>2400</v>
      </c>
      <c r="M116" s="16" t="str">
        <f t="shared" si="7"/>
        <v>是</v>
      </c>
      <c r="N116" s="43" t="s">
        <v>27</v>
      </c>
      <c r="O116" s="43" t="s">
        <v>28</v>
      </c>
      <c r="P116" s="43" t="str">
        <f t="shared" si="4"/>
        <v>是</v>
      </c>
      <c r="Q116" s="88" t="s">
        <v>29</v>
      </c>
      <c r="R116" s="50">
        <v>0</v>
      </c>
      <c r="S116" s="17"/>
    </row>
    <row r="117" ht="25" customHeight="1" spans="1:19">
      <c r="A117" s="55">
        <v>112</v>
      </c>
      <c r="B117" s="17" t="s">
        <v>621</v>
      </c>
      <c r="C117" s="18">
        <v>20200306040</v>
      </c>
      <c r="D117" s="19" t="s">
        <v>649</v>
      </c>
      <c r="E117" s="56">
        <f>VLOOKUP(C117,[2]sheet1!$A:$AO,40,0)</f>
        <v>0</v>
      </c>
      <c r="F117" s="38" t="str">
        <f>VLOOKUP(C117,[2]sheet1!$A:$AO,41,0)</f>
        <v/>
      </c>
      <c r="G117" s="16">
        <v>11</v>
      </c>
      <c r="H117" s="16">
        <v>6.5</v>
      </c>
      <c r="I117" s="16">
        <f t="shared" si="5"/>
        <v>17.5</v>
      </c>
      <c r="J117" s="16">
        <v>222</v>
      </c>
      <c r="K117" s="16" t="str">
        <f t="shared" si="6"/>
        <v>是</v>
      </c>
      <c r="L117" s="26">
        <v>2450</v>
      </c>
      <c r="M117" s="16" t="str">
        <f t="shared" si="7"/>
        <v>是</v>
      </c>
      <c r="N117" s="43" t="s">
        <v>27</v>
      </c>
      <c r="O117" s="43" t="s">
        <v>28</v>
      </c>
      <c r="P117" s="43" t="str">
        <f t="shared" si="4"/>
        <v>是</v>
      </c>
      <c r="Q117" s="88" t="s">
        <v>29</v>
      </c>
      <c r="R117" s="50">
        <v>0</v>
      </c>
      <c r="S117" s="17"/>
    </row>
    <row r="118" ht="25" customHeight="1" spans="1:19">
      <c r="A118" s="55">
        <v>113</v>
      </c>
      <c r="B118" s="17" t="s">
        <v>621</v>
      </c>
      <c r="C118" s="18">
        <v>20200606025</v>
      </c>
      <c r="D118" s="19" t="s">
        <v>650</v>
      </c>
      <c r="E118" s="56">
        <f>VLOOKUP(C118,[2]sheet1!$A:$AO,40,0)</f>
        <v>0</v>
      </c>
      <c r="F118" s="38" t="str">
        <f>VLOOKUP(C118,[2]sheet1!$A:$AO,41,0)</f>
        <v/>
      </c>
      <c r="G118" s="16">
        <v>12</v>
      </c>
      <c r="H118" s="16">
        <v>7.5</v>
      </c>
      <c r="I118" s="16">
        <f t="shared" si="5"/>
        <v>19.5</v>
      </c>
      <c r="J118" s="16">
        <v>280</v>
      </c>
      <c r="K118" s="16" t="str">
        <f t="shared" si="6"/>
        <v>是</v>
      </c>
      <c r="L118" s="26">
        <v>2450</v>
      </c>
      <c r="M118" s="16" t="str">
        <f t="shared" si="7"/>
        <v>是</v>
      </c>
      <c r="N118" s="43" t="s">
        <v>27</v>
      </c>
      <c r="O118" s="43" t="s">
        <v>28</v>
      </c>
      <c r="P118" s="43" t="str">
        <f t="shared" si="4"/>
        <v>是</v>
      </c>
      <c r="Q118" s="88" t="s">
        <v>29</v>
      </c>
      <c r="R118" s="50">
        <v>0</v>
      </c>
      <c r="S118" s="17"/>
    </row>
    <row r="119" ht="25" customHeight="1" spans="1:19">
      <c r="A119" s="55">
        <v>114</v>
      </c>
      <c r="B119" s="17" t="s">
        <v>621</v>
      </c>
      <c r="C119" s="18">
        <v>20200306089</v>
      </c>
      <c r="D119" s="19" t="s">
        <v>651</v>
      </c>
      <c r="E119" s="56">
        <f>VLOOKUP(C119,[2]sheet1!$A:$AO,40,0)</f>
        <v>0</v>
      </c>
      <c r="F119" s="38" t="str">
        <f>VLOOKUP(C119,[2]sheet1!$A:$AO,41,0)</f>
        <v/>
      </c>
      <c r="G119" s="16">
        <v>11</v>
      </c>
      <c r="H119" s="16">
        <v>7.5</v>
      </c>
      <c r="I119" s="16">
        <f t="shared" si="5"/>
        <v>18.5</v>
      </c>
      <c r="J119" s="16">
        <v>225</v>
      </c>
      <c r="K119" s="16" t="str">
        <f t="shared" si="6"/>
        <v>是</v>
      </c>
      <c r="L119" s="26">
        <v>2580</v>
      </c>
      <c r="M119" s="16" t="str">
        <f t="shared" si="7"/>
        <v>是</v>
      </c>
      <c r="N119" s="43" t="s">
        <v>27</v>
      </c>
      <c r="O119" s="43" t="s">
        <v>28</v>
      </c>
      <c r="P119" s="43" t="str">
        <f t="shared" si="4"/>
        <v>是</v>
      </c>
      <c r="Q119" s="88" t="s">
        <v>29</v>
      </c>
      <c r="R119" s="50">
        <v>0</v>
      </c>
      <c r="S119" s="17"/>
    </row>
    <row r="120" ht="25" customHeight="1" spans="1:19">
      <c r="A120" s="55">
        <v>115</v>
      </c>
      <c r="B120" s="17" t="s">
        <v>621</v>
      </c>
      <c r="C120" s="18">
        <v>20200306033</v>
      </c>
      <c r="D120" s="19" t="s">
        <v>652</v>
      </c>
      <c r="E120" s="56">
        <f>VLOOKUP(C120,[2]sheet1!$A:$AO,40,0)</f>
        <v>2</v>
      </c>
      <c r="F120" s="38" t="str">
        <f>VLOOKUP(C120,[2]sheet1!$A:$AO,41,0)</f>
        <v>预就业实习职业素养实习与劳动教育</v>
      </c>
      <c r="G120" s="16">
        <v>12</v>
      </c>
      <c r="H120" s="16">
        <v>7.5</v>
      </c>
      <c r="I120" s="16">
        <f t="shared" si="5"/>
        <v>19.5</v>
      </c>
      <c r="J120" s="16">
        <v>192</v>
      </c>
      <c r="K120" s="16" t="str">
        <f t="shared" si="6"/>
        <v>是</v>
      </c>
      <c r="L120" s="26">
        <v>2400</v>
      </c>
      <c r="M120" s="16" t="str">
        <f t="shared" si="7"/>
        <v>是</v>
      </c>
      <c r="N120" s="43" t="s">
        <v>27</v>
      </c>
      <c r="O120" s="43" t="s">
        <v>28</v>
      </c>
      <c r="P120" s="43" t="str">
        <f t="shared" si="4"/>
        <v>否</v>
      </c>
      <c r="Q120" s="89" t="s">
        <v>63</v>
      </c>
      <c r="R120" s="50">
        <v>0</v>
      </c>
      <c r="S120" s="17">
        <v>1</v>
      </c>
    </row>
    <row r="121" ht="25" customHeight="1" spans="1:19">
      <c r="A121" s="55">
        <v>116</v>
      </c>
      <c r="B121" s="17" t="s">
        <v>621</v>
      </c>
      <c r="C121" s="18">
        <v>20200306004</v>
      </c>
      <c r="D121" s="19" t="s">
        <v>653</v>
      </c>
      <c r="E121" s="56">
        <f>VLOOKUP(C121,[2]sheet1!$A:$AO,40,0)</f>
        <v>0</v>
      </c>
      <c r="F121" s="38" t="str">
        <f>VLOOKUP(C121,[2]sheet1!$A:$AO,41,0)</f>
        <v/>
      </c>
      <c r="G121" s="16">
        <v>16</v>
      </c>
      <c r="H121" s="16">
        <v>7.5</v>
      </c>
      <c r="I121" s="16">
        <f t="shared" si="5"/>
        <v>23.5</v>
      </c>
      <c r="J121" s="16">
        <v>322</v>
      </c>
      <c r="K121" s="16" t="str">
        <f t="shared" si="6"/>
        <v>是</v>
      </c>
      <c r="L121" s="26">
        <v>2750</v>
      </c>
      <c r="M121" s="16" t="str">
        <f t="shared" si="7"/>
        <v>是</v>
      </c>
      <c r="N121" s="43" t="s">
        <v>27</v>
      </c>
      <c r="O121" s="43" t="s">
        <v>28</v>
      </c>
      <c r="P121" s="43" t="str">
        <f t="shared" si="4"/>
        <v>是</v>
      </c>
      <c r="Q121" s="88" t="s">
        <v>29</v>
      </c>
      <c r="R121" s="50">
        <v>0</v>
      </c>
      <c r="S121" s="17"/>
    </row>
    <row r="122" ht="25" customHeight="1" spans="1:19">
      <c r="A122" s="55">
        <v>117</v>
      </c>
      <c r="B122" s="17" t="s">
        <v>621</v>
      </c>
      <c r="C122" s="18">
        <v>20200306042</v>
      </c>
      <c r="D122" s="19" t="s">
        <v>654</v>
      </c>
      <c r="E122" s="56">
        <f>VLOOKUP(C122,[2]sheet1!$A:$AO,40,0)</f>
        <v>0</v>
      </c>
      <c r="F122" s="38" t="str">
        <f>VLOOKUP(C122,[2]sheet1!$A:$AO,41,0)</f>
        <v/>
      </c>
      <c r="G122" s="16">
        <v>9</v>
      </c>
      <c r="H122" s="16">
        <v>7.5</v>
      </c>
      <c r="I122" s="16">
        <f t="shared" si="5"/>
        <v>16.5</v>
      </c>
      <c r="J122" s="16">
        <v>214</v>
      </c>
      <c r="K122" s="16" t="str">
        <f t="shared" si="6"/>
        <v>是</v>
      </c>
      <c r="L122" s="26">
        <v>2580</v>
      </c>
      <c r="M122" s="16" t="str">
        <f t="shared" si="7"/>
        <v>是</v>
      </c>
      <c r="N122" s="43" t="s">
        <v>27</v>
      </c>
      <c r="O122" s="43" t="s">
        <v>28</v>
      </c>
      <c r="P122" s="43" t="str">
        <f t="shared" si="4"/>
        <v>是</v>
      </c>
      <c r="Q122" s="88" t="s">
        <v>29</v>
      </c>
      <c r="R122" s="50">
        <v>0</v>
      </c>
      <c r="S122" s="17"/>
    </row>
    <row r="123" ht="25" customHeight="1" spans="1:19">
      <c r="A123" s="55">
        <v>118</v>
      </c>
      <c r="B123" s="17" t="s">
        <v>621</v>
      </c>
      <c r="C123" s="18">
        <v>20200501077</v>
      </c>
      <c r="D123" s="19" t="s">
        <v>655</v>
      </c>
      <c r="E123" s="56">
        <f>VLOOKUP(C123,[2]sheet1!$A:$AO,40,0)</f>
        <v>0</v>
      </c>
      <c r="F123" s="38" t="str">
        <f>VLOOKUP(C123,[2]sheet1!$A:$AO,41,0)</f>
        <v/>
      </c>
      <c r="G123" s="16">
        <v>12</v>
      </c>
      <c r="H123" s="16">
        <v>6.5</v>
      </c>
      <c r="I123" s="16">
        <f t="shared" si="5"/>
        <v>18.5</v>
      </c>
      <c r="J123" s="16">
        <v>291</v>
      </c>
      <c r="K123" s="16" t="str">
        <f t="shared" si="6"/>
        <v>是</v>
      </c>
      <c r="L123" s="26">
        <v>2440</v>
      </c>
      <c r="M123" s="16" t="str">
        <f t="shared" si="7"/>
        <v>是</v>
      </c>
      <c r="N123" s="43" t="s">
        <v>27</v>
      </c>
      <c r="O123" s="43" t="s">
        <v>28</v>
      </c>
      <c r="P123" s="43" t="str">
        <f t="shared" si="4"/>
        <v>是</v>
      </c>
      <c r="Q123" s="88" t="s">
        <v>29</v>
      </c>
      <c r="R123" s="50">
        <v>0</v>
      </c>
      <c r="S123" s="17"/>
    </row>
    <row r="124" ht="25" customHeight="1" spans="1:19">
      <c r="A124" s="55">
        <v>119</v>
      </c>
      <c r="B124" s="17" t="s">
        <v>621</v>
      </c>
      <c r="C124" s="18">
        <v>20200605046</v>
      </c>
      <c r="D124" s="19" t="s">
        <v>656</v>
      </c>
      <c r="E124" s="56">
        <f>VLOOKUP(C124,[2]sheet1!$A:$AO,40,0)</f>
        <v>2</v>
      </c>
      <c r="F124" s="38" t="str">
        <f>VLOOKUP(C124,[2]sheet1!$A:$AO,41,0)</f>
        <v>预就业实习职业素养实习与劳动教育</v>
      </c>
      <c r="G124" s="16">
        <v>11</v>
      </c>
      <c r="H124" s="16">
        <v>6.5</v>
      </c>
      <c r="I124" s="16">
        <f t="shared" si="5"/>
        <v>17.5</v>
      </c>
      <c r="J124" s="16">
        <v>191</v>
      </c>
      <c r="K124" s="16" t="str">
        <f t="shared" si="6"/>
        <v>是</v>
      </c>
      <c r="L124" s="26">
        <v>2600</v>
      </c>
      <c r="M124" s="16" t="str">
        <f t="shared" si="7"/>
        <v>是</v>
      </c>
      <c r="N124" s="43" t="s">
        <v>27</v>
      </c>
      <c r="O124" s="43" t="s">
        <v>28</v>
      </c>
      <c r="P124" s="43" t="str">
        <f t="shared" si="4"/>
        <v>否</v>
      </c>
      <c r="Q124" s="89" t="s">
        <v>63</v>
      </c>
      <c r="R124" s="50">
        <v>0</v>
      </c>
      <c r="S124" s="17">
        <v>1</v>
      </c>
    </row>
    <row r="125" ht="25" customHeight="1" spans="1:19">
      <c r="A125" s="55">
        <v>120</v>
      </c>
      <c r="B125" s="17" t="s">
        <v>621</v>
      </c>
      <c r="C125" s="18">
        <v>20190306012</v>
      </c>
      <c r="D125" s="19" t="s">
        <v>657</v>
      </c>
      <c r="E125" s="56">
        <f>VLOOKUP(C125,[2]sheet1!$A:$AO,40,0)</f>
        <v>2</v>
      </c>
      <c r="F125" s="38" t="str">
        <f>VLOOKUP(C125,[2]sheet1!$A:$AO,41,0)</f>
        <v>预就业实习职业素养实习与劳动教育</v>
      </c>
      <c r="G125" s="16">
        <v>11</v>
      </c>
      <c r="H125" s="16">
        <v>7.5</v>
      </c>
      <c r="I125" s="16">
        <f t="shared" si="5"/>
        <v>18.5</v>
      </c>
      <c r="J125" s="16">
        <v>256</v>
      </c>
      <c r="K125" s="16" t="str">
        <f t="shared" si="6"/>
        <v>是</v>
      </c>
      <c r="L125" s="26">
        <v>3310</v>
      </c>
      <c r="M125" s="16" t="str">
        <f t="shared" si="7"/>
        <v>是</v>
      </c>
      <c r="N125" s="43" t="s">
        <v>27</v>
      </c>
      <c r="O125" s="43" t="s">
        <v>28</v>
      </c>
      <c r="P125" s="43" t="str">
        <f t="shared" si="4"/>
        <v>否</v>
      </c>
      <c r="Q125" s="89" t="s">
        <v>63</v>
      </c>
      <c r="R125" s="50">
        <v>0</v>
      </c>
      <c r="S125" s="17">
        <v>1</v>
      </c>
    </row>
    <row r="126" ht="25" customHeight="1" spans="1:19">
      <c r="A126" s="55">
        <v>121</v>
      </c>
      <c r="B126" s="17" t="s">
        <v>621</v>
      </c>
      <c r="C126" s="18">
        <v>20200306008</v>
      </c>
      <c r="D126" s="19" t="s">
        <v>658</v>
      </c>
      <c r="E126" s="56">
        <f>VLOOKUP(C126,[2]sheet1!$A:$AO,40,0)</f>
        <v>0</v>
      </c>
      <c r="F126" s="38" t="str">
        <f>VLOOKUP(C126,[2]sheet1!$A:$AO,41,0)</f>
        <v/>
      </c>
      <c r="G126" s="16">
        <v>12</v>
      </c>
      <c r="H126" s="16">
        <v>7.5</v>
      </c>
      <c r="I126" s="16">
        <f t="shared" si="5"/>
        <v>19.5</v>
      </c>
      <c r="J126" s="16">
        <v>279</v>
      </c>
      <c r="K126" s="16" t="str">
        <f t="shared" si="6"/>
        <v>是</v>
      </c>
      <c r="L126" s="26">
        <v>3020</v>
      </c>
      <c r="M126" s="16" t="str">
        <f t="shared" si="7"/>
        <v>是</v>
      </c>
      <c r="N126" s="43" t="s">
        <v>27</v>
      </c>
      <c r="O126" s="43" t="s">
        <v>28</v>
      </c>
      <c r="P126" s="43" t="str">
        <f t="shared" si="4"/>
        <v>是</v>
      </c>
      <c r="Q126" s="88" t="s">
        <v>29</v>
      </c>
      <c r="R126" s="50">
        <v>0</v>
      </c>
      <c r="S126" s="17"/>
    </row>
    <row r="127" ht="32" customHeight="1" spans="1:19">
      <c r="A127" s="55">
        <v>122</v>
      </c>
      <c r="B127" s="17" t="s">
        <v>621</v>
      </c>
      <c r="C127" s="18">
        <v>20200306146</v>
      </c>
      <c r="D127" s="19" t="s">
        <v>659</v>
      </c>
      <c r="E127" s="56">
        <f>VLOOKUP(C127,[2]sheet1!$A:$AO,40,0)</f>
        <v>1</v>
      </c>
      <c r="F127" s="38" t="str">
        <f>VLOOKUP(C127,[2]sheet1!$A:$AO,41,0)</f>
        <v>形势与政策(二)</v>
      </c>
      <c r="G127" s="16">
        <v>9</v>
      </c>
      <c r="H127" s="16">
        <v>7.5</v>
      </c>
      <c r="I127" s="16">
        <f t="shared" si="5"/>
        <v>16.5</v>
      </c>
      <c r="J127" s="16">
        <v>121</v>
      </c>
      <c r="K127" s="16" t="str">
        <f t="shared" si="6"/>
        <v>是</v>
      </c>
      <c r="L127" s="26">
        <v>2340</v>
      </c>
      <c r="M127" s="16" t="str">
        <f t="shared" si="7"/>
        <v>是</v>
      </c>
      <c r="N127" s="43" t="s">
        <v>27</v>
      </c>
      <c r="O127" s="43" t="s">
        <v>28</v>
      </c>
      <c r="P127" s="43" t="str">
        <f t="shared" si="4"/>
        <v>否</v>
      </c>
      <c r="Q127" s="89" t="s">
        <v>63</v>
      </c>
      <c r="R127" s="50">
        <v>0</v>
      </c>
      <c r="S127" s="17">
        <v>1</v>
      </c>
    </row>
    <row r="128" ht="32" customHeight="1" spans="1:19">
      <c r="A128" s="55">
        <v>123</v>
      </c>
      <c r="B128" s="17" t="s">
        <v>621</v>
      </c>
      <c r="C128" s="18">
        <v>20200306083</v>
      </c>
      <c r="D128" s="19" t="s">
        <v>660</v>
      </c>
      <c r="E128" s="56">
        <f>VLOOKUP(C128,[2]sheet1!$A:$AO,40,0)</f>
        <v>1</v>
      </c>
      <c r="F128" s="38" t="str">
        <f>VLOOKUP(C128,[2]sheet1!$A:$AO,41,0)</f>
        <v>大学生安全教育(一)</v>
      </c>
      <c r="G128" s="16">
        <v>16</v>
      </c>
      <c r="H128" s="16">
        <v>7.5</v>
      </c>
      <c r="I128" s="16">
        <f t="shared" si="5"/>
        <v>23.5</v>
      </c>
      <c r="J128" s="16">
        <v>208</v>
      </c>
      <c r="K128" s="16" t="str">
        <f t="shared" si="6"/>
        <v>是</v>
      </c>
      <c r="L128" s="26">
        <v>2510</v>
      </c>
      <c r="M128" s="16" t="str">
        <f t="shared" si="7"/>
        <v>是</v>
      </c>
      <c r="N128" s="43" t="s">
        <v>27</v>
      </c>
      <c r="O128" s="43" t="s">
        <v>28</v>
      </c>
      <c r="P128" s="43" t="str">
        <f t="shared" si="4"/>
        <v>否</v>
      </c>
      <c r="Q128" s="89" t="s">
        <v>63</v>
      </c>
      <c r="R128" s="50">
        <v>0</v>
      </c>
      <c r="S128" s="17">
        <v>1</v>
      </c>
    </row>
    <row r="129" ht="25" customHeight="1" spans="1:19">
      <c r="A129" s="55">
        <v>124</v>
      </c>
      <c r="B129" s="17" t="s">
        <v>621</v>
      </c>
      <c r="C129" s="18">
        <v>20200702050</v>
      </c>
      <c r="D129" s="19" t="s">
        <v>661</v>
      </c>
      <c r="E129" s="56">
        <f>VLOOKUP(C129,[2]sheet1!$A:$AO,40,0)</f>
        <v>2</v>
      </c>
      <c r="F129" s="38" t="str">
        <f>VLOOKUP(C129,[2]sheet1!$A:$AO,41,0)</f>
        <v>预就业实习职业素养实习与劳动教育</v>
      </c>
      <c r="G129" s="16">
        <v>7</v>
      </c>
      <c r="H129" s="16">
        <v>7.5</v>
      </c>
      <c r="I129" s="16">
        <f t="shared" si="5"/>
        <v>14.5</v>
      </c>
      <c r="J129" s="16">
        <v>154</v>
      </c>
      <c r="K129" s="16" t="str">
        <f t="shared" si="6"/>
        <v>是</v>
      </c>
      <c r="L129" s="26">
        <v>2400</v>
      </c>
      <c r="M129" s="16" t="str">
        <f t="shared" si="7"/>
        <v>是</v>
      </c>
      <c r="N129" s="43" t="s">
        <v>27</v>
      </c>
      <c r="O129" s="43" t="s">
        <v>28</v>
      </c>
      <c r="P129" s="43" t="str">
        <f t="shared" si="4"/>
        <v>否</v>
      </c>
      <c r="Q129" s="89" t="s">
        <v>63</v>
      </c>
      <c r="R129" s="50">
        <v>0</v>
      </c>
      <c r="S129" s="17">
        <v>1.2</v>
      </c>
    </row>
    <row r="130" ht="25" customHeight="1" spans="1:19">
      <c r="A130" s="55">
        <v>125</v>
      </c>
      <c r="B130" s="17" t="s">
        <v>662</v>
      </c>
      <c r="C130" s="18">
        <v>20200306159</v>
      </c>
      <c r="D130" s="19" t="s">
        <v>663</v>
      </c>
      <c r="E130" s="56">
        <f>VLOOKUP(C130,[2]sheet1!$A:$AO,40,0)</f>
        <v>0</v>
      </c>
      <c r="F130" s="38" t="str">
        <f>VLOOKUP(C130,[2]sheet1!$A:$AO,41,0)</f>
        <v/>
      </c>
      <c r="G130" s="16">
        <v>13</v>
      </c>
      <c r="H130" s="16">
        <v>7.5</v>
      </c>
      <c r="I130" s="16">
        <f t="shared" si="5"/>
        <v>20.5</v>
      </c>
      <c r="J130" s="16">
        <v>522</v>
      </c>
      <c r="K130" s="16" t="str">
        <f t="shared" si="6"/>
        <v>是</v>
      </c>
      <c r="L130" s="26">
        <v>4020</v>
      </c>
      <c r="M130" s="16" t="str">
        <f t="shared" si="7"/>
        <v>是</v>
      </c>
      <c r="N130" s="43" t="s">
        <v>27</v>
      </c>
      <c r="O130" s="43" t="s">
        <v>28</v>
      </c>
      <c r="P130" s="43" t="str">
        <f t="shared" ref="P130:P171" si="8">IF(AND(E130=0,SUM(G130:H130)&gt;=15,G130&gt;=6,H130&gt;=5,J130&gt;=120,L130&gt;=1800),"是","否")</f>
        <v>是</v>
      </c>
      <c r="Q130" s="88" t="s">
        <v>29</v>
      </c>
      <c r="R130" s="50">
        <v>0</v>
      </c>
      <c r="S130" s="17"/>
    </row>
    <row r="131" ht="25" customHeight="1" spans="1:19">
      <c r="A131" s="55">
        <v>126</v>
      </c>
      <c r="B131" s="17" t="s">
        <v>662</v>
      </c>
      <c r="C131" s="18">
        <v>20200306113</v>
      </c>
      <c r="D131" s="19" t="s">
        <v>664</v>
      </c>
      <c r="E131" s="56">
        <f>VLOOKUP(C131,[2]sheet1!$A:$AO,40,0)</f>
        <v>0</v>
      </c>
      <c r="F131" s="38" t="str">
        <f>VLOOKUP(C131,[2]sheet1!$A:$AO,41,0)</f>
        <v/>
      </c>
      <c r="G131" s="16">
        <v>13</v>
      </c>
      <c r="H131" s="16">
        <v>7.5</v>
      </c>
      <c r="I131" s="16">
        <f t="shared" si="5"/>
        <v>20.5</v>
      </c>
      <c r="J131" s="16">
        <v>373</v>
      </c>
      <c r="K131" s="16" t="str">
        <f t="shared" si="6"/>
        <v>是</v>
      </c>
      <c r="L131" s="26">
        <v>2770</v>
      </c>
      <c r="M131" s="16" t="str">
        <f t="shared" si="7"/>
        <v>是</v>
      </c>
      <c r="N131" s="43" t="s">
        <v>27</v>
      </c>
      <c r="O131" s="43" t="s">
        <v>28</v>
      </c>
      <c r="P131" s="43" t="str">
        <f t="shared" si="8"/>
        <v>是</v>
      </c>
      <c r="Q131" s="88" t="s">
        <v>29</v>
      </c>
      <c r="R131" s="50">
        <v>0</v>
      </c>
      <c r="S131" s="17"/>
    </row>
    <row r="132" ht="25" customHeight="1" spans="1:19">
      <c r="A132" s="55">
        <v>127</v>
      </c>
      <c r="B132" s="17" t="s">
        <v>662</v>
      </c>
      <c r="C132" s="18">
        <v>20200306135</v>
      </c>
      <c r="D132" s="19" t="s">
        <v>665</v>
      </c>
      <c r="E132" s="56">
        <f>VLOOKUP(C132,[2]sheet1!$A:$AO,40,0)</f>
        <v>0</v>
      </c>
      <c r="F132" s="38" t="str">
        <f>VLOOKUP(C132,[2]sheet1!$A:$AO,41,0)</f>
        <v/>
      </c>
      <c r="G132" s="16">
        <v>12</v>
      </c>
      <c r="H132" s="16">
        <v>7.5</v>
      </c>
      <c r="I132" s="16">
        <f t="shared" si="5"/>
        <v>19.5</v>
      </c>
      <c r="J132" s="16">
        <v>304</v>
      </c>
      <c r="K132" s="16" t="str">
        <f t="shared" si="6"/>
        <v>是</v>
      </c>
      <c r="L132" s="26">
        <v>3540</v>
      </c>
      <c r="M132" s="16" t="str">
        <f t="shared" si="7"/>
        <v>是</v>
      </c>
      <c r="N132" s="43" t="s">
        <v>27</v>
      </c>
      <c r="O132" s="43" t="s">
        <v>28</v>
      </c>
      <c r="P132" s="43" t="str">
        <f t="shared" si="8"/>
        <v>是</v>
      </c>
      <c r="Q132" s="88" t="s">
        <v>29</v>
      </c>
      <c r="R132" s="50">
        <v>0</v>
      </c>
      <c r="S132" s="17"/>
    </row>
    <row r="133" ht="25" customHeight="1" spans="1:19">
      <c r="A133" s="55">
        <v>128</v>
      </c>
      <c r="B133" s="17" t="s">
        <v>662</v>
      </c>
      <c r="C133" s="18">
        <v>20200306022</v>
      </c>
      <c r="D133" s="19" t="s">
        <v>666</v>
      </c>
      <c r="E133" s="56">
        <f>VLOOKUP(C133,[2]sheet1!$A:$AO,40,0)</f>
        <v>0</v>
      </c>
      <c r="F133" s="38" t="str">
        <f>VLOOKUP(C133,[2]sheet1!$A:$AO,41,0)</f>
        <v/>
      </c>
      <c r="G133" s="16">
        <v>12</v>
      </c>
      <c r="H133" s="16">
        <v>7.5</v>
      </c>
      <c r="I133" s="16">
        <f t="shared" si="5"/>
        <v>19.5</v>
      </c>
      <c r="J133" s="16">
        <v>573</v>
      </c>
      <c r="K133" s="16" t="str">
        <f t="shared" si="6"/>
        <v>是</v>
      </c>
      <c r="L133" s="26">
        <v>3880</v>
      </c>
      <c r="M133" s="16" t="str">
        <f t="shared" si="7"/>
        <v>是</v>
      </c>
      <c r="N133" s="43" t="s">
        <v>27</v>
      </c>
      <c r="O133" s="43" t="s">
        <v>28</v>
      </c>
      <c r="P133" s="43" t="str">
        <f t="shared" si="8"/>
        <v>是</v>
      </c>
      <c r="Q133" s="88" t="s">
        <v>29</v>
      </c>
      <c r="R133" s="50">
        <v>0</v>
      </c>
      <c r="S133" s="17"/>
    </row>
    <row r="134" ht="25" customHeight="1" spans="1:19">
      <c r="A134" s="55">
        <v>129</v>
      </c>
      <c r="B134" s="17" t="s">
        <v>662</v>
      </c>
      <c r="C134" s="18">
        <v>20200604032</v>
      </c>
      <c r="D134" s="19" t="s">
        <v>667</v>
      </c>
      <c r="E134" s="56">
        <f>VLOOKUP(C134,[2]sheet1!$A:$AO,40,0)</f>
        <v>0</v>
      </c>
      <c r="F134" s="38" t="str">
        <f>VLOOKUP(C134,[2]sheet1!$A:$AO,41,0)</f>
        <v/>
      </c>
      <c r="G134" s="16">
        <v>12</v>
      </c>
      <c r="H134" s="16">
        <v>7.5</v>
      </c>
      <c r="I134" s="16">
        <f t="shared" ref="I134:I171" si="9">SUM(G134:H134)</f>
        <v>19.5</v>
      </c>
      <c r="J134" s="16">
        <v>431</v>
      </c>
      <c r="K134" s="16" t="str">
        <f t="shared" ref="K134:K171" si="10">IF(J134&gt;=120,"是","否")</f>
        <v>是</v>
      </c>
      <c r="L134" s="26">
        <v>3520</v>
      </c>
      <c r="M134" s="16" t="str">
        <f t="shared" ref="M134:M171" si="11">IF(L134&gt;=1800,"是","否")</f>
        <v>是</v>
      </c>
      <c r="N134" s="43" t="s">
        <v>27</v>
      </c>
      <c r="O134" s="43" t="s">
        <v>28</v>
      </c>
      <c r="P134" s="43" t="str">
        <f t="shared" si="8"/>
        <v>是</v>
      </c>
      <c r="Q134" s="88" t="s">
        <v>29</v>
      </c>
      <c r="R134" s="50">
        <v>0</v>
      </c>
      <c r="S134" s="17"/>
    </row>
    <row r="135" ht="25" customHeight="1" spans="1:19">
      <c r="A135" s="55">
        <v>130</v>
      </c>
      <c r="B135" s="17" t="s">
        <v>662</v>
      </c>
      <c r="C135" s="18">
        <v>20200306154</v>
      </c>
      <c r="D135" s="19" t="s">
        <v>668</v>
      </c>
      <c r="E135" s="56">
        <f>VLOOKUP(C135,[2]sheet1!$A:$AO,40,0)</f>
        <v>0</v>
      </c>
      <c r="F135" s="38" t="str">
        <f>VLOOKUP(C135,[2]sheet1!$A:$AO,41,0)</f>
        <v/>
      </c>
      <c r="G135" s="16">
        <v>15</v>
      </c>
      <c r="H135" s="16">
        <v>7.5</v>
      </c>
      <c r="I135" s="16">
        <f t="shared" si="9"/>
        <v>22.5</v>
      </c>
      <c r="J135" s="16">
        <v>330</v>
      </c>
      <c r="K135" s="16" t="str">
        <f t="shared" si="10"/>
        <v>是</v>
      </c>
      <c r="L135" s="26">
        <v>3170</v>
      </c>
      <c r="M135" s="16" t="str">
        <f t="shared" si="11"/>
        <v>是</v>
      </c>
      <c r="N135" s="43" t="s">
        <v>27</v>
      </c>
      <c r="O135" s="43" t="s">
        <v>28</v>
      </c>
      <c r="P135" s="43" t="str">
        <f t="shared" si="8"/>
        <v>是</v>
      </c>
      <c r="Q135" s="88" t="s">
        <v>29</v>
      </c>
      <c r="R135" s="50">
        <v>0</v>
      </c>
      <c r="S135" s="17"/>
    </row>
    <row r="136" ht="25" customHeight="1" spans="1:19">
      <c r="A136" s="55">
        <v>131</v>
      </c>
      <c r="B136" s="17" t="s">
        <v>662</v>
      </c>
      <c r="C136" s="18">
        <v>20200205036</v>
      </c>
      <c r="D136" s="19" t="s">
        <v>669</v>
      </c>
      <c r="E136" s="56">
        <f>VLOOKUP(C136,[2]sheet1!$A:$AO,40,0)</f>
        <v>0</v>
      </c>
      <c r="F136" s="38" t="str">
        <f>VLOOKUP(C136,[2]sheet1!$A:$AO,41,0)</f>
        <v/>
      </c>
      <c r="G136" s="16">
        <v>11</v>
      </c>
      <c r="H136" s="16">
        <v>7.5</v>
      </c>
      <c r="I136" s="16">
        <f t="shared" si="9"/>
        <v>18.5</v>
      </c>
      <c r="J136" s="16">
        <v>363</v>
      </c>
      <c r="K136" s="16" t="str">
        <f t="shared" si="10"/>
        <v>是</v>
      </c>
      <c r="L136" s="26">
        <v>3180</v>
      </c>
      <c r="M136" s="16" t="str">
        <f t="shared" si="11"/>
        <v>是</v>
      </c>
      <c r="N136" s="43" t="s">
        <v>27</v>
      </c>
      <c r="O136" s="43" t="s">
        <v>28</v>
      </c>
      <c r="P136" s="43" t="str">
        <f t="shared" si="8"/>
        <v>是</v>
      </c>
      <c r="Q136" s="88" t="s">
        <v>29</v>
      </c>
      <c r="R136" s="50">
        <v>0</v>
      </c>
      <c r="S136" s="17"/>
    </row>
    <row r="137" ht="25" customHeight="1" spans="1:19">
      <c r="A137" s="55">
        <v>132</v>
      </c>
      <c r="B137" s="17" t="s">
        <v>662</v>
      </c>
      <c r="C137" s="18">
        <v>20200302030</v>
      </c>
      <c r="D137" s="19" t="s">
        <v>670</v>
      </c>
      <c r="E137" s="56">
        <f>VLOOKUP(C137,[2]sheet1!$A:$AO,40,0)</f>
        <v>0</v>
      </c>
      <c r="F137" s="38" t="str">
        <f>VLOOKUP(C137,[2]sheet1!$A:$AO,41,0)</f>
        <v/>
      </c>
      <c r="G137" s="16">
        <v>10</v>
      </c>
      <c r="H137" s="16">
        <v>7.5</v>
      </c>
      <c r="I137" s="16">
        <f t="shared" si="9"/>
        <v>17.5</v>
      </c>
      <c r="J137" s="16">
        <v>262</v>
      </c>
      <c r="K137" s="16" t="str">
        <f t="shared" si="10"/>
        <v>是</v>
      </c>
      <c r="L137" s="26">
        <v>2700</v>
      </c>
      <c r="M137" s="16" t="str">
        <f t="shared" si="11"/>
        <v>是</v>
      </c>
      <c r="N137" s="43" t="s">
        <v>27</v>
      </c>
      <c r="O137" s="43" t="s">
        <v>28</v>
      </c>
      <c r="P137" s="43" t="str">
        <f t="shared" si="8"/>
        <v>是</v>
      </c>
      <c r="Q137" s="88" t="s">
        <v>29</v>
      </c>
      <c r="R137" s="50">
        <v>0</v>
      </c>
      <c r="S137" s="17"/>
    </row>
    <row r="138" ht="25" customHeight="1" spans="1:19">
      <c r="A138" s="55">
        <v>133</v>
      </c>
      <c r="B138" s="17" t="s">
        <v>662</v>
      </c>
      <c r="C138" s="18">
        <v>20200306039</v>
      </c>
      <c r="D138" s="19" t="s">
        <v>671</v>
      </c>
      <c r="E138" s="56">
        <f>VLOOKUP(C138,[2]sheet1!$A:$AO,40,0)</f>
        <v>0</v>
      </c>
      <c r="F138" s="38" t="str">
        <f>VLOOKUP(C138,[2]sheet1!$A:$AO,41,0)</f>
        <v/>
      </c>
      <c r="G138" s="16">
        <v>14</v>
      </c>
      <c r="H138" s="16">
        <v>7.5</v>
      </c>
      <c r="I138" s="16">
        <f t="shared" si="9"/>
        <v>21.5</v>
      </c>
      <c r="J138" s="16">
        <v>321</v>
      </c>
      <c r="K138" s="16" t="str">
        <f t="shared" si="10"/>
        <v>是</v>
      </c>
      <c r="L138" s="26">
        <v>3070</v>
      </c>
      <c r="M138" s="16" t="str">
        <f t="shared" si="11"/>
        <v>是</v>
      </c>
      <c r="N138" s="43" t="s">
        <v>27</v>
      </c>
      <c r="O138" s="43" t="s">
        <v>28</v>
      </c>
      <c r="P138" s="43" t="str">
        <f t="shared" si="8"/>
        <v>是</v>
      </c>
      <c r="Q138" s="88" t="s">
        <v>29</v>
      </c>
      <c r="R138" s="50">
        <v>0</v>
      </c>
      <c r="S138" s="17"/>
    </row>
    <row r="139" ht="25" customHeight="1" spans="1:19">
      <c r="A139" s="55">
        <v>134</v>
      </c>
      <c r="B139" s="17" t="s">
        <v>662</v>
      </c>
      <c r="C139" s="18">
        <v>20200306132</v>
      </c>
      <c r="D139" s="19" t="s">
        <v>672</v>
      </c>
      <c r="E139" s="56">
        <f>VLOOKUP(C139,[2]sheet1!$A:$AO,40,0)</f>
        <v>0</v>
      </c>
      <c r="F139" s="38" t="str">
        <f>VLOOKUP(C139,[2]sheet1!$A:$AO,41,0)</f>
        <v/>
      </c>
      <c r="G139" s="16">
        <v>12</v>
      </c>
      <c r="H139" s="16">
        <v>7.5</v>
      </c>
      <c r="I139" s="16">
        <f t="shared" si="9"/>
        <v>19.5</v>
      </c>
      <c r="J139" s="16">
        <v>422</v>
      </c>
      <c r="K139" s="16" t="str">
        <f t="shared" si="10"/>
        <v>是</v>
      </c>
      <c r="L139" s="26">
        <v>3300</v>
      </c>
      <c r="M139" s="16" t="str">
        <f t="shared" si="11"/>
        <v>是</v>
      </c>
      <c r="N139" s="43" t="s">
        <v>27</v>
      </c>
      <c r="O139" s="43" t="s">
        <v>28</v>
      </c>
      <c r="P139" s="43" t="str">
        <f t="shared" si="8"/>
        <v>是</v>
      </c>
      <c r="Q139" s="88" t="s">
        <v>29</v>
      </c>
      <c r="R139" s="50">
        <v>0</v>
      </c>
      <c r="S139" s="17"/>
    </row>
    <row r="140" ht="25" customHeight="1" spans="1:19">
      <c r="A140" s="55">
        <v>135</v>
      </c>
      <c r="B140" s="17" t="s">
        <v>662</v>
      </c>
      <c r="C140" s="18">
        <v>20200306143</v>
      </c>
      <c r="D140" s="19" t="s">
        <v>673</v>
      </c>
      <c r="E140" s="56">
        <f>VLOOKUP(C140,[2]sheet1!$A:$AO,40,0)</f>
        <v>0</v>
      </c>
      <c r="F140" s="38" t="str">
        <f>VLOOKUP(C140,[2]sheet1!$A:$AO,41,0)</f>
        <v/>
      </c>
      <c r="G140" s="16">
        <v>11</v>
      </c>
      <c r="H140" s="16">
        <v>7.5</v>
      </c>
      <c r="I140" s="16">
        <f t="shared" si="9"/>
        <v>18.5</v>
      </c>
      <c r="J140" s="16">
        <v>256</v>
      </c>
      <c r="K140" s="16" t="str">
        <f t="shared" si="10"/>
        <v>是</v>
      </c>
      <c r="L140" s="26">
        <v>2830</v>
      </c>
      <c r="M140" s="16" t="str">
        <f t="shared" si="11"/>
        <v>是</v>
      </c>
      <c r="N140" s="43" t="s">
        <v>27</v>
      </c>
      <c r="O140" s="43" t="s">
        <v>28</v>
      </c>
      <c r="P140" s="43" t="str">
        <f t="shared" si="8"/>
        <v>是</v>
      </c>
      <c r="Q140" s="88" t="s">
        <v>29</v>
      </c>
      <c r="R140" s="50">
        <v>0</v>
      </c>
      <c r="S140" s="17"/>
    </row>
    <row r="141" ht="25" customHeight="1" spans="1:19">
      <c r="A141" s="55">
        <v>136</v>
      </c>
      <c r="B141" s="17" t="s">
        <v>662</v>
      </c>
      <c r="C141" s="18">
        <v>20200306101</v>
      </c>
      <c r="D141" s="19" t="s">
        <v>674</v>
      </c>
      <c r="E141" s="56">
        <f>VLOOKUP(C141,[2]sheet1!$A:$AO,40,0)</f>
        <v>0</v>
      </c>
      <c r="F141" s="38" t="str">
        <f>VLOOKUP(C141,[2]sheet1!$A:$AO,41,0)</f>
        <v/>
      </c>
      <c r="G141" s="16">
        <v>12</v>
      </c>
      <c r="H141" s="16">
        <v>7.5</v>
      </c>
      <c r="I141" s="16">
        <f t="shared" si="9"/>
        <v>19.5</v>
      </c>
      <c r="J141" s="16">
        <v>351</v>
      </c>
      <c r="K141" s="16" t="str">
        <f t="shared" si="10"/>
        <v>是</v>
      </c>
      <c r="L141" s="26">
        <v>2530</v>
      </c>
      <c r="M141" s="16" t="str">
        <f t="shared" si="11"/>
        <v>是</v>
      </c>
      <c r="N141" s="43" t="s">
        <v>27</v>
      </c>
      <c r="O141" s="43" t="s">
        <v>28</v>
      </c>
      <c r="P141" s="43" t="str">
        <f t="shared" si="8"/>
        <v>是</v>
      </c>
      <c r="Q141" s="88" t="s">
        <v>29</v>
      </c>
      <c r="R141" s="50">
        <v>0</v>
      </c>
      <c r="S141" s="17"/>
    </row>
    <row r="142" ht="25" customHeight="1" spans="1:19">
      <c r="A142" s="55">
        <v>137</v>
      </c>
      <c r="B142" s="17" t="s">
        <v>662</v>
      </c>
      <c r="C142" s="18">
        <v>20200306119</v>
      </c>
      <c r="D142" s="19" t="s">
        <v>675</v>
      </c>
      <c r="E142" s="56">
        <f>VLOOKUP(C142,[2]sheet1!$A:$AO,40,0)</f>
        <v>0</v>
      </c>
      <c r="F142" s="38" t="str">
        <f>VLOOKUP(C142,[2]sheet1!$A:$AO,41,0)</f>
        <v/>
      </c>
      <c r="G142" s="16">
        <v>13</v>
      </c>
      <c r="H142" s="16">
        <v>7.5</v>
      </c>
      <c r="I142" s="16">
        <f t="shared" si="9"/>
        <v>20.5</v>
      </c>
      <c r="J142" s="16">
        <v>366</v>
      </c>
      <c r="K142" s="16" t="str">
        <f t="shared" si="10"/>
        <v>是</v>
      </c>
      <c r="L142" s="26">
        <v>2750</v>
      </c>
      <c r="M142" s="16" t="str">
        <f t="shared" si="11"/>
        <v>是</v>
      </c>
      <c r="N142" s="43" t="s">
        <v>27</v>
      </c>
      <c r="O142" s="43" t="s">
        <v>28</v>
      </c>
      <c r="P142" s="43" t="str">
        <f t="shared" si="8"/>
        <v>是</v>
      </c>
      <c r="Q142" s="88" t="s">
        <v>29</v>
      </c>
      <c r="R142" s="50">
        <v>0</v>
      </c>
      <c r="S142" s="17"/>
    </row>
    <row r="143" ht="25" customHeight="1" spans="1:19">
      <c r="A143" s="55">
        <v>138</v>
      </c>
      <c r="B143" s="17" t="s">
        <v>662</v>
      </c>
      <c r="C143" s="18">
        <v>20200306005</v>
      </c>
      <c r="D143" s="19" t="s">
        <v>676</v>
      </c>
      <c r="E143" s="56">
        <f>VLOOKUP(C143,[2]sheet1!$A:$AO,40,0)</f>
        <v>0</v>
      </c>
      <c r="F143" s="38" t="str">
        <f>VLOOKUP(C143,[2]sheet1!$A:$AO,41,0)</f>
        <v/>
      </c>
      <c r="G143" s="16">
        <v>11</v>
      </c>
      <c r="H143" s="16">
        <v>7.5</v>
      </c>
      <c r="I143" s="16">
        <f t="shared" si="9"/>
        <v>18.5</v>
      </c>
      <c r="J143" s="16">
        <v>317</v>
      </c>
      <c r="K143" s="16" t="str">
        <f t="shared" si="10"/>
        <v>是</v>
      </c>
      <c r="L143" s="26">
        <v>2710</v>
      </c>
      <c r="M143" s="16" t="str">
        <f t="shared" si="11"/>
        <v>是</v>
      </c>
      <c r="N143" s="43" t="s">
        <v>27</v>
      </c>
      <c r="O143" s="43" t="s">
        <v>28</v>
      </c>
      <c r="P143" s="43" t="str">
        <f t="shared" si="8"/>
        <v>是</v>
      </c>
      <c r="Q143" s="88" t="s">
        <v>29</v>
      </c>
      <c r="R143" s="50">
        <v>0</v>
      </c>
      <c r="S143" s="17"/>
    </row>
    <row r="144" ht="25" customHeight="1" spans="1:19">
      <c r="A144" s="55">
        <v>139</v>
      </c>
      <c r="B144" s="17" t="s">
        <v>662</v>
      </c>
      <c r="C144" s="18">
        <v>20200306085</v>
      </c>
      <c r="D144" s="19" t="s">
        <v>677</v>
      </c>
      <c r="E144" s="56">
        <f>VLOOKUP(C144,[2]sheet1!$A:$AO,40,0)</f>
        <v>0</v>
      </c>
      <c r="F144" s="38" t="str">
        <f>VLOOKUP(C144,[2]sheet1!$A:$AO,41,0)</f>
        <v/>
      </c>
      <c r="G144" s="16">
        <v>15</v>
      </c>
      <c r="H144" s="16">
        <v>7.5</v>
      </c>
      <c r="I144" s="16">
        <f t="shared" si="9"/>
        <v>22.5</v>
      </c>
      <c r="J144" s="16">
        <v>332</v>
      </c>
      <c r="K144" s="16" t="str">
        <f t="shared" si="10"/>
        <v>是</v>
      </c>
      <c r="L144" s="26">
        <v>2700</v>
      </c>
      <c r="M144" s="16" t="str">
        <f t="shared" si="11"/>
        <v>是</v>
      </c>
      <c r="N144" s="43" t="s">
        <v>27</v>
      </c>
      <c r="O144" s="43" t="s">
        <v>28</v>
      </c>
      <c r="P144" s="43" t="str">
        <f t="shared" si="8"/>
        <v>是</v>
      </c>
      <c r="Q144" s="88" t="s">
        <v>29</v>
      </c>
      <c r="R144" s="50">
        <v>0</v>
      </c>
      <c r="S144" s="17"/>
    </row>
    <row r="145" ht="25" customHeight="1" spans="1:19">
      <c r="A145" s="55">
        <v>140</v>
      </c>
      <c r="B145" s="17" t="s">
        <v>662</v>
      </c>
      <c r="C145" s="18">
        <v>20200306035</v>
      </c>
      <c r="D145" s="19" t="s">
        <v>678</v>
      </c>
      <c r="E145" s="56">
        <f>VLOOKUP(C145,[2]sheet1!$A:$AO,40,0)</f>
        <v>0</v>
      </c>
      <c r="F145" s="38" t="str">
        <f>VLOOKUP(C145,[2]sheet1!$A:$AO,41,0)</f>
        <v/>
      </c>
      <c r="G145" s="16">
        <v>12</v>
      </c>
      <c r="H145" s="16">
        <v>7.5</v>
      </c>
      <c r="I145" s="16">
        <f t="shared" si="9"/>
        <v>19.5</v>
      </c>
      <c r="J145" s="16">
        <v>438</v>
      </c>
      <c r="K145" s="16" t="str">
        <f t="shared" si="10"/>
        <v>是</v>
      </c>
      <c r="L145" s="26">
        <v>2960</v>
      </c>
      <c r="M145" s="16" t="str">
        <f t="shared" si="11"/>
        <v>是</v>
      </c>
      <c r="N145" s="43" t="s">
        <v>27</v>
      </c>
      <c r="O145" s="43" t="s">
        <v>28</v>
      </c>
      <c r="P145" s="43" t="str">
        <f t="shared" si="8"/>
        <v>是</v>
      </c>
      <c r="Q145" s="88" t="s">
        <v>29</v>
      </c>
      <c r="R145" s="50">
        <v>0</v>
      </c>
      <c r="S145" s="17"/>
    </row>
    <row r="146" ht="25" customHeight="1" spans="1:19">
      <c r="A146" s="55">
        <v>141</v>
      </c>
      <c r="B146" s="17" t="s">
        <v>662</v>
      </c>
      <c r="C146" s="18">
        <v>20200306058</v>
      </c>
      <c r="D146" s="19" t="s">
        <v>679</v>
      </c>
      <c r="E146" s="56">
        <f>VLOOKUP(C146,[2]sheet1!$A:$AO,40,0)</f>
        <v>0</v>
      </c>
      <c r="F146" s="38" t="str">
        <f>VLOOKUP(C146,[2]sheet1!$A:$AO,41,0)</f>
        <v/>
      </c>
      <c r="G146" s="16">
        <v>12</v>
      </c>
      <c r="H146" s="16">
        <v>7.5</v>
      </c>
      <c r="I146" s="16">
        <f t="shared" si="9"/>
        <v>19.5</v>
      </c>
      <c r="J146" s="16">
        <v>318</v>
      </c>
      <c r="K146" s="16" t="str">
        <f t="shared" si="10"/>
        <v>是</v>
      </c>
      <c r="L146" s="26">
        <v>2410</v>
      </c>
      <c r="M146" s="16" t="str">
        <f t="shared" si="11"/>
        <v>是</v>
      </c>
      <c r="N146" s="43" t="s">
        <v>27</v>
      </c>
      <c r="O146" s="43" t="s">
        <v>28</v>
      </c>
      <c r="P146" s="43" t="str">
        <f t="shared" si="8"/>
        <v>是</v>
      </c>
      <c r="Q146" s="88" t="s">
        <v>29</v>
      </c>
      <c r="R146" s="50">
        <v>0</v>
      </c>
      <c r="S146" s="17"/>
    </row>
    <row r="147" ht="25" customHeight="1" spans="1:19">
      <c r="A147" s="55">
        <v>142</v>
      </c>
      <c r="B147" s="17" t="s">
        <v>662</v>
      </c>
      <c r="C147" s="18">
        <v>20200201067</v>
      </c>
      <c r="D147" s="19" t="s">
        <v>680</v>
      </c>
      <c r="E147" s="56">
        <f>VLOOKUP(C147,[2]sheet1!$A:$AO,40,0)</f>
        <v>2</v>
      </c>
      <c r="F147" s="38" t="str">
        <f>VLOOKUP(C147,[2]sheet1!$A:$AO,41,0)</f>
        <v>预就业实习职业素养实习与劳动教育</v>
      </c>
      <c r="G147" s="16">
        <v>12</v>
      </c>
      <c r="H147" s="16">
        <v>7.5</v>
      </c>
      <c r="I147" s="16">
        <f t="shared" si="9"/>
        <v>19.5</v>
      </c>
      <c r="J147" s="16">
        <v>264</v>
      </c>
      <c r="K147" s="16" t="str">
        <f t="shared" si="10"/>
        <v>是</v>
      </c>
      <c r="L147" s="26">
        <v>2830</v>
      </c>
      <c r="M147" s="16" t="str">
        <f t="shared" si="11"/>
        <v>是</v>
      </c>
      <c r="N147" s="43" t="s">
        <v>27</v>
      </c>
      <c r="O147" s="43" t="s">
        <v>28</v>
      </c>
      <c r="P147" s="43" t="str">
        <f t="shared" si="8"/>
        <v>否</v>
      </c>
      <c r="Q147" s="89" t="s">
        <v>63</v>
      </c>
      <c r="R147" s="50">
        <v>0</v>
      </c>
      <c r="S147" s="17">
        <v>1</v>
      </c>
    </row>
    <row r="148" ht="25" customHeight="1" spans="1:19">
      <c r="A148" s="55">
        <v>143</v>
      </c>
      <c r="B148" s="17" t="s">
        <v>662</v>
      </c>
      <c r="C148" s="18">
        <v>20200306094</v>
      </c>
      <c r="D148" s="19" t="s">
        <v>681</v>
      </c>
      <c r="E148" s="56">
        <f>VLOOKUP(C148,[2]sheet1!$A:$AO,40,0)</f>
        <v>0</v>
      </c>
      <c r="F148" s="38" t="str">
        <f>VLOOKUP(C148,[2]sheet1!$A:$AO,41,0)</f>
        <v/>
      </c>
      <c r="G148" s="16">
        <v>14</v>
      </c>
      <c r="H148" s="16">
        <v>7.5</v>
      </c>
      <c r="I148" s="16">
        <f t="shared" si="9"/>
        <v>21.5</v>
      </c>
      <c r="J148" s="16">
        <v>234</v>
      </c>
      <c r="K148" s="16" t="str">
        <f t="shared" si="10"/>
        <v>是</v>
      </c>
      <c r="L148" s="26">
        <v>2560</v>
      </c>
      <c r="M148" s="16" t="str">
        <f t="shared" si="11"/>
        <v>是</v>
      </c>
      <c r="N148" s="43" t="s">
        <v>27</v>
      </c>
      <c r="O148" s="43" t="s">
        <v>28</v>
      </c>
      <c r="P148" s="43" t="str">
        <f t="shared" si="8"/>
        <v>是</v>
      </c>
      <c r="Q148" s="88" t="s">
        <v>29</v>
      </c>
      <c r="R148" s="50">
        <v>0</v>
      </c>
      <c r="S148" s="17"/>
    </row>
    <row r="149" ht="25" customHeight="1" spans="1:19">
      <c r="A149" s="55">
        <v>144</v>
      </c>
      <c r="B149" s="17" t="s">
        <v>662</v>
      </c>
      <c r="C149" s="18">
        <v>20200306051</v>
      </c>
      <c r="D149" s="19" t="s">
        <v>682</v>
      </c>
      <c r="E149" s="56">
        <f>VLOOKUP(C149,[2]sheet1!$A:$AO,40,0)</f>
        <v>0</v>
      </c>
      <c r="F149" s="38" t="str">
        <f>VLOOKUP(C149,[2]sheet1!$A:$AO,41,0)</f>
        <v/>
      </c>
      <c r="G149" s="16">
        <v>11</v>
      </c>
      <c r="H149" s="16">
        <v>7.5</v>
      </c>
      <c r="I149" s="16">
        <f t="shared" si="9"/>
        <v>18.5</v>
      </c>
      <c r="J149" s="16">
        <v>235</v>
      </c>
      <c r="K149" s="16" t="str">
        <f t="shared" si="10"/>
        <v>是</v>
      </c>
      <c r="L149" s="26">
        <v>2770</v>
      </c>
      <c r="M149" s="16" t="str">
        <f t="shared" si="11"/>
        <v>是</v>
      </c>
      <c r="N149" s="43" t="s">
        <v>27</v>
      </c>
      <c r="O149" s="43" t="s">
        <v>28</v>
      </c>
      <c r="P149" s="43" t="str">
        <f t="shared" si="8"/>
        <v>是</v>
      </c>
      <c r="Q149" s="88" t="s">
        <v>29</v>
      </c>
      <c r="R149" s="50">
        <v>0</v>
      </c>
      <c r="S149" s="17"/>
    </row>
    <row r="150" ht="25" customHeight="1" spans="1:19">
      <c r="A150" s="55">
        <v>145</v>
      </c>
      <c r="B150" s="17" t="s">
        <v>662</v>
      </c>
      <c r="C150" s="18">
        <v>20200306165</v>
      </c>
      <c r="D150" s="19" t="s">
        <v>683</v>
      </c>
      <c r="E150" s="56">
        <f>VLOOKUP(C150,[2]sheet1!$A:$AO,40,0)</f>
        <v>2</v>
      </c>
      <c r="F150" s="38" t="str">
        <f>VLOOKUP(C150,[2]sheet1!$A:$AO,41,0)</f>
        <v>预就业实习职业素养实习与劳动教育</v>
      </c>
      <c r="G150" s="16">
        <v>14</v>
      </c>
      <c r="H150" s="16">
        <v>7.5</v>
      </c>
      <c r="I150" s="16">
        <f t="shared" si="9"/>
        <v>21.5</v>
      </c>
      <c r="J150" s="16">
        <v>202</v>
      </c>
      <c r="K150" s="16" t="str">
        <f t="shared" si="10"/>
        <v>是</v>
      </c>
      <c r="L150" s="26">
        <v>2390</v>
      </c>
      <c r="M150" s="16" t="str">
        <f t="shared" si="11"/>
        <v>是</v>
      </c>
      <c r="N150" s="43" t="s">
        <v>27</v>
      </c>
      <c r="O150" s="43" t="s">
        <v>28</v>
      </c>
      <c r="P150" s="43" t="str">
        <f t="shared" si="8"/>
        <v>否</v>
      </c>
      <c r="Q150" s="89" t="s">
        <v>63</v>
      </c>
      <c r="R150" s="50">
        <v>0</v>
      </c>
      <c r="S150" s="17">
        <v>1</v>
      </c>
    </row>
    <row r="151" ht="25" customHeight="1" spans="1:19">
      <c r="A151" s="55">
        <v>146</v>
      </c>
      <c r="B151" s="17" t="s">
        <v>662</v>
      </c>
      <c r="C151" s="18">
        <v>20200306120</v>
      </c>
      <c r="D151" s="19" t="s">
        <v>684</v>
      </c>
      <c r="E151" s="56">
        <f>VLOOKUP(C151,[2]sheet1!$A:$AO,40,0)</f>
        <v>0</v>
      </c>
      <c r="F151" s="38" t="str">
        <f>VLOOKUP(C151,[2]sheet1!$A:$AO,41,0)</f>
        <v/>
      </c>
      <c r="G151" s="16">
        <v>13</v>
      </c>
      <c r="H151" s="16">
        <v>7.5</v>
      </c>
      <c r="I151" s="16">
        <f t="shared" si="9"/>
        <v>20.5</v>
      </c>
      <c r="J151" s="16">
        <v>174</v>
      </c>
      <c r="K151" s="16" t="str">
        <f t="shared" si="10"/>
        <v>是</v>
      </c>
      <c r="L151" s="26">
        <v>2470</v>
      </c>
      <c r="M151" s="16" t="str">
        <f t="shared" si="11"/>
        <v>是</v>
      </c>
      <c r="N151" s="43" t="s">
        <v>27</v>
      </c>
      <c r="O151" s="43" t="s">
        <v>28</v>
      </c>
      <c r="P151" s="43" t="str">
        <f t="shared" si="8"/>
        <v>是</v>
      </c>
      <c r="Q151" s="88" t="s">
        <v>29</v>
      </c>
      <c r="R151" s="50">
        <v>0</v>
      </c>
      <c r="S151" s="17"/>
    </row>
    <row r="152" ht="25" customHeight="1" spans="1:19">
      <c r="A152" s="55">
        <v>147</v>
      </c>
      <c r="B152" s="17" t="s">
        <v>662</v>
      </c>
      <c r="C152" s="18">
        <v>20200306049</v>
      </c>
      <c r="D152" s="19" t="s">
        <v>685</v>
      </c>
      <c r="E152" s="56">
        <f>VLOOKUP(C152,[2]sheet1!$A:$AO,40,0)</f>
        <v>0</v>
      </c>
      <c r="F152" s="38" t="str">
        <f>VLOOKUP(C152,[2]sheet1!$A:$AO,41,0)</f>
        <v/>
      </c>
      <c r="G152" s="16">
        <v>14</v>
      </c>
      <c r="H152" s="16">
        <v>7.5</v>
      </c>
      <c r="I152" s="16">
        <f t="shared" si="9"/>
        <v>21.5</v>
      </c>
      <c r="J152" s="16">
        <v>253</v>
      </c>
      <c r="K152" s="16" t="str">
        <f t="shared" si="10"/>
        <v>是</v>
      </c>
      <c r="L152" s="26">
        <v>2410</v>
      </c>
      <c r="M152" s="16" t="str">
        <f t="shared" si="11"/>
        <v>是</v>
      </c>
      <c r="N152" s="43" t="s">
        <v>27</v>
      </c>
      <c r="O152" s="43" t="s">
        <v>28</v>
      </c>
      <c r="P152" s="43" t="str">
        <f t="shared" si="8"/>
        <v>是</v>
      </c>
      <c r="Q152" s="88" t="s">
        <v>29</v>
      </c>
      <c r="R152" s="50">
        <v>0</v>
      </c>
      <c r="S152" s="17"/>
    </row>
    <row r="153" ht="25" customHeight="1" spans="1:19">
      <c r="A153" s="55">
        <v>148</v>
      </c>
      <c r="B153" s="17" t="s">
        <v>662</v>
      </c>
      <c r="C153" s="18">
        <v>20200306038</v>
      </c>
      <c r="D153" s="19" t="s">
        <v>686</v>
      </c>
      <c r="E153" s="56">
        <f>VLOOKUP(C153,[2]sheet1!$A:$AO,40,0)</f>
        <v>2</v>
      </c>
      <c r="F153" s="38" t="str">
        <f>VLOOKUP(C153,[2]sheet1!$A:$AO,41,0)</f>
        <v>预就业实习职业素养实习与劳动教育</v>
      </c>
      <c r="G153" s="16">
        <v>12</v>
      </c>
      <c r="H153" s="16">
        <v>7.5</v>
      </c>
      <c r="I153" s="16">
        <f t="shared" si="9"/>
        <v>19.5</v>
      </c>
      <c r="J153" s="16">
        <v>179</v>
      </c>
      <c r="K153" s="16" t="str">
        <f t="shared" si="10"/>
        <v>是</v>
      </c>
      <c r="L153" s="26">
        <v>2450</v>
      </c>
      <c r="M153" s="16" t="str">
        <f t="shared" si="11"/>
        <v>是</v>
      </c>
      <c r="N153" s="43" t="s">
        <v>27</v>
      </c>
      <c r="O153" s="43" t="s">
        <v>28</v>
      </c>
      <c r="P153" s="43" t="str">
        <f t="shared" si="8"/>
        <v>否</v>
      </c>
      <c r="Q153" s="89" t="s">
        <v>63</v>
      </c>
      <c r="R153" s="50">
        <v>0</v>
      </c>
      <c r="S153" s="17">
        <v>1</v>
      </c>
    </row>
    <row r="154" ht="25" customHeight="1" spans="1:19">
      <c r="A154" s="55">
        <v>149</v>
      </c>
      <c r="B154" s="17" t="s">
        <v>662</v>
      </c>
      <c r="C154" s="18">
        <v>20200306171</v>
      </c>
      <c r="D154" s="19" t="s">
        <v>687</v>
      </c>
      <c r="E154" s="56">
        <f>VLOOKUP(C154,[2]sheet1!$A:$AO,40,0)</f>
        <v>2</v>
      </c>
      <c r="F154" s="38" t="str">
        <f>VLOOKUP(C154,[2]sheet1!$A:$AO,41,0)</f>
        <v>预就业实习职业素养实习与劳动教育</v>
      </c>
      <c r="G154" s="16">
        <v>12</v>
      </c>
      <c r="H154" s="16">
        <v>7.5</v>
      </c>
      <c r="I154" s="16">
        <f t="shared" si="9"/>
        <v>19.5</v>
      </c>
      <c r="J154" s="16">
        <v>254</v>
      </c>
      <c r="K154" s="16" t="str">
        <f t="shared" si="10"/>
        <v>是</v>
      </c>
      <c r="L154" s="26">
        <v>2580</v>
      </c>
      <c r="M154" s="16" t="str">
        <f t="shared" si="11"/>
        <v>是</v>
      </c>
      <c r="N154" s="43" t="s">
        <v>27</v>
      </c>
      <c r="O154" s="43" t="s">
        <v>28</v>
      </c>
      <c r="P154" s="43" t="str">
        <f t="shared" si="8"/>
        <v>否</v>
      </c>
      <c r="Q154" s="89" t="s">
        <v>63</v>
      </c>
      <c r="R154" s="50">
        <v>0</v>
      </c>
      <c r="S154" s="17">
        <v>1</v>
      </c>
    </row>
    <row r="155" ht="25" customHeight="1" spans="1:19">
      <c r="A155" s="55">
        <v>150</v>
      </c>
      <c r="B155" s="17" t="s">
        <v>662</v>
      </c>
      <c r="C155" s="18">
        <v>20200306145</v>
      </c>
      <c r="D155" s="19" t="s">
        <v>688</v>
      </c>
      <c r="E155" s="56">
        <f>VLOOKUP(C155,[2]sheet1!$A:$AO,40,0)</f>
        <v>2</v>
      </c>
      <c r="F155" s="38" t="str">
        <f>VLOOKUP(C155,[2]sheet1!$A:$AO,41,0)</f>
        <v>预就业实习职业素养实习与劳动教育</v>
      </c>
      <c r="G155" s="16">
        <v>13</v>
      </c>
      <c r="H155" s="16">
        <v>7.5</v>
      </c>
      <c r="I155" s="16">
        <f t="shared" si="9"/>
        <v>20.5</v>
      </c>
      <c r="J155" s="16">
        <v>232</v>
      </c>
      <c r="K155" s="16" t="str">
        <f t="shared" si="10"/>
        <v>是</v>
      </c>
      <c r="L155" s="26">
        <v>2440</v>
      </c>
      <c r="M155" s="16" t="str">
        <f t="shared" si="11"/>
        <v>是</v>
      </c>
      <c r="N155" s="43" t="s">
        <v>27</v>
      </c>
      <c r="O155" s="43" t="s">
        <v>28</v>
      </c>
      <c r="P155" s="43" t="str">
        <f t="shared" si="8"/>
        <v>否</v>
      </c>
      <c r="Q155" s="89" t="s">
        <v>63</v>
      </c>
      <c r="R155" s="50">
        <v>0</v>
      </c>
      <c r="S155" s="17">
        <v>1</v>
      </c>
    </row>
    <row r="156" ht="25" customHeight="1" spans="1:19">
      <c r="A156" s="55">
        <v>151</v>
      </c>
      <c r="B156" s="17" t="s">
        <v>662</v>
      </c>
      <c r="C156" s="18">
        <v>20200306034</v>
      </c>
      <c r="D156" s="19" t="s">
        <v>689</v>
      </c>
      <c r="E156" s="56">
        <f>VLOOKUP(C156,[2]sheet1!$A:$AO,40,0)</f>
        <v>0</v>
      </c>
      <c r="F156" s="38" t="str">
        <f>VLOOKUP(C156,[2]sheet1!$A:$AO,41,0)</f>
        <v/>
      </c>
      <c r="G156" s="16">
        <v>12</v>
      </c>
      <c r="H156" s="16">
        <v>6.5</v>
      </c>
      <c r="I156" s="16">
        <f t="shared" si="9"/>
        <v>18.5</v>
      </c>
      <c r="J156" s="16">
        <v>272</v>
      </c>
      <c r="K156" s="16" t="str">
        <f t="shared" si="10"/>
        <v>是</v>
      </c>
      <c r="L156" s="26">
        <v>2880</v>
      </c>
      <c r="M156" s="16" t="str">
        <f t="shared" si="11"/>
        <v>是</v>
      </c>
      <c r="N156" s="43" t="s">
        <v>27</v>
      </c>
      <c r="O156" s="43" t="s">
        <v>28</v>
      </c>
      <c r="P156" s="43" t="str">
        <f t="shared" si="8"/>
        <v>是</v>
      </c>
      <c r="Q156" s="88" t="s">
        <v>29</v>
      </c>
      <c r="R156" s="50">
        <v>0</v>
      </c>
      <c r="S156" s="17"/>
    </row>
    <row r="157" ht="25" customHeight="1" spans="1:19">
      <c r="A157" s="55">
        <v>152</v>
      </c>
      <c r="B157" s="17" t="s">
        <v>662</v>
      </c>
      <c r="C157" s="18">
        <v>20200101024</v>
      </c>
      <c r="D157" s="19" t="s">
        <v>690</v>
      </c>
      <c r="E157" s="56">
        <f>VLOOKUP(C157,[2]sheet1!$A:$AO,40,0)</f>
        <v>0</v>
      </c>
      <c r="F157" s="38" t="str">
        <f>VLOOKUP(C157,[2]sheet1!$A:$AO,41,0)</f>
        <v/>
      </c>
      <c r="G157" s="16">
        <v>12</v>
      </c>
      <c r="H157" s="16">
        <v>7.5</v>
      </c>
      <c r="I157" s="16">
        <f t="shared" si="9"/>
        <v>19.5</v>
      </c>
      <c r="J157" s="16">
        <v>252</v>
      </c>
      <c r="K157" s="16" t="str">
        <f t="shared" si="10"/>
        <v>是</v>
      </c>
      <c r="L157" s="26">
        <v>2830</v>
      </c>
      <c r="M157" s="16" t="str">
        <f t="shared" si="11"/>
        <v>是</v>
      </c>
      <c r="N157" s="43" t="s">
        <v>27</v>
      </c>
      <c r="O157" s="43" t="s">
        <v>28</v>
      </c>
      <c r="P157" s="43" t="str">
        <f t="shared" si="8"/>
        <v>是</v>
      </c>
      <c r="Q157" s="88" t="s">
        <v>29</v>
      </c>
      <c r="R157" s="50">
        <v>0</v>
      </c>
      <c r="S157" s="17"/>
    </row>
    <row r="158" ht="25" customHeight="1" spans="1:19">
      <c r="A158" s="55">
        <v>153</v>
      </c>
      <c r="B158" s="17" t="s">
        <v>662</v>
      </c>
      <c r="C158" s="18">
        <v>20200306075</v>
      </c>
      <c r="D158" s="19" t="s">
        <v>691</v>
      </c>
      <c r="E158" s="56">
        <f>VLOOKUP(C158,[2]sheet1!$A:$AO,40,0)</f>
        <v>0</v>
      </c>
      <c r="F158" s="38" t="str">
        <f>VLOOKUP(C158,[2]sheet1!$A:$AO,41,0)</f>
        <v/>
      </c>
      <c r="G158" s="16">
        <v>16</v>
      </c>
      <c r="H158" s="16">
        <v>7.5</v>
      </c>
      <c r="I158" s="16">
        <f t="shared" si="9"/>
        <v>23.5</v>
      </c>
      <c r="J158" s="16">
        <v>385</v>
      </c>
      <c r="K158" s="16" t="str">
        <f t="shared" si="10"/>
        <v>是</v>
      </c>
      <c r="L158" s="26">
        <v>2790</v>
      </c>
      <c r="M158" s="16" t="str">
        <f t="shared" si="11"/>
        <v>是</v>
      </c>
      <c r="N158" s="43" t="s">
        <v>27</v>
      </c>
      <c r="O158" s="43" t="s">
        <v>28</v>
      </c>
      <c r="P158" s="43" t="str">
        <f t="shared" si="8"/>
        <v>是</v>
      </c>
      <c r="Q158" s="88" t="s">
        <v>29</v>
      </c>
      <c r="R158" s="50">
        <v>0</v>
      </c>
      <c r="S158" s="17"/>
    </row>
    <row r="159" ht="25" customHeight="1" spans="1:19">
      <c r="A159" s="55">
        <v>154</v>
      </c>
      <c r="B159" s="17" t="s">
        <v>662</v>
      </c>
      <c r="C159" s="18">
        <v>20200306017</v>
      </c>
      <c r="D159" s="19" t="s">
        <v>692</v>
      </c>
      <c r="E159" s="56">
        <f>VLOOKUP(C159,[2]sheet1!$A:$AO,40,0)</f>
        <v>0</v>
      </c>
      <c r="F159" s="38" t="str">
        <f>VLOOKUP(C159,[2]sheet1!$A:$AO,41,0)</f>
        <v/>
      </c>
      <c r="G159" s="16">
        <v>16</v>
      </c>
      <c r="H159" s="16">
        <v>6.5</v>
      </c>
      <c r="I159" s="16">
        <f t="shared" si="9"/>
        <v>22.5</v>
      </c>
      <c r="J159" s="16">
        <v>212</v>
      </c>
      <c r="K159" s="16" t="str">
        <f t="shared" si="10"/>
        <v>是</v>
      </c>
      <c r="L159" s="26">
        <v>2470</v>
      </c>
      <c r="M159" s="16" t="str">
        <f t="shared" si="11"/>
        <v>是</v>
      </c>
      <c r="N159" s="43" t="s">
        <v>27</v>
      </c>
      <c r="O159" s="43" t="s">
        <v>28</v>
      </c>
      <c r="P159" s="43" t="str">
        <f t="shared" si="8"/>
        <v>是</v>
      </c>
      <c r="Q159" s="88" t="s">
        <v>29</v>
      </c>
      <c r="R159" s="50">
        <v>0</v>
      </c>
      <c r="S159" s="17"/>
    </row>
    <row r="160" ht="25" customHeight="1" spans="1:19">
      <c r="A160" s="55">
        <v>155</v>
      </c>
      <c r="B160" s="17" t="s">
        <v>662</v>
      </c>
      <c r="C160" s="18">
        <v>20200306086</v>
      </c>
      <c r="D160" s="19" t="s">
        <v>693</v>
      </c>
      <c r="E160" s="56">
        <f>VLOOKUP(C160,[2]sheet1!$A:$AO,40,0)</f>
        <v>0</v>
      </c>
      <c r="F160" s="38" t="str">
        <f>VLOOKUP(C160,[2]sheet1!$A:$AO,41,0)</f>
        <v/>
      </c>
      <c r="G160" s="16">
        <v>16</v>
      </c>
      <c r="H160" s="16">
        <v>6.5</v>
      </c>
      <c r="I160" s="16">
        <f t="shared" si="9"/>
        <v>22.5</v>
      </c>
      <c r="J160" s="16">
        <v>239</v>
      </c>
      <c r="K160" s="16" t="str">
        <f t="shared" si="10"/>
        <v>是</v>
      </c>
      <c r="L160" s="26">
        <v>2340</v>
      </c>
      <c r="M160" s="16" t="str">
        <f t="shared" si="11"/>
        <v>是</v>
      </c>
      <c r="N160" s="43" t="s">
        <v>27</v>
      </c>
      <c r="O160" s="43" t="s">
        <v>28</v>
      </c>
      <c r="P160" s="43" t="str">
        <f t="shared" si="8"/>
        <v>是</v>
      </c>
      <c r="Q160" s="88" t="s">
        <v>29</v>
      </c>
      <c r="R160" s="50">
        <v>0</v>
      </c>
      <c r="S160" s="17"/>
    </row>
    <row r="161" ht="25" customHeight="1" spans="1:19">
      <c r="A161" s="55">
        <v>156</v>
      </c>
      <c r="B161" s="17" t="s">
        <v>662</v>
      </c>
      <c r="C161" s="18">
        <v>20180306129</v>
      </c>
      <c r="D161" s="19" t="s">
        <v>694</v>
      </c>
      <c r="E161" s="56">
        <f>VLOOKUP(C161,[2]sheet1!$A:$AO,40,0)</f>
        <v>0</v>
      </c>
      <c r="F161" s="38" t="str">
        <f>VLOOKUP(C161,[2]sheet1!$A:$AO,41,0)</f>
        <v/>
      </c>
      <c r="G161" s="16">
        <v>15</v>
      </c>
      <c r="H161" s="16">
        <v>7.5</v>
      </c>
      <c r="I161" s="16">
        <f t="shared" si="9"/>
        <v>22.5</v>
      </c>
      <c r="J161" s="16">
        <v>271</v>
      </c>
      <c r="K161" s="16" t="str">
        <f t="shared" si="10"/>
        <v>是</v>
      </c>
      <c r="L161" s="26">
        <v>2670</v>
      </c>
      <c r="M161" s="16" t="str">
        <f t="shared" si="11"/>
        <v>是</v>
      </c>
      <c r="N161" s="43" t="s">
        <v>27</v>
      </c>
      <c r="O161" s="43" t="s">
        <v>28</v>
      </c>
      <c r="P161" s="43" t="str">
        <f t="shared" si="8"/>
        <v>是</v>
      </c>
      <c r="Q161" s="88" t="s">
        <v>29</v>
      </c>
      <c r="R161" s="50">
        <v>0</v>
      </c>
      <c r="S161" s="17"/>
    </row>
    <row r="162" ht="25" customHeight="1" spans="1:19">
      <c r="A162" s="55">
        <v>157</v>
      </c>
      <c r="B162" s="17" t="s">
        <v>662</v>
      </c>
      <c r="C162" s="18">
        <v>20200306103</v>
      </c>
      <c r="D162" s="19" t="s">
        <v>695</v>
      </c>
      <c r="E162" s="56">
        <f>VLOOKUP(C162,[2]sheet1!$A:$AO,40,0)</f>
        <v>0</v>
      </c>
      <c r="F162" s="38" t="str">
        <f>VLOOKUP(C162,[2]sheet1!$A:$AO,41,0)</f>
        <v/>
      </c>
      <c r="G162" s="16">
        <v>12</v>
      </c>
      <c r="H162" s="16">
        <v>6.5</v>
      </c>
      <c r="I162" s="16">
        <f t="shared" si="9"/>
        <v>18.5</v>
      </c>
      <c r="J162" s="16">
        <v>206</v>
      </c>
      <c r="K162" s="16" t="str">
        <f t="shared" si="10"/>
        <v>是</v>
      </c>
      <c r="L162" s="26">
        <v>2380</v>
      </c>
      <c r="M162" s="16" t="str">
        <f t="shared" si="11"/>
        <v>是</v>
      </c>
      <c r="N162" s="43" t="s">
        <v>27</v>
      </c>
      <c r="O162" s="43" t="s">
        <v>28</v>
      </c>
      <c r="P162" s="43" t="str">
        <f t="shared" si="8"/>
        <v>是</v>
      </c>
      <c r="Q162" s="88" t="s">
        <v>29</v>
      </c>
      <c r="R162" s="50">
        <v>0</v>
      </c>
      <c r="S162" s="17"/>
    </row>
    <row r="163" ht="25" customHeight="1" spans="1:19">
      <c r="A163" s="55">
        <v>158</v>
      </c>
      <c r="B163" s="17" t="s">
        <v>662</v>
      </c>
      <c r="C163" s="18">
        <v>20180306014</v>
      </c>
      <c r="D163" s="19" t="s">
        <v>696</v>
      </c>
      <c r="E163" s="56">
        <f>VLOOKUP(C163,[2]sheet1!$A:$AO,40,0)</f>
        <v>0</v>
      </c>
      <c r="F163" s="38" t="str">
        <f>VLOOKUP(C163,[2]sheet1!$A:$AO,41,0)</f>
        <v/>
      </c>
      <c r="G163" s="16">
        <v>15</v>
      </c>
      <c r="H163" s="16">
        <v>5.5</v>
      </c>
      <c r="I163" s="16">
        <f t="shared" si="9"/>
        <v>20.5</v>
      </c>
      <c r="J163" s="16">
        <v>209</v>
      </c>
      <c r="K163" s="16" t="str">
        <f t="shared" si="10"/>
        <v>是</v>
      </c>
      <c r="L163" s="26">
        <v>2640</v>
      </c>
      <c r="M163" s="16" t="str">
        <f t="shared" si="11"/>
        <v>是</v>
      </c>
      <c r="N163" s="43" t="s">
        <v>27</v>
      </c>
      <c r="O163" s="43" t="s">
        <v>28</v>
      </c>
      <c r="P163" s="43" t="str">
        <f t="shared" si="8"/>
        <v>是</v>
      </c>
      <c r="Q163" s="88" t="s">
        <v>29</v>
      </c>
      <c r="R163" s="50">
        <v>0</v>
      </c>
      <c r="S163" s="17"/>
    </row>
    <row r="164" ht="25" customHeight="1" spans="1:19">
      <c r="A164" s="55">
        <v>159</v>
      </c>
      <c r="B164" s="17" t="s">
        <v>662</v>
      </c>
      <c r="C164" s="18">
        <v>20200306025</v>
      </c>
      <c r="D164" s="19" t="s">
        <v>697</v>
      </c>
      <c r="E164" s="56">
        <f>VLOOKUP(C164,[2]sheet1!$A:$AO,40,0)</f>
        <v>2</v>
      </c>
      <c r="F164" s="38" t="str">
        <f>VLOOKUP(C164,[2]sheet1!$A:$AO,41,0)</f>
        <v>预就业实习职业素养实习与劳动教育</v>
      </c>
      <c r="G164" s="16">
        <v>11</v>
      </c>
      <c r="H164" s="16">
        <v>6.5</v>
      </c>
      <c r="I164" s="16">
        <f t="shared" si="9"/>
        <v>17.5</v>
      </c>
      <c r="J164" s="16">
        <v>307</v>
      </c>
      <c r="K164" s="16" t="str">
        <f t="shared" si="10"/>
        <v>是</v>
      </c>
      <c r="L164" s="26">
        <v>2570</v>
      </c>
      <c r="M164" s="16" t="str">
        <f t="shared" si="11"/>
        <v>是</v>
      </c>
      <c r="N164" s="43" t="s">
        <v>27</v>
      </c>
      <c r="O164" s="43" t="s">
        <v>28</v>
      </c>
      <c r="P164" s="43" t="str">
        <f t="shared" si="8"/>
        <v>否</v>
      </c>
      <c r="Q164" s="89" t="s">
        <v>63</v>
      </c>
      <c r="R164" s="50">
        <v>0</v>
      </c>
      <c r="S164" s="17">
        <v>1</v>
      </c>
    </row>
    <row r="165" ht="25" customHeight="1" spans="1:19">
      <c r="A165" s="55">
        <v>160</v>
      </c>
      <c r="B165" s="17" t="s">
        <v>662</v>
      </c>
      <c r="C165" s="18">
        <v>20200306048</v>
      </c>
      <c r="D165" s="19" t="s">
        <v>698</v>
      </c>
      <c r="E165" s="56">
        <f>VLOOKUP(C165,[2]sheet1!$A:$AO,40,0)</f>
        <v>0</v>
      </c>
      <c r="F165" s="38" t="str">
        <f>VLOOKUP(C165,[2]sheet1!$A:$AO,41,0)</f>
        <v/>
      </c>
      <c r="G165" s="16">
        <v>8</v>
      </c>
      <c r="H165" s="16">
        <v>7.5</v>
      </c>
      <c r="I165" s="16">
        <f t="shared" si="9"/>
        <v>15.5</v>
      </c>
      <c r="J165" s="16">
        <v>225</v>
      </c>
      <c r="K165" s="16" t="str">
        <f t="shared" si="10"/>
        <v>是</v>
      </c>
      <c r="L165" s="26">
        <v>2390</v>
      </c>
      <c r="M165" s="16" t="str">
        <f t="shared" si="11"/>
        <v>是</v>
      </c>
      <c r="N165" s="43" t="s">
        <v>27</v>
      </c>
      <c r="O165" s="43" t="s">
        <v>28</v>
      </c>
      <c r="P165" s="43" t="str">
        <f t="shared" si="8"/>
        <v>是</v>
      </c>
      <c r="Q165" s="88" t="s">
        <v>29</v>
      </c>
      <c r="R165" s="50">
        <v>0</v>
      </c>
      <c r="S165" s="17"/>
    </row>
    <row r="166" ht="25" customHeight="1" spans="1:19">
      <c r="A166" s="55">
        <v>161</v>
      </c>
      <c r="B166" s="17" t="s">
        <v>662</v>
      </c>
      <c r="C166" s="18">
        <v>20200306045</v>
      </c>
      <c r="D166" s="19" t="s">
        <v>699</v>
      </c>
      <c r="E166" s="56">
        <f>VLOOKUP(C166,[2]sheet1!$A:$AO,40,0)</f>
        <v>0</v>
      </c>
      <c r="F166" s="38" t="str">
        <f>VLOOKUP(C166,[2]sheet1!$A:$AO,41,0)</f>
        <v/>
      </c>
      <c r="G166" s="16">
        <v>13</v>
      </c>
      <c r="H166" s="16">
        <v>5.5</v>
      </c>
      <c r="I166" s="16">
        <f t="shared" si="9"/>
        <v>18.5</v>
      </c>
      <c r="J166" s="16">
        <v>209</v>
      </c>
      <c r="K166" s="16" t="str">
        <f t="shared" si="10"/>
        <v>是</v>
      </c>
      <c r="L166" s="26">
        <v>2380</v>
      </c>
      <c r="M166" s="16" t="str">
        <f t="shared" si="11"/>
        <v>是</v>
      </c>
      <c r="N166" s="43" t="s">
        <v>27</v>
      </c>
      <c r="O166" s="43" t="s">
        <v>28</v>
      </c>
      <c r="P166" s="43" t="str">
        <f t="shared" si="8"/>
        <v>是</v>
      </c>
      <c r="Q166" s="88" t="s">
        <v>29</v>
      </c>
      <c r="R166" s="50">
        <v>0</v>
      </c>
      <c r="S166" s="17"/>
    </row>
    <row r="167" ht="25" customHeight="1" spans="1:19">
      <c r="A167" s="55">
        <v>162</v>
      </c>
      <c r="B167" s="17" t="s">
        <v>662</v>
      </c>
      <c r="C167" s="18">
        <v>20200306067</v>
      </c>
      <c r="D167" s="19" t="s">
        <v>700</v>
      </c>
      <c r="E167" s="56">
        <f>VLOOKUP(C167,[2]sheet1!$A:$AO,40,0)</f>
        <v>0</v>
      </c>
      <c r="F167" s="38" t="str">
        <f>VLOOKUP(C167,[2]sheet1!$A:$AO,41,0)</f>
        <v/>
      </c>
      <c r="G167" s="16">
        <v>11</v>
      </c>
      <c r="H167" s="16">
        <v>6.5</v>
      </c>
      <c r="I167" s="16">
        <f t="shared" si="9"/>
        <v>17.5</v>
      </c>
      <c r="J167" s="16">
        <v>163</v>
      </c>
      <c r="K167" s="16" t="str">
        <f t="shared" si="10"/>
        <v>是</v>
      </c>
      <c r="L167" s="26">
        <v>2450</v>
      </c>
      <c r="M167" s="16" t="str">
        <f t="shared" si="11"/>
        <v>是</v>
      </c>
      <c r="N167" s="43" t="s">
        <v>27</v>
      </c>
      <c r="O167" s="43" t="s">
        <v>28</v>
      </c>
      <c r="P167" s="43" t="str">
        <f t="shared" si="8"/>
        <v>是</v>
      </c>
      <c r="Q167" s="88" t="s">
        <v>29</v>
      </c>
      <c r="R167" s="50">
        <v>0</v>
      </c>
      <c r="S167" s="17"/>
    </row>
    <row r="168" ht="25" customHeight="1" spans="1:19">
      <c r="A168" s="55">
        <v>163</v>
      </c>
      <c r="B168" s="17" t="s">
        <v>662</v>
      </c>
      <c r="C168" s="18">
        <v>20200306012</v>
      </c>
      <c r="D168" s="19" t="s">
        <v>701</v>
      </c>
      <c r="E168" s="56">
        <f>VLOOKUP(C168,[2]sheet1!$A:$AO,40,0)</f>
        <v>0</v>
      </c>
      <c r="F168" s="38" t="str">
        <f>VLOOKUP(C168,[2]sheet1!$A:$AO,41,0)</f>
        <v/>
      </c>
      <c r="G168" s="16">
        <v>14</v>
      </c>
      <c r="H168" s="16">
        <v>5.5</v>
      </c>
      <c r="I168" s="16">
        <f t="shared" si="9"/>
        <v>19.5</v>
      </c>
      <c r="J168" s="16">
        <v>299</v>
      </c>
      <c r="K168" s="16" t="str">
        <f t="shared" si="10"/>
        <v>是</v>
      </c>
      <c r="L168" s="26">
        <v>2480</v>
      </c>
      <c r="M168" s="16" t="str">
        <f t="shared" si="11"/>
        <v>是</v>
      </c>
      <c r="N168" s="43" t="s">
        <v>27</v>
      </c>
      <c r="O168" s="43" t="s">
        <v>28</v>
      </c>
      <c r="P168" s="43" t="str">
        <f t="shared" si="8"/>
        <v>是</v>
      </c>
      <c r="Q168" s="88" t="s">
        <v>29</v>
      </c>
      <c r="R168" s="50">
        <v>0</v>
      </c>
      <c r="S168" s="17"/>
    </row>
    <row r="169" ht="37" customHeight="1" spans="1:19">
      <c r="A169" s="55">
        <v>164</v>
      </c>
      <c r="B169" s="17" t="s">
        <v>662</v>
      </c>
      <c r="C169" s="18">
        <v>20200205022</v>
      </c>
      <c r="D169" s="19" t="s">
        <v>702</v>
      </c>
      <c r="E169" s="56">
        <f>VLOOKUP(C169,[2]sheet1!$A:$AO,40,0)</f>
        <v>4</v>
      </c>
      <c r="F169" s="38" t="str">
        <f>VLOOKUP(C169,[2]sheet1!$A:$AO,41,0)</f>
        <v>数据库技术 职业发展与就业指导预就业实习职业素养实习与劳动教育</v>
      </c>
      <c r="G169" s="16">
        <v>10</v>
      </c>
      <c r="H169" s="16">
        <v>5.5</v>
      </c>
      <c r="I169" s="16">
        <f t="shared" si="9"/>
        <v>15.5</v>
      </c>
      <c r="J169" s="16">
        <v>138</v>
      </c>
      <c r="K169" s="16" t="str">
        <f t="shared" si="10"/>
        <v>是</v>
      </c>
      <c r="L169" s="26">
        <v>2190</v>
      </c>
      <c r="M169" s="16" t="str">
        <f t="shared" si="11"/>
        <v>是</v>
      </c>
      <c r="N169" s="43" t="s">
        <v>27</v>
      </c>
      <c r="O169" s="43" t="s">
        <v>28</v>
      </c>
      <c r="P169" s="43" t="str">
        <f t="shared" si="8"/>
        <v>否</v>
      </c>
      <c r="Q169" s="89" t="s">
        <v>63</v>
      </c>
      <c r="R169" s="50">
        <v>7357.8</v>
      </c>
      <c r="S169" s="17">
        <v>1</v>
      </c>
    </row>
    <row r="170" ht="37" customHeight="1" spans="1:19">
      <c r="A170" s="55">
        <v>165</v>
      </c>
      <c r="B170" s="17" t="s">
        <v>662</v>
      </c>
      <c r="C170" s="18">
        <v>20200306133</v>
      </c>
      <c r="D170" s="19" t="s">
        <v>703</v>
      </c>
      <c r="E170" s="56">
        <f>VLOOKUP(C170,[2]sheet1!$A:$AO,40,0)</f>
        <v>3</v>
      </c>
      <c r="F170" s="38" t="str">
        <f>VLOOKUP(C170,[2]sheet1!$A:$AO,41,0)</f>
        <v>数据库技术 预就业实习职业素养实习与劳动教育</v>
      </c>
      <c r="G170" s="16">
        <v>15</v>
      </c>
      <c r="H170" s="16">
        <v>7.5</v>
      </c>
      <c r="I170" s="16">
        <f t="shared" si="9"/>
        <v>22.5</v>
      </c>
      <c r="J170" s="16">
        <v>177</v>
      </c>
      <c r="K170" s="16" t="str">
        <f t="shared" si="10"/>
        <v>是</v>
      </c>
      <c r="L170" s="26">
        <v>2570</v>
      </c>
      <c r="M170" s="16" t="str">
        <f t="shared" si="11"/>
        <v>是</v>
      </c>
      <c r="N170" s="43" t="s">
        <v>27</v>
      </c>
      <c r="O170" s="43" t="s">
        <v>28</v>
      </c>
      <c r="P170" s="43" t="str">
        <f t="shared" si="8"/>
        <v>否</v>
      </c>
      <c r="Q170" s="89" t="s">
        <v>63</v>
      </c>
      <c r="R170" s="50">
        <v>0</v>
      </c>
      <c r="S170" s="17">
        <v>1</v>
      </c>
    </row>
    <row r="171" ht="37" customHeight="1" spans="1:19">
      <c r="A171" s="55">
        <v>166</v>
      </c>
      <c r="B171" s="17" t="s">
        <v>662</v>
      </c>
      <c r="C171" s="18">
        <v>20200306019</v>
      </c>
      <c r="D171" s="19" t="s">
        <v>704</v>
      </c>
      <c r="E171" s="56">
        <f>VLOOKUP(C171,[2]sheet1!$A:$AO,40,0)</f>
        <v>1</v>
      </c>
      <c r="F171" s="38" t="str">
        <f>VLOOKUP(C171,[2]sheet1!$A:$AO,41,0)</f>
        <v>创新思维训练</v>
      </c>
      <c r="G171" s="16">
        <v>14</v>
      </c>
      <c r="H171" s="16">
        <v>5.5</v>
      </c>
      <c r="I171" s="16">
        <f t="shared" si="9"/>
        <v>19.5</v>
      </c>
      <c r="J171" s="16">
        <v>121</v>
      </c>
      <c r="K171" s="16" t="str">
        <f t="shared" si="10"/>
        <v>是</v>
      </c>
      <c r="L171" s="26">
        <v>2150</v>
      </c>
      <c r="M171" s="16" t="str">
        <f t="shared" si="11"/>
        <v>是</v>
      </c>
      <c r="N171" s="43" t="s">
        <v>27</v>
      </c>
      <c r="O171" s="43" t="s">
        <v>28</v>
      </c>
      <c r="P171" s="43" t="str">
        <f t="shared" si="8"/>
        <v>否</v>
      </c>
      <c r="Q171" s="89" t="s">
        <v>63</v>
      </c>
      <c r="R171" s="50">
        <v>0</v>
      </c>
      <c r="S171" s="17">
        <v>1</v>
      </c>
    </row>
  </sheetData>
  <autoFilter ref="A4:V171">
    <extLst/>
  </autoFilter>
  <mergeCells count="17">
    <mergeCell ref="A1:S1"/>
    <mergeCell ref="A2:S2"/>
    <mergeCell ref="A3:S3"/>
    <mergeCell ref="G4:I4"/>
    <mergeCell ref="J4:K4"/>
    <mergeCell ref="L4:M4"/>
    <mergeCell ref="N4:O4"/>
    <mergeCell ref="A4:A5"/>
    <mergeCell ref="B4:B5"/>
    <mergeCell ref="C4:C5"/>
    <mergeCell ref="D4:D5"/>
    <mergeCell ref="E4:E5"/>
    <mergeCell ref="F4:F5"/>
    <mergeCell ref="P4:P5"/>
    <mergeCell ref="Q4:Q5"/>
    <mergeCell ref="R4:R5"/>
    <mergeCell ref="S4:S5"/>
  </mergeCells>
  <conditionalFormatting sqref="G6:G171">
    <cfRule type="cellIs" dxfId="0" priority="7" operator="lessThan">
      <formula>6</formula>
    </cfRule>
  </conditionalFormatting>
  <conditionalFormatting sqref="H6:H171">
    <cfRule type="cellIs" dxfId="0" priority="6" operator="lessThan">
      <formula>5</formula>
    </cfRule>
  </conditionalFormatting>
  <conditionalFormatting sqref="I6:I171">
    <cfRule type="cellIs" dxfId="0" priority="5" operator="lessThan">
      <formula>15</formula>
    </cfRule>
  </conditionalFormatting>
  <conditionalFormatting sqref="J6:J171">
    <cfRule type="cellIs" dxfId="0" priority="4" operator="lessThan">
      <formula>120</formula>
    </cfRule>
  </conditionalFormatting>
  <conditionalFormatting sqref="L6:L171">
    <cfRule type="cellIs" dxfId="0" priority="3" operator="lessThan">
      <formula>1800</formula>
    </cfRule>
  </conditionalFormatting>
  <conditionalFormatting sqref="N$1:N$1048576">
    <cfRule type="cellIs" dxfId="1" priority="2" operator="equal">
      <formula>"是"</formula>
    </cfRule>
  </conditionalFormatting>
  <conditionalFormatting sqref="P$1:P$1048576">
    <cfRule type="cellIs" dxfId="1" priority="1" operator="equal">
      <formula>"否"</formula>
    </cfRule>
  </conditionalFormatting>
  <dataValidations count="1">
    <dataValidation type="list" allowBlank="1" showInputMessage="1" showErrorMessage="1" sqref="S6:S11 S12:S78 S79:S85 S86:S128">
      <formula1>"1,2,3,1.2.3,1.2,1.3,2.3"</formula1>
    </dataValidation>
  </dataValidations>
  <pageMargins left="0.699305555555556" right="0.699305555555556" top="0.75" bottom="0.75" header="0.3" footer="0.3"/>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42"/>
  <sheetViews>
    <sheetView zoomScale="90" zoomScaleNormal="90" workbookViewId="0">
      <selection activeCell="Q21" sqref="Q21"/>
    </sheetView>
  </sheetViews>
  <sheetFormatPr defaultColWidth="9" defaultRowHeight="13.5"/>
  <cols>
    <col min="1" max="1" width="4.5" customWidth="1"/>
    <col min="2" max="2" width="29.25" customWidth="1"/>
    <col min="3" max="3" width="12.5" style="2" customWidth="1"/>
    <col min="5" max="5" width="9.5" customWidth="1"/>
    <col min="6" max="6" width="31.125" customWidth="1"/>
    <col min="7" max="8" width="8.25" customWidth="1"/>
    <col min="9" max="9" width="6.75" customWidth="1"/>
    <col min="10" max="10" width="6.5" customWidth="1"/>
    <col min="11" max="11" width="7.125" customWidth="1"/>
    <col min="12" max="12" width="5.875" customWidth="1"/>
    <col min="13" max="13" width="8.25" customWidth="1"/>
    <col min="14" max="14" width="8.25" style="36" customWidth="1"/>
    <col min="15" max="15" width="8.25" customWidth="1"/>
    <col min="16" max="16" width="8.25" style="36" customWidth="1"/>
    <col min="18" max="18" width="10.5" customWidth="1"/>
  </cols>
  <sheetData>
    <row r="1" ht="27" customHeight="1" spans="1:19">
      <c r="A1" s="3" t="s">
        <v>0</v>
      </c>
      <c r="B1" s="3"/>
      <c r="C1" s="3"/>
      <c r="D1" s="3"/>
      <c r="E1" s="3"/>
      <c r="F1" s="3"/>
      <c r="G1" s="3"/>
      <c r="H1" s="3"/>
      <c r="I1" s="3"/>
      <c r="J1" s="3"/>
      <c r="K1" s="3"/>
      <c r="L1" s="3"/>
      <c r="M1" s="3"/>
      <c r="N1" s="39"/>
      <c r="O1" s="3"/>
      <c r="P1" s="39"/>
      <c r="Q1" s="3"/>
      <c r="R1" s="3"/>
      <c r="S1" s="3"/>
    </row>
    <row r="2" ht="195" hidden="1" customHeight="1" spans="1:22">
      <c r="A2" s="4" t="s">
        <v>1</v>
      </c>
      <c r="B2" s="4"/>
      <c r="C2" s="4"/>
      <c r="D2" s="4"/>
      <c r="E2" s="4"/>
      <c r="F2" s="4"/>
      <c r="G2" s="4"/>
      <c r="H2" s="4"/>
      <c r="I2" s="4"/>
      <c r="J2" s="4"/>
      <c r="K2" s="4"/>
      <c r="L2" s="4"/>
      <c r="M2" s="4"/>
      <c r="N2" s="40"/>
      <c r="O2" s="4"/>
      <c r="P2" s="40"/>
      <c r="Q2" s="4"/>
      <c r="R2" s="4"/>
      <c r="S2" s="4"/>
      <c r="T2" s="53"/>
      <c r="U2" s="53"/>
      <c r="V2" s="53"/>
    </row>
    <row r="3" ht="27" customHeight="1" spans="1:19">
      <c r="A3" s="5" t="s">
        <v>705</v>
      </c>
      <c r="B3" s="6"/>
      <c r="C3" s="6"/>
      <c r="D3" s="6"/>
      <c r="E3" s="6"/>
      <c r="F3" s="6"/>
      <c r="G3" s="6"/>
      <c r="H3" s="6"/>
      <c r="I3" s="6"/>
      <c r="J3" s="6"/>
      <c r="K3" s="6"/>
      <c r="L3" s="6"/>
      <c r="M3" s="6"/>
      <c r="N3" s="41"/>
      <c r="O3" s="6"/>
      <c r="P3" s="41"/>
      <c r="Q3" s="6"/>
      <c r="R3" s="6"/>
      <c r="S3" s="30"/>
    </row>
    <row r="4" ht="19.5" customHeight="1" spans="1:19">
      <c r="A4" s="7" t="s">
        <v>3</v>
      </c>
      <c r="B4" s="8" t="s">
        <v>4</v>
      </c>
      <c r="C4" s="7" t="s">
        <v>5</v>
      </c>
      <c r="D4" s="7" t="s">
        <v>6</v>
      </c>
      <c r="E4" s="9" t="s">
        <v>7</v>
      </c>
      <c r="F4" s="7" t="s">
        <v>8</v>
      </c>
      <c r="G4" s="10" t="s">
        <v>9</v>
      </c>
      <c r="H4" s="11"/>
      <c r="I4" s="21"/>
      <c r="J4" s="7" t="s">
        <v>10</v>
      </c>
      <c r="K4" s="7"/>
      <c r="L4" s="9" t="s">
        <v>11</v>
      </c>
      <c r="M4" s="9"/>
      <c r="N4" s="42" t="s">
        <v>12</v>
      </c>
      <c r="O4" s="9"/>
      <c r="P4" s="42" t="s">
        <v>13</v>
      </c>
      <c r="Q4" s="9" t="s">
        <v>14</v>
      </c>
      <c r="R4" s="8" t="s">
        <v>15</v>
      </c>
      <c r="S4" s="9" t="s">
        <v>16</v>
      </c>
    </row>
    <row r="5" ht="36.75" customHeight="1" spans="1:19">
      <c r="A5" s="7"/>
      <c r="B5" s="12"/>
      <c r="C5" s="7"/>
      <c r="D5" s="7"/>
      <c r="E5" s="9"/>
      <c r="F5" s="7"/>
      <c r="G5" s="9" t="s">
        <v>17</v>
      </c>
      <c r="H5" s="9" t="s">
        <v>18</v>
      </c>
      <c r="I5" s="9" t="s">
        <v>19</v>
      </c>
      <c r="J5" s="7" t="s">
        <v>20</v>
      </c>
      <c r="K5" s="9" t="s">
        <v>21</v>
      </c>
      <c r="L5" s="9" t="s">
        <v>20</v>
      </c>
      <c r="M5" s="9" t="s">
        <v>22</v>
      </c>
      <c r="N5" s="47" t="s">
        <v>23</v>
      </c>
      <c r="O5" s="22" t="s">
        <v>24</v>
      </c>
      <c r="P5" s="42"/>
      <c r="Q5" s="9"/>
      <c r="R5" s="12"/>
      <c r="S5" s="7"/>
    </row>
    <row r="6" ht="24.75" customHeight="1" spans="1:19">
      <c r="A6" s="16">
        <v>1</v>
      </c>
      <c r="B6" s="17" t="s">
        <v>706</v>
      </c>
      <c r="C6" s="7">
        <v>20200321036</v>
      </c>
      <c r="D6" s="17" t="s">
        <v>707</v>
      </c>
      <c r="E6" s="16">
        <f>VLOOKUP(C6,[8]sheet1!$A:$AT,45,0)</f>
        <v>0</v>
      </c>
      <c r="F6" s="38" t="str">
        <f>VLOOKUP(C6,[8]sheet1!$A:$AT,46,0)</f>
        <v/>
      </c>
      <c r="G6" s="16">
        <v>13</v>
      </c>
      <c r="H6" s="16">
        <v>6.5</v>
      </c>
      <c r="I6" s="16">
        <f t="shared" ref="I6:I41" si="0">SUM(G6:H6)</f>
        <v>19.5</v>
      </c>
      <c r="J6" s="16">
        <v>288</v>
      </c>
      <c r="K6" s="16" t="str">
        <f t="shared" ref="K6:K41" si="1">IF(J6&gt;=120,"是","否")</f>
        <v>是</v>
      </c>
      <c r="L6" s="16">
        <v>2160</v>
      </c>
      <c r="M6" s="16" t="str">
        <f t="shared" ref="M6:M41" si="2">IF(L6&gt;=1800,"是","否")</f>
        <v>是</v>
      </c>
      <c r="N6" s="43" t="s">
        <v>27</v>
      </c>
      <c r="O6" s="27" t="s">
        <v>28</v>
      </c>
      <c r="P6" s="43" t="str">
        <f t="shared" ref="P6:P41" si="3">IF(AND(E6=0,SUM(G6:H6)&gt;=15,G6&gt;=6,H6&gt;=5,J6&gt;=120,L6&gt;=1800),"是","否")</f>
        <v>是</v>
      </c>
      <c r="Q6" s="16" t="s">
        <v>29</v>
      </c>
      <c r="R6" s="35">
        <v>0</v>
      </c>
      <c r="S6" s="17"/>
    </row>
    <row r="7" ht="24.75" customHeight="1" spans="1:19">
      <c r="A7" s="16">
        <v>2</v>
      </c>
      <c r="B7" s="17" t="s">
        <v>706</v>
      </c>
      <c r="C7" s="7">
        <v>20200321031</v>
      </c>
      <c r="D7" s="17" t="s">
        <v>708</v>
      </c>
      <c r="E7" s="16">
        <f>VLOOKUP(C7,[8]sheet1!$A:$AT,45,0)</f>
        <v>2</v>
      </c>
      <c r="F7" s="38" t="str">
        <f>VLOOKUP(C7,[8]sheet1!$A:$AT,46,0)</f>
        <v>预就业实习职业素养实习与劳动教育</v>
      </c>
      <c r="G7" s="16">
        <v>12</v>
      </c>
      <c r="H7" s="16">
        <v>6.5</v>
      </c>
      <c r="I7" s="16">
        <f t="shared" si="0"/>
        <v>18.5</v>
      </c>
      <c r="J7" s="16">
        <v>252</v>
      </c>
      <c r="K7" s="16" t="str">
        <f t="shared" si="1"/>
        <v>是</v>
      </c>
      <c r="L7" s="16">
        <v>2380</v>
      </c>
      <c r="M7" s="16" t="str">
        <f t="shared" si="2"/>
        <v>是</v>
      </c>
      <c r="N7" s="43" t="s">
        <v>27</v>
      </c>
      <c r="O7" s="27" t="s">
        <v>28</v>
      </c>
      <c r="P7" s="43" t="str">
        <f t="shared" si="3"/>
        <v>否</v>
      </c>
      <c r="Q7" s="45" t="s">
        <v>63</v>
      </c>
      <c r="R7" s="35">
        <v>0</v>
      </c>
      <c r="S7" s="17">
        <v>1</v>
      </c>
    </row>
    <row r="8" ht="24.75" customHeight="1" spans="1:19">
      <c r="A8" s="16">
        <v>3</v>
      </c>
      <c r="B8" s="17" t="s">
        <v>706</v>
      </c>
      <c r="C8" s="7">
        <v>20200321016</v>
      </c>
      <c r="D8" s="17" t="s">
        <v>709</v>
      </c>
      <c r="E8" s="16">
        <f>VLOOKUP(C8,[8]sheet1!$A:$AT,45,0)</f>
        <v>0</v>
      </c>
      <c r="F8" s="38" t="str">
        <f>VLOOKUP(C8,[8]sheet1!$A:$AT,46,0)</f>
        <v/>
      </c>
      <c r="G8" s="16">
        <v>12</v>
      </c>
      <c r="H8" s="16">
        <v>6.5</v>
      </c>
      <c r="I8" s="16">
        <f t="shared" si="0"/>
        <v>18.5</v>
      </c>
      <c r="J8" s="16">
        <v>430</v>
      </c>
      <c r="K8" s="16" t="str">
        <f t="shared" si="1"/>
        <v>是</v>
      </c>
      <c r="L8" s="16">
        <v>3930</v>
      </c>
      <c r="M8" s="16" t="str">
        <f t="shared" si="2"/>
        <v>是</v>
      </c>
      <c r="N8" s="43" t="s">
        <v>27</v>
      </c>
      <c r="O8" s="27" t="s">
        <v>28</v>
      </c>
      <c r="P8" s="43" t="str">
        <f t="shared" si="3"/>
        <v>是</v>
      </c>
      <c r="Q8" s="16" t="s">
        <v>29</v>
      </c>
      <c r="R8" s="35">
        <v>0</v>
      </c>
      <c r="S8" s="17"/>
    </row>
    <row r="9" ht="24.75" customHeight="1" spans="1:19">
      <c r="A9" s="16">
        <v>4</v>
      </c>
      <c r="B9" s="17" t="s">
        <v>706</v>
      </c>
      <c r="C9" s="7">
        <v>20200110025</v>
      </c>
      <c r="D9" s="17" t="s">
        <v>710</v>
      </c>
      <c r="E9" s="16">
        <f>VLOOKUP(C9,[8]sheet1!$A:$AT,45,0)</f>
        <v>0</v>
      </c>
      <c r="F9" s="38" t="str">
        <f>VLOOKUP(C9,[8]sheet1!$A:$AT,46,0)</f>
        <v/>
      </c>
      <c r="G9" s="16">
        <v>11</v>
      </c>
      <c r="H9" s="16">
        <v>6.5</v>
      </c>
      <c r="I9" s="16">
        <f t="shared" si="0"/>
        <v>17.5</v>
      </c>
      <c r="J9" s="16">
        <v>160</v>
      </c>
      <c r="K9" s="16" t="str">
        <f t="shared" si="1"/>
        <v>是</v>
      </c>
      <c r="L9" s="16">
        <v>2170</v>
      </c>
      <c r="M9" s="16" t="str">
        <f t="shared" si="2"/>
        <v>是</v>
      </c>
      <c r="N9" s="43" t="s">
        <v>27</v>
      </c>
      <c r="O9" s="27" t="s">
        <v>28</v>
      </c>
      <c r="P9" s="43" t="str">
        <f t="shared" si="3"/>
        <v>是</v>
      </c>
      <c r="Q9" s="16" t="s">
        <v>29</v>
      </c>
      <c r="R9" s="35">
        <v>0</v>
      </c>
      <c r="S9" s="17"/>
    </row>
    <row r="10" ht="24.75" customHeight="1" spans="1:19">
      <c r="A10" s="16">
        <v>5</v>
      </c>
      <c r="B10" s="17" t="s">
        <v>706</v>
      </c>
      <c r="C10" s="7">
        <v>20200321018</v>
      </c>
      <c r="D10" s="17" t="s">
        <v>711</v>
      </c>
      <c r="E10" s="16">
        <f>VLOOKUP(C10,[8]sheet1!$A:$AT,45,0)</f>
        <v>0</v>
      </c>
      <c r="F10" s="38" t="str">
        <f>VLOOKUP(C10,[8]sheet1!$A:$AT,46,0)</f>
        <v/>
      </c>
      <c r="G10" s="16">
        <v>12</v>
      </c>
      <c r="H10" s="16">
        <v>6.5</v>
      </c>
      <c r="I10" s="16">
        <f t="shared" si="0"/>
        <v>18.5</v>
      </c>
      <c r="J10" s="16">
        <v>222</v>
      </c>
      <c r="K10" s="16" t="str">
        <f t="shared" si="1"/>
        <v>是</v>
      </c>
      <c r="L10" s="16">
        <v>2380</v>
      </c>
      <c r="M10" s="16" t="str">
        <f t="shared" si="2"/>
        <v>是</v>
      </c>
      <c r="N10" s="43" t="s">
        <v>27</v>
      </c>
      <c r="O10" s="27" t="s">
        <v>28</v>
      </c>
      <c r="P10" s="43" t="str">
        <f t="shared" si="3"/>
        <v>是</v>
      </c>
      <c r="Q10" s="16" t="s">
        <v>29</v>
      </c>
      <c r="R10" s="35">
        <v>0</v>
      </c>
      <c r="S10" s="17"/>
    </row>
    <row r="11" ht="24.75" customHeight="1" spans="1:19">
      <c r="A11" s="16">
        <v>6</v>
      </c>
      <c r="B11" s="17" t="s">
        <v>706</v>
      </c>
      <c r="C11" s="7">
        <v>20200321009</v>
      </c>
      <c r="D11" s="17" t="s">
        <v>712</v>
      </c>
      <c r="E11" s="16">
        <f>VLOOKUP(C11,[8]sheet1!$A:$AT,45,0)</f>
        <v>0</v>
      </c>
      <c r="F11" s="38" t="str">
        <f>VLOOKUP(C11,[8]sheet1!$A:$AT,46,0)</f>
        <v/>
      </c>
      <c r="G11" s="16">
        <v>12</v>
      </c>
      <c r="H11" s="16">
        <v>6.5</v>
      </c>
      <c r="I11" s="16">
        <f t="shared" si="0"/>
        <v>18.5</v>
      </c>
      <c r="J11" s="16">
        <v>203</v>
      </c>
      <c r="K11" s="16" t="str">
        <f t="shared" si="1"/>
        <v>是</v>
      </c>
      <c r="L11" s="16">
        <v>2670</v>
      </c>
      <c r="M11" s="16" t="str">
        <f t="shared" si="2"/>
        <v>是</v>
      </c>
      <c r="N11" s="43" t="s">
        <v>27</v>
      </c>
      <c r="O11" s="27" t="s">
        <v>28</v>
      </c>
      <c r="P11" s="43" t="str">
        <f t="shared" si="3"/>
        <v>是</v>
      </c>
      <c r="Q11" s="16" t="s">
        <v>29</v>
      </c>
      <c r="R11" s="35">
        <v>0</v>
      </c>
      <c r="S11" s="17"/>
    </row>
    <row r="12" ht="24.75" customHeight="1" spans="1:19">
      <c r="A12" s="16">
        <v>7</v>
      </c>
      <c r="B12" s="17" t="s">
        <v>706</v>
      </c>
      <c r="C12" s="7">
        <v>20200321024</v>
      </c>
      <c r="D12" s="17" t="s">
        <v>713</v>
      </c>
      <c r="E12" s="16">
        <f>VLOOKUP(C12,[8]sheet1!$A:$AT,45,0)</f>
        <v>1</v>
      </c>
      <c r="F12" s="38" t="str">
        <f>VLOOKUP(C12,[8]sheet1!$A:$AT,46,0)</f>
        <v>职业素养实习与劳动教育</v>
      </c>
      <c r="G12" s="16">
        <v>12</v>
      </c>
      <c r="H12" s="16">
        <v>6.5</v>
      </c>
      <c r="I12" s="16">
        <f t="shared" si="0"/>
        <v>18.5</v>
      </c>
      <c r="J12" s="16">
        <v>180</v>
      </c>
      <c r="K12" s="16" t="str">
        <f t="shared" si="1"/>
        <v>是</v>
      </c>
      <c r="L12" s="16">
        <v>2090</v>
      </c>
      <c r="M12" s="16" t="str">
        <f t="shared" si="2"/>
        <v>是</v>
      </c>
      <c r="N12" s="43" t="s">
        <v>27</v>
      </c>
      <c r="O12" s="27" t="s">
        <v>28</v>
      </c>
      <c r="P12" s="43" t="str">
        <f t="shared" si="3"/>
        <v>否</v>
      </c>
      <c r="Q12" s="45" t="s">
        <v>63</v>
      </c>
      <c r="R12" s="35">
        <v>0</v>
      </c>
      <c r="S12" s="17">
        <v>1</v>
      </c>
    </row>
    <row r="13" ht="24.75" customHeight="1" spans="1:19">
      <c r="A13" s="16">
        <v>8</v>
      </c>
      <c r="B13" s="17" t="s">
        <v>706</v>
      </c>
      <c r="C13" s="7">
        <v>20200321017</v>
      </c>
      <c r="D13" s="17" t="s">
        <v>714</v>
      </c>
      <c r="E13" s="16">
        <f>VLOOKUP(C13,[8]sheet1!$A:$AT,45,0)</f>
        <v>0</v>
      </c>
      <c r="F13" s="38" t="str">
        <f>VLOOKUP(C13,[8]sheet1!$A:$AT,46,0)</f>
        <v/>
      </c>
      <c r="G13" s="16">
        <v>10</v>
      </c>
      <c r="H13" s="16">
        <v>6.5</v>
      </c>
      <c r="I13" s="16">
        <f t="shared" si="0"/>
        <v>16.5</v>
      </c>
      <c r="J13" s="16">
        <v>276</v>
      </c>
      <c r="K13" s="16" t="str">
        <f t="shared" si="1"/>
        <v>是</v>
      </c>
      <c r="L13" s="16">
        <v>2550</v>
      </c>
      <c r="M13" s="16" t="str">
        <f t="shared" si="2"/>
        <v>是</v>
      </c>
      <c r="N13" s="43" t="s">
        <v>27</v>
      </c>
      <c r="O13" s="27" t="s">
        <v>28</v>
      </c>
      <c r="P13" s="43" t="str">
        <f t="shared" si="3"/>
        <v>是</v>
      </c>
      <c r="Q13" s="16" t="s">
        <v>29</v>
      </c>
      <c r="R13" s="35">
        <v>0</v>
      </c>
      <c r="S13" s="17"/>
    </row>
    <row r="14" ht="24.75" customHeight="1" spans="1:19">
      <c r="A14" s="16">
        <v>9</v>
      </c>
      <c r="B14" s="17" t="s">
        <v>706</v>
      </c>
      <c r="C14" s="7">
        <v>20200321014</v>
      </c>
      <c r="D14" s="17" t="s">
        <v>715</v>
      </c>
      <c r="E14" s="16">
        <f>VLOOKUP(C14,[8]sheet1!$A:$AT,45,0)</f>
        <v>0</v>
      </c>
      <c r="F14" s="38" t="str">
        <f>VLOOKUP(C14,[8]sheet1!$A:$AT,46,0)</f>
        <v/>
      </c>
      <c r="G14" s="16">
        <v>11</v>
      </c>
      <c r="H14" s="16">
        <v>6.5</v>
      </c>
      <c r="I14" s="16">
        <f t="shared" si="0"/>
        <v>17.5</v>
      </c>
      <c r="J14" s="16">
        <v>238</v>
      </c>
      <c r="K14" s="16" t="str">
        <f t="shared" si="1"/>
        <v>是</v>
      </c>
      <c r="L14" s="16">
        <v>2570</v>
      </c>
      <c r="M14" s="16" t="str">
        <f t="shared" si="2"/>
        <v>是</v>
      </c>
      <c r="N14" s="43" t="s">
        <v>27</v>
      </c>
      <c r="O14" s="27" t="s">
        <v>28</v>
      </c>
      <c r="P14" s="43" t="str">
        <f t="shared" si="3"/>
        <v>是</v>
      </c>
      <c r="Q14" s="16" t="s">
        <v>29</v>
      </c>
      <c r="R14" s="35">
        <v>0</v>
      </c>
      <c r="S14" s="17"/>
    </row>
    <row r="15" ht="24.75" customHeight="1" spans="1:19">
      <c r="A15" s="16">
        <v>10</v>
      </c>
      <c r="B15" s="17" t="s">
        <v>706</v>
      </c>
      <c r="C15" s="7">
        <v>20200321011</v>
      </c>
      <c r="D15" s="17" t="s">
        <v>716</v>
      </c>
      <c r="E15" s="16">
        <f>VLOOKUP(C15,[8]sheet1!$A:$AT,45,0)</f>
        <v>0</v>
      </c>
      <c r="F15" s="38" t="str">
        <f>VLOOKUP(C15,[8]sheet1!$A:$AT,46,0)</f>
        <v/>
      </c>
      <c r="G15" s="16">
        <v>12</v>
      </c>
      <c r="H15" s="16">
        <v>6.5</v>
      </c>
      <c r="I15" s="16">
        <f t="shared" si="0"/>
        <v>18.5</v>
      </c>
      <c r="J15" s="16">
        <v>255</v>
      </c>
      <c r="K15" s="16" t="str">
        <f t="shared" si="1"/>
        <v>是</v>
      </c>
      <c r="L15" s="16">
        <v>2620</v>
      </c>
      <c r="M15" s="16" t="str">
        <f t="shared" si="2"/>
        <v>是</v>
      </c>
      <c r="N15" s="43" t="s">
        <v>27</v>
      </c>
      <c r="O15" s="27" t="s">
        <v>28</v>
      </c>
      <c r="P15" s="43" t="str">
        <f t="shared" si="3"/>
        <v>是</v>
      </c>
      <c r="Q15" s="16" t="s">
        <v>29</v>
      </c>
      <c r="R15" s="35">
        <v>0</v>
      </c>
      <c r="S15" s="17"/>
    </row>
    <row r="16" ht="24.75" customHeight="1" spans="1:19">
      <c r="A16" s="16">
        <v>11</v>
      </c>
      <c r="B16" s="17" t="s">
        <v>706</v>
      </c>
      <c r="C16" s="7">
        <v>20200321010</v>
      </c>
      <c r="D16" s="17" t="s">
        <v>717</v>
      </c>
      <c r="E16" s="16">
        <f>VLOOKUP(C16,[8]sheet1!$A:$AT,45,0)</f>
        <v>0</v>
      </c>
      <c r="F16" s="38" t="str">
        <f>VLOOKUP(C16,[8]sheet1!$A:$AT,46,0)</f>
        <v/>
      </c>
      <c r="G16" s="16">
        <v>13</v>
      </c>
      <c r="H16" s="16">
        <v>6.5</v>
      </c>
      <c r="I16" s="16">
        <f t="shared" si="0"/>
        <v>19.5</v>
      </c>
      <c r="J16" s="16">
        <v>293</v>
      </c>
      <c r="K16" s="16" t="str">
        <f t="shared" si="1"/>
        <v>是</v>
      </c>
      <c r="L16" s="16">
        <v>2720</v>
      </c>
      <c r="M16" s="16" t="str">
        <f t="shared" si="2"/>
        <v>是</v>
      </c>
      <c r="N16" s="43" t="s">
        <v>27</v>
      </c>
      <c r="O16" s="27" t="s">
        <v>28</v>
      </c>
      <c r="P16" s="43" t="str">
        <f t="shared" si="3"/>
        <v>是</v>
      </c>
      <c r="Q16" s="16" t="s">
        <v>29</v>
      </c>
      <c r="R16" s="35">
        <v>0</v>
      </c>
      <c r="S16" s="17"/>
    </row>
    <row r="17" ht="24.75" customHeight="1" spans="1:19">
      <c r="A17" s="16">
        <v>12</v>
      </c>
      <c r="B17" s="17" t="s">
        <v>706</v>
      </c>
      <c r="C17" s="7">
        <v>20200321033</v>
      </c>
      <c r="D17" s="17" t="s">
        <v>718</v>
      </c>
      <c r="E17" s="16">
        <f>VLOOKUP(C17,[8]sheet1!$A:$AT,45,0)</f>
        <v>0</v>
      </c>
      <c r="F17" s="38" t="str">
        <f>VLOOKUP(C17,[8]sheet1!$A:$AT,46,0)</f>
        <v/>
      </c>
      <c r="G17" s="16">
        <v>14</v>
      </c>
      <c r="H17" s="16">
        <v>6.5</v>
      </c>
      <c r="I17" s="16">
        <f t="shared" si="0"/>
        <v>20.5</v>
      </c>
      <c r="J17" s="16">
        <v>262</v>
      </c>
      <c r="K17" s="16" t="str">
        <f t="shared" si="1"/>
        <v>是</v>
      </c>
      <c r="L17" s="16">
        <v>2870</v>
      </c>
      <c r="M17" s="16" t="str">
        <f t="shared" si="2"/>
        <v>是</v>
      </c>
      <c r="N17" s="43" t="s">
        <v>27</v>
      </c>
      <c r="O17" s="27" t="s">
        <v>28</v>
      </c>
      <c r="P17" s="43" t="str">
        <f t="shared" si="3"/>
        <v>是</v>
      </c>
      <c r="Q17" s="16" t="s">
        <v>29</v>
      </c>
      <c r="R17" s="35">
        <v>0</v>
      </c>
      <c r="S17" s="17"/>
    </row>
    <row r="18" ht="24.75" customHeight="1" spans="1:19">
      <c r="A18" s="16">
        <v>13</v>
      </c>
      <c r="B18" s="17" t="s">
        <v>706</v>
      </c>
      <c r="C18" s="7">
        <v>20200304072</v>
      </c>
      <c r="D18" s="17" t="s">
        <v>719</v>
      </c>
      <c r="E18" s="16">
        <f>VLOOKUP(C18,[8]sheet1!$A:$AT,45,0)</f>
        <v>0</v>
      </c>
      <c r="F18" s="38" t="str">
        <f>VLOOKUP(C18,[8]sheet1!$A:$AT,46,0)</f>
        <v/>
      </c>
      <c r="G18" s="16">
        <v>16</v>
      </c>
      <c r="H18" s="16">
        <v>6.5</v>
      </c>
      <c r="I18" s="16">
        <f t="shared" si="0"/>
        <v>22.5</v>
      </c>
      <c r="J18" s="16">
        <v>214</v>
      </c>
      <c r="K18" s="16" t="str">
        <f t="shared" si="1"/>
        <v>是</v>
      </c>
      <c r="L18" s="16">
        <v>2470</v>
      </c>
      <c r="M18" s="16" t="str">
        <f t="shared" si="2"/>
        <v>是</v>
      </c>
      <c r="N18" s="43" t="s">
        <v>27</v>
      </c>
      <c r="O18" s="27" t="s">
        <v>28</v>
      </c>
      <c r="P18" s="43" t="str">
        <f t="shared" si="3"/>
        <v>是</v>
      </c>
      <c r="Q18" s="16" t="s">
        <v>29</v>
      </c>
      <c r="R18" s="35">
        <v>0</v>
      </c>
      <c r="S18" s="17"/>
    </row>
    <row r="19" ht="24.75" customHeight="1" spans="1:19">
      <c r="A19" s="16">
        <v>14</v>
      </c>
      <c r="B19" s="17" t="s">
        <v>706</v>
      </c>
      <c r="C19" s="7">
        <v>20200321023</v>
      </c>
      <c r="D19" s="17" t="s">
        <v>720</v>
      </c>
      <c r="E19" s="16">
        <f>VLOOKUP(C19,[8]sheet1!$A:$AT,45,0)</f>
        <v>0</v>
      </c>
      <c r="F19" s="38" t="str">
        <f>VLOOKUP(C19,[8]sheet1!$A:$AT,46,0)</f>
        <v/>
      </c>
      <c r="G19" s="16">
        <v>11</v>
      </c>
      <c r="H19" s="16">
        <v>8.5</v>
      </c>
      <c r="I19" s="16">
        <f t="shared" si="0"/>
        <v>19.5</v>
      </c>
      <c r="J19" s="16">
        <v>215</v>
      </c>
      <c r="K19" s="16" t="str">
        <f t="shared" si="1"/>
        <v>是</v>
      </c>
      <c r="L19" s="16">
        <v>2350</v>
      </c>
      <c r="M19" s="16" t="str">
        <f t="shared" si="2"/>
        <v>是</v>
      </c>
      <c r="N19" s="43" t="s">
        <v>27</v>
      </c>
      <c r="O19" s="27" t="s">
        <v>28</v>
      </c>
      <c r="P19" s="43" t="str">
        <f t="shared" si="3"/>
        <v>是</v>
      </c>
      <c r="Q19" s="16" t="s">
        <v>29</v>
      </c>
      <c r="R19" s="35">
        <v>0</v>
      </c>
      <c r="S19" s="17"/>
    </row>
    <row r="20" ht="24.75" customHeight="1" spans="1:19">
      <c r="A20" s="16">
        <v>15</v>
      </c>
      <c r="B20" s="17" t="s">
        <v>706</v>
      </c>
      <c r="C20" s="7">
        <v>20200321034</v>
      </c>
      <c r="D20" s="17" t="s">
        <v>721</v>
      </c>
      <c r="E20" s="16">
        <f>VLOOKUP(C20,[8]sheet1!$A:$AT,45,0)</f>
        <v>0</v>
      </c>
      <c r="F20" s="38" t="str">
        <f>VLOOKUP(C20,[8]sheet1!$A:$AT,46,0)</f>
        <v/>
      </c>
      <c r="G20" s="16">
        <v>11</v>
      </c>
      <c r="H20" s="16">
        <v>6.5</v>
      </c>
      <c r="I20" s="16">
        <f t="shared" si="0"/>
        <v>17.5</v>
      </c>
      <c r="J20" s="16">
        <v>136</v>
      </c>
      <c r="K20" s="16" t="str">
        <f t="shared" si="1"/>
        <v>是</v>
      </c>
      <c r="L20" s="16">
        <v>2540</v>
      </c>
      <c r="M20" s="16" t="str">
        <f t="shared" si="2"/>
        <v>是</v>
      </c>
      <c r="N20" s="43" t="s">
        <v>27</v>
      </c>
      <c r="O20" s="27" t="s">
        <v>28</v>
      </c>
      <c r="P20" s="43" t="str">
        <f t="shared" si="3"/>
        <v>是</v>
      </c>
      <c r="Q20" s="16" t="s">
        <v>29</v>
      </c>
      <c r="R20" s="35">
        <v>0</v>
      </c>
      <c r="S20" s="17"/>
    </row>
    <row r="21" ht="24.75" customHeight="1" spans="1:19">
      <c r="A21" s="16">
        <v>16</v>
      </c>
      <c r="B21" s="17" t="s">
        <v>706</v>
      </c>
      <c r="C21" s="7">
        <v>20200321002</v>
      </c>
      <c r="D21" s="17" t="s">
        <v>722</v>
      </c>
      <c r="E21" s="16">
        <f>VLOOKUP(C21,[8]sheet1!$A:$AT,45,0)</f>
        <v>2</v>
      </c>
      <c r="F21" s="38" t="str">
        <f>VLOOKUP(C21,[8]sheet1!$A:$AT,46,0)</f>
        <v>预就业实习职业素养实习与劳动教育</v>
      </c>
      <c r="G21" s="16">
        <v>11</v>
      </c>
      <c r="H21" s="16">
        <v>6.5</v>
      </c>
      <c r="I21" s="16">
        <f t="shared" si="0"/>
        <v>17.5</v>
      </c>
      <c r="J21" s="16">
        <v>225</v>
      </c>
      <c r="K21" s="16" t="str">
        <f t="shared" si="1"/>
        <v>是</v>
      </c>
      <c r="L21" s="16">
        <v>2260</v>
      </c>
      <c r="M21" s="16" t="str">
        <f t="shared" si="2"/>
        <v>是</v>
      </c>
      <c r="N21" s="43" t="s">
        <v>27</v>
      </c>
      <c r="O21" s="27" t="s">
        <v>28</v>
      </c>
      <c r="P21" s="43" t="str">
        <f t="shared" si="3"/>
        <v>否</v>
      </c>
      <c r="Q21" s="45" t="s">
        <v>63</v>
      </c>
      <c r="R21" s="35">
        <v>0</v>
      </c>
      <c r="S21" s="17">
        <v>1</v>
      </c>
    </row>
    <row r="22" ht="24.75" customHeight="1" spans="1:19">
      <c r="A22" s="16">
        <v>17</v>
      </c>
      <c r="B22" s="17" t="s">
        <v>706</v>
      </c>
      <c r="C22" s="7">
        <v>20200321026</v>
      </c>
      <c r="D22" s="17" t="s">
        <v>723</v>
      </c>
      <c r="E22" s="16">
        <f>VLOOKUP(C22,[8]sheet1!$A:$AT,45,0)</f>
        <v>0</v>
      </c>
      <c r="F22" s="38" t="str">
        <f>VLOOKUP(C22,[8]sheet1!$A:$AT,46,0)</f>
        <v/>
      </c>
      <c r="G22" s="16">
        <v>12</v>
      </c>
      <c r="H22" s="16">
        <v>6.5</v>
      </c>
      <c r="I22" s="16">
        <f t="shared" si="0"/>
        <v>18.5</v>
      </c>
      <c r="J22" s="16">
        <v>310</v>
      </c>
      <c r="K22" s="16" t="str">
        <f t="shared" si="1"/>
        <v>是</v>
      </c>
      <c r="L22" s="16">
        <v>2580</v>
      </c>
      <c r="M22" s="16" t="str">
        <f t="shared" si="2"/>
        <v>是</v>
      </c>
      <c r="N22" s="43" t="s">
        <v>27</v>
      </c>
      <c r="O22" s="27" t="s">
        <v>28</v>
      </c>
      <c r="P22" s="43" t="str">
        <f t="shared" si="3"/>
        <v>是</v>
      </c>
      <c r="Q22" s="16" t="s">
        <v>29</v>
      </c>
      <c r="R22" s="35">
        <v>0</v>
      </c>
      <c r="S22" s="17"/>
    </row>
    <row r="23" ht="24.75" customHeight="1" spans="1:19">
      <c r="A23" s="16">
        <v>18</v>
      </c>
      <c r="B23" s="17" t="s">
        <v>706</v>
      </c>
      <c r="C23" s="7">
        <v>20200321022</v>
      </c>
      <c r="D23" s="17" t="s">
        <v>724</v>
      </c>
      <c r="E23" s="16">
        <f>VLOOKUP(C23,[8]sheet1!$A:$AT,45,0)</f>
        <v>0</v>
      </c>
      <c r="F23" s="38" t="str">
        <f>VLOOKUP(C23,[8]sheet1!$A:$AT,46,0)</f>
        <v/>
      </c>
      <c r="G23" s="16">
        <v>14</v>
      </c>
      <c r="H23" s="16">
        <v>6.5</v>
      </c>
      <c r="I23" s="16">
        <f t="shared" si="0"/>
        <v>20.5</v>
      </c>
      <c r="J23" s="16">
        <v>279</v>
      </c>
      <c r="K23" s="16" t="str">
        <f t="shared" si="1"/>
        <v>是</v>
      </c>
      <c r="L23" s="16">
        <v>2330</v>
      </c>
      <c r="M23" s="16" t="str">
        <f t="shared" si="2"/>
        <v>是</v>
      </c>
      <c r="N23" s="43" t="s">
        <v>27</v>
      </c>
      <c r="O23" s="27" t="s">
        <v>28</v>
      </c>
      <c r="P23" s="43" t="str">
        <f t="shared" si="3"/>
        <v>是</v>
      </c>
      <c r="Q23" s="16" t="s">
        <v>29</v>
      </c>
      <c r="R23" s="35">
        <v>0</v>
      </c>
      <c r="S23" s="17"/>
    </row>
    <row r="24" ht="24.75" customHeight="1" spans="1:19">
      <c r="A24" s="16">
        <v>19</v>
      </c>
      <c r="B24" s="17" t="s">
        <v>706</v>
      </c>
      <c r="C24" s="7">
        <v>20200321038</v>
      </c>
      <c r="D24" s="17" t="s">
        <v>725</v>
      </c>
      <c r="E24" s="16">
        <f>VLOOKUP(C24,[8]sheet1!$A:$AT,45,0)</f>
        <v>0</v>
      </c>
      <c r="F24" s="38" t="str">
        <f>VLOOKUP(C24,[8]sheet1!$A:$AT,46,0)</f>
        <v/>
      </c>
      <c r="G24" s="16">
        <v>11</v>
      </c>
      <c r="H24" s="16">
        <v>6.5</v>
      </c>
      <c r="I24" s="16">
        <f t="shared" si="0"/>
        <v>17.5</v>
      </c>
      <c r="J24" s="16">
        <v>217</v>
      </c>
      <c r="K24" s="16" t="str">
        <f t="shared" si="1"/>
        <v>是</v>
      </c>
      <c r="L24" s="16">
        <v>2540</v>
      </c>
      <c r="M24" s="16" t="str">
        <f t="shared" si="2"/>
        <v>是</v>
      </c>
      <c r="N24" s="43" t="s">
        <v>27</v>
      </c>
      <c r="O24" s="27" t="s">
        <v>28</v>
      </c>
      <c r="P24" s="43" t="str">
        <f t="shared" si="3"/>
        <v>是</v>
      </c>
      <c r="Q24" s="16" t="s">
        <v>29</v>
      </c>
      <c r="R24" s="35">
        <v>0</v>
      </c>
      <c r="S24" s="17"/>
    </row>
    <row r="25" ht="24.75" customHeight="1" spans="1:19">
      <c r="A25" s="16">
        <v>20</v>
      </c>
      <c r="B25" s="17" t="s">
        <v>706</v>
      </c>
      <c r="C25" s="7">
        <v>20200321039</v>
      </c>
      <c r="D25" s="17" t="s">
        <v>726</v>
      </c>
      <c r="E25" s="16">
        <f>VLOOKUP(C25,[8]sheet1!$A:$AT,45,0)</f>
        <v>1</v>
      </c>
      <c r="F25" s="38" t="str">
        <f>VLOOKUP(C25,[8]sheet1!$A:$AT,46,0)</f>
        <v>职业素养实习与劳动教育</v>
      </c>
      <c r="G25" s="16">
        <v>12</v>
      </c>
      <c r="H25" s="16">
        <v>6.5</v>
      </c>
      <c r="I25" s="16">
        <f t="shared" si="0"/>
        <v>18.5</v>
      </c>
      <c r="J25" s="16">
        <v>323</v>
      </c>
      <c r="K25" s="16" t="str">
        <f t="shared" si="1"/>
        <v>是</v>
      </c>
      <c r="L25" s="16">
        <v>2370</v>
      </c>
      <c r="M25" s="16" t="str">
        <f t="shared" si="2"/>
        <v>是</v>
      </c>
      <c r="N25" s="43" t="s">
        <v>27</v>
      </c>
      <c r="O25" s="27" t="s">
        <v>28</v>
      </c>
      <c r="P25" s="43" t="str">
        <f t="shared" si="3"/>
        <v>否</v>
      </c>
      <c r="Q25" s="45" t="s">
        <v>63</v>
      </c>
      <c r="R25" s="35">
        <v>0</v>
      </c>
      <c r="S25" s="17">
        <v>1</v>
      </c>
    </row>
    <row r="26" ht="24.75" customHeight="1" spans="1:19">
      <c r="A26" s="16">
        <v>21</v>
      </c>
      <c r="B26" s="17" t="s">
        <v>706</v>
      </c>
      <c r="C26" s="7">
        <v>20200321020</v>
      </c>
      <c r="D26" s="17" t="s">
        <v>727</v>
      </c>
      <c r="E26" s="16">
        <f>VLOOKUP(C26,[8]sheet1!$A:$AT,45,0)</f>
        <v>2</v>
      </c>
      <c r="F26" s="38" t="str">
        <f>VLOOKUP(C26,[8]sheet1!$A:$AT,46,0)</f>
        <v>预就业实习职业素养实习与劳动教育</v>
      </c>
      <c r="G26" s="16">
        <v>12</v>
      </c>
      <c r="H26" s="16">
        <v>6.5</v>
      </c>
      <c r="I26" s="16">
        <f t="shared" si="0"/>
        <v>18.5</v>
      </c>
      <c r="J26" s="16">
        <v>209</v>
      </c>
      <c r="K26" s="16" t="str">
        <f t="shared" si="1"/>
        <v>是</v>
      </c>
      <c r="L26" s="16">
        <v>2320</v>
      </c>
      <c r="M26" s="16" t="str">
        <f t="shared" si="2"/>
        <v>是</v>
      </c>
      <c r="N26" s="43" t="s">
        <v>27</v>
      </c>
      <c r="O26" s="27" t="s">
        <v>28</v>
      </c>
      <c r="P26" s="43" t="str">
        <f t="shared" si="3"/>
        <v>否</v>
      </c>
      <c r="Q26" s="45" t="s">
        <v>63</v>
      </c>
      <c r="R26" s="35">
        <v>0</v>
      </c>
      <c r="S26" s="17">
        <v>1</v>
      </c>
    </row>
    <row r="27" ht="24.75" customHeight="1" spans="1:19">
      <c r="A27" s="16">
        <v>22</v>
      </c>
      <c r="B27" s="17" t="s">
        <v>706</v>
      </c>
      <c r="C27" s="7">
        <v>20200321027</v>
      </c>
      <c r="D27" s="17" t="s">
        <v>728</v>
      </c>
      <c r="E27" s="16">
        <f>VLOOKUP(C27,[8]sheet1!$A:$AT,45,0)</f>
        <v>1</v>
      </c>
      <c r="F27" s="38" t="str">
        <f>VLOOKUP(C27,[8]sheet1!$A:$AT,46,0)</f>
        <v>职业素养实习与劳动教育</v>
      </c>
      <c r="G27" s="16">
        <v>10</v>
      </c>
      <c r="H27" s="16">
        <v>6.5</v>
      </c>
      <c r="I27" s="16">
        <f t="shared" si="0"/>
        <v>16.5</v>
      </c>
      <c r="J27" s="16">
        <v>389</v>
      </c>
      <c r="K27" s="16" t="str">
        <f t="shared" si="1"/>
        <v>是</v>
      </c>
      <c r="L27" s="16">
        <v>2760</v>
      </c>
      <c r="M27" s="16" t="str">
        <f t="shared" si="2"/>
        <v>是</v>
      </c>
      <c r="N27" s="43" t="s">
        <v>27</v>
      </c>
      <c r="O27" s="27" t="s">
        <v>28</v>
      </c>
      <c r="P27" s="43" t="str">
        <f t="shared" si="3"/>
        <v>否</v>
      </c>
      <c r="Q27" s="45" t="s">
        <v>63</v>
      </c>
      <c r="R27" s="35">
        <v>0</v>
      </c>
      <c r="S27" s="17">
        <v>1</v>
      </c>
    </row>
    <row r="28" ht="24.75" customHeight="1" spans="1:19">
      <c r="A28" s="16">
        <v>23</v>
      </c>
      <c r="B28" s="17" t="s">
        <v>706</v>
      </c>
      <c r="C28" s="7">
        <v>20200321015</v>
      </c>
      <c r="D28" s="17" t="s">
        <v>729</v>
      </c>
      <c r="E28" s="16">
        <f>VLOOKUP(C28,[8]sheet1!$A:$AT,45,0)</f>
        <v>0</v>
      </c>
      <c r="F28" s="38" t="str">
        <f>VLOOKUP(C28,[8]sheet1!$A:$AT,46,0)</f>
        <v/>
      </c>
      <c r="G28" s="16">
        <v>13</v>
      </c>
      <c r="H28" s="16">
        <v>6.5</v>
      </c>
      <c r="I28" s="16">
        <f t="shared" si="0"/>
        <v>19.5</v>
      </c>
      <c r="J28" s="16">
        <v>216</v>
      </c>
      <c r="K28" s="16" t="str">
        <f t="shared" si="1"/>
        <v>是</v>
      </c>
      <c r="L28" s="16">
        <v>2090</v>
      </c>
      <c r="M28" s="16" t="str">
        <f t="shared" si="2"/>
        <v>是</v>
      </c>
      <c r="N28" s="43" t="s">
        <v>27</v>
      </c>
      <c r="O28" s="27" t="s">
        <v>28</v>
      </c>
      <c r="P28" s="43" t="str">
        <f t="shared" si="3"/>
        <v>是</v>
      </c>
      <c r="Q28" s="16" t="s">
        <v>29</v>
      </c>
      <c r="R28" s="35">
        <v>0</v>
      </c>
      <c r="S28" s="17"/>
    </row>
    <row r="29" ht="24.75" customHeight="1" spans="1:19">
      <c r="A29" s="16">
        <v>24</v>
      </c>
      <c r="B29" s="17" t="s">
        <v>706</v>
      </c>
      <c r="C29" s="7">
        <v>20200321025</v>
      </c>
      <c r="D29" s="17" t="s">
        <v>730</v>
      </c>
      <c r="E29" s="16">
        <f>VLOOKUP(C29,[8]sheet1!$A:$AT,45,0)</f>
        <v>1</v>
      </c>
      <c r="F29" s="38" t="str">
        <f>VLOOKUP(C29,[8]sheet1!$A:$AT,46,0)</f>
        <v>职业素养实习与劳动教育</v>
      </c>
      <c r="G29" s="16">
        <v>13</v>
      </c>
      <c r="H29" s="16">
        <v>6.5</v>
      </c>
      <c r="I29" s="16">
        <f t="shared" si="0"/>
        <v>19.5</v>
      </c>
      <c r="J29" s="16">
        <v>176</v>
      </c>
      <c r="K29" s="16" t="str">
        <f t="shared" si="1"/>
        <v>是</v>
      </c>
      <c r="L29" s="16">
        <v>2040</v>
      </c>
      <c r="M29" s="16" t="str">
        <f t="shared" si="2"/>
        <v>是</v>
      </c>
      <c r="N29" s="43" t="s">
        <v>27</v>
      </c>
      <c r="O29" s="27" t="s">
        <v>28</v>
      </c>
      <c r="P29" s="43" t="str">
        <f t="shared" si="3"/>
        <v>否</v>
      </c>
      <c r="Q29" s="45" t="s">
        <v>63</v>
      </c>
      <c r="R29" s="35">
        <v>0</v>
      </c>
      <c r="S29" s="17">
        <v>1</v>
      </c>
    </row>
    <row r="30" ht="24.75" customHeight="1" spans="1:19">
      <c r="A30" s="16">
        <v>25</v>
      </c>
      <c r="B30" s="17" t="s">
        <v>706</v>
      </c>
      <c r="C30" s="7">
        <v>20200321021</v>
      </c>
      <c r="D30" s="17" t="s">
        <v>731</v>
      </c>
      <c r="E30" s="16">
        <f>VLOOKUP(C30,[8]sheet1!$A:$AT,45,0)</f>
        <v>0</v>
      </c>
      <c r="F30" s="38" t="str">
        <f>VLOOKUP(C30,[8]sheet1!$A:$AT,46,0)</f>
        <v/>
      </c>
      <c r="G30" s="16">
        <v>10</v>
      </c>
      <c r="H30" s="16">
        <v>5.5</v>
      </c>
      <c r="I30" s="16">
        <f t="shared" si="0"/>
        <v>15.5</v>
      </c>
      <c r="J30" s="16">
        <v>165</v>
      </c>
      <c r="K30" s="16" t="str">
        <f t="shared" si="1"/>
        <v>是</v>
      </c>
      <c r="L30" s="16">
        <v>2370</v>
      </c>
      <c r="M30" s="16" t="str">
        <f t="shared" si="2"/>
        <v>是</v>
      </c>
      <c r="N30" s="43" t="s">
        <v>27</v>
      </c>
      <c r="O30" s="27" t="s">
        <v>28</v>
      </c>
      <c r="P30" s="43" t="str">
        <f t="shared" si="3"/>
        <v>是</v>
      </c>
      <c r="Q30" s="16" t="s">
        <v>29</v>
      </c>
      <c r="R30" s="35">
        <v>0</v>
      </c>
      <c r="S30" s="17"/>
    </row>
    <row r="31" ht="24.75" customHeight="1" spans="1:19">
      <c r="A31" s="16">
        <v>26</v>
      </c>
      <c r="B31" s="17" t="s">
        <v>706</v>
      </c>
      <c r="C31" s="7">
        <v>20200321003</v>
      </c>
      <c r="D31" s="17" t="s">
        <v>732</v>
      </c>
      <c r="E31" s="16">
        <f>VLOOKUP(C31,[8]sheet1!$A:$AT,45,0)</f>
        <v>2</v>
      </c>
      <c r="F31" s="38" t="str">
        <f>VLOOKUP(C31,[8]sheet1!$A:$AT,46,0)</f>
        <v>预就业实习职业素养实习与劳动教育</v>
      </c>
      <c r="G31" s="16">
        <v>12</v>
      </c>
      <c r="H31" s="16">
        <v>6.5</v>
      </c>
      <c r="I31" s="16">
        <f t="shared" si="0"/>
        <v>18.5</v>
      </c>
      <c r="J31" s="16">
        <v>148</v>
      </c>
      <c r="K31" s="16" t="str">
        <f t="shared" si="1"/>
        <v>是</v>
      </c>
      <c r="L31" s="16">
        <v>2070</v>
      </c>
      <c r="M31" s="16" t="str">
        <f t="shared" si="2"/>
        <v>是</v>
      </c>
      <c r="N31" s="43" t="s">
        <v>27</v>
      </c>
      <c r="O31" s="27" t="s">
        <v>28</v>
      </c>
      <c r="P31" s="43" t="str">
        <f t="shared" si="3"/>
        <v>否</v>
      </c>
      <c r="Q31" s="45" t="s">
        <v>63</v>
      </c>
      <c r="R31" s="35">
        <v>0</v>
      </c>
      <c r="S31" s="17">
        <v>1</v>
      </c>
    </row>
    <row r="32" ht="24.75" customHeight="1" spans="1:19">
      <c r="A32" s="16">
        <v>27</v>
      </c>
      <c r="B32" s="17" t="s">
        <v>706</v>
      </c>
      <c r="C32" s="7">
        <v>20200321004</v>
      </c>
      <c r="D32" s="17" t="s">
        <v>733</v>
      </c>
      <c r="E32" s="16">
        <f>VLOOKUP(C32,[8]sheet1!$A:$AT,45,0)</f>
        <v>2</v>
      </c>
      <c r="F32" s="38" t="str">
        <f>VLOOKUP(C32,[8]sheet1!$A:$AT,46,0)</f>
        <v>预就业实习职业素养实习与劳动教育</v>
      </c>
      <c r="G32" s="16">
        <v>12</v>
      </c>
      <c r="H32" s="16">
        <v>6.5</v>
      </c>
      <c r="I32" s="16">
        <f t="shared" si="0"/>
        <v>18.5</v>
      </c>
      <c r="J32" s="16">
        <v>176</v>
      </c>
      <c r="K32" s="16" t="str">
        <f t="shared" si="1"/>
        <v>是</v>
      </c>
      <c r="L32" s="16">
        <v>1920</v>
      </c>
      <c r="M32" s="16" t="str">
        <f t="shared" si="2"/>
        <v>是</v>
      </c>
      <c r="N32" s="43" t="s">
        <v>27</v>
      </c>
      <c r="O32" s="27" t="s">
        <v>28</v>
      </c>
      <c r="P32" s="43" t="str">
        <f t="shared" si="3"/>
        <v>否</v>
      </c>
      <c r="Q32" s="45" t="s">
        <v>63</v>
      </c>
      <c r="R32" s="35">
        <v>0</v>
      </c>
      <c r="S32" s="17">
        <v>1</v>
      </c>
    </row>
    <row r="33" ht="24.75" customHeight="1" spans="1:19">
      <c r="A33" s="16">
        <v>28</v>
      </c>
      <c r="B33" s="17" t="s">
        <v>706</v>
      </c>
      <c r="C33" s="7">
        <v>20200321013</v>
      </c>
      <c r="D33" s="17" t="s">
        <v>734</v>
      </c>
      <c r="E33" s="16">
        <f>VLOOKUP(C33,[8]sheet1!$A:$AT,45,0)</f>
        <v>2</v>
      </c>
      <c r="F33" s="38" t="str">
        <f>VLOOKUP(C33,[8]sheet1!$A:$AT,46,0)</f>
        <v>预就业实习职业素养实习与劳动教育</v>
      </c>
      <c r="G33" s="16">
        <v>12</v>
      </c>
      <c r="H33" s="16">
        <v>6.5</v>
      </c>
      <c r="I33" s="16">
        <f t="shared" si="0"/>
        <v>18.5</v>
      </c>
      <c r="J33" s="16">
        <v>155</v>
      </c>
      <c r="K33" s="16" t="str">
        <f t="shared" si="1"/>
        <v>是</v>
      </c>
      <c r="L33" s="16">
        <v>2290</v>
      </c>
      <c r="M33" s="16" t="str">
        <f t="shared" si="2"/>
        <v>是</v>
      </c>
      <c r="N33" s="43" t="s">
        <v>27</v>
      </c>
      <c r="O33" s="27" t="s">
        <v>28</v>
      </c>
      <c r="P33" s="43" t="str">
        <f t="shared" si="3"/>
        <v>否</v>
      </c>
      <c r="Q33" s="45" t="s">
        <v>63</v>
      </c>
      <c r="R33" s="35">
        <v>0</v>
      </c>
      <c r="S33" s="17">
        <v>1</v>
      </c>
    </row>
    <row r="34" ht="24.75" customHeight="1" spans="1:19">
      <c r="A34" s="16">
        <v>29</v>
      </c>
      <c r="B34" s="17" t="s">
        <v>706</v>
      </c>
      <c r="C34" s="7">
        <v>20200321035</v>
      </c>
      <c r="D34" s="17" t="s">
        <v>735</v>
      </c>
      <c r="E34" s="16">
        <f>VLOOKUP(C34,[8]sheet1!$A:$AT,45,0)</f>
        <v>1</v>
      </c>
      <c r="F34" s="38" t="str">
        <f>VLOOKUP(C34,[8]sheet1!$A:$AT,46,0)</f>
        <v>职业素养实习与劳动教育</v>
      </c>
      <c r="G34" s="16">
        <v>11</v>
      </c>
      <c r="H34" s="16">
        <v>4.5</v>
      </c>
      <c r="I34" s="16">
        <f t="shared" si="0"/>
        <v>15.5</v>
      </c>
      <c r="J34" s="16">
        <v>177</v>
      </c>
      <c r="K34" s="16" t="str">
        <f t="shared" si="1"/>
        <v>是</v>
      </c>
      <c r="L34" s="16">
        <v>2330</v>
      </c>
      <c r="M34" s="16" t="str">
        <f t="shared" si="2"/>
        <v>是</v>
      </c>
      <c r="N34" s="43" t="s">
        <v>27</v>
      </c>
      <c r="O34" s="27" t="s">
        <v>28</v>
      </c>
      <c r="P34" s="43" t="str">
        <f t="shared" si="3"/>
        <v>否</v>
      </c>
      <c r="Q34" s="45" t="s">
        <v>63</v>
      </c>
      <c r="R34" s="35">
        <v>0</v>
      </c>
      <c r="S34" s="17">
        <v>1.2</v>
      </c>
    </row>
    <row r="35" ht="24.75" customHeight="1" spans="1:19">
      <c r="A35" s="16">
        <v>30</v>
      </c>
      <c r="B35" s="17" t="s">
        <v>706</v>
      </c>
      <c r="C35" s="7">
        <v>20200321030</v>
      </c>
      <c r="D35" s="17" t="s">
        <v>736</v>
      </c>
      <c r="E35" s="16">
        <f>VLOOKUP(C35,[8]sheet1!$A:$AT,45,0)</f>
        <v>2</v>
      </c>
      <c r="F35" s="38" t="str">
        <f>VLOOKUP(C35,[8]sheet1!$A:$AT,46,0)</f>
        <v>预就业实习职业素养实习与劳动教育</v>
      </c>
      <c r="G35" s="16">
        <v>12</v>
      </c>
      <c r="H35" s="16">
        <v>6.5</v>
      </c>
      <c r="I35" s="16">
        <f t="shared" si="0"/>
        <v>18.5</v>
      </c>
      <c r="J35" s="16">
        <v>187</v>
      </c>
      <c r="K35" s="16" t="str">
        <f t="shared" si="1"/>
        <v>是</v>
      </c>
      <c r="L35" s="16">
        <v>2330</v>
      </c>
      <c r="M35" s="16" t="str">
        <f t="shared" si="2"/>
        <v>是</v>
      </c>
      <c r="N35" s="43" t="s">
        <v>27</v>
      </c>
      <c r="O35" s="27" t="s">
        <v>28</v>
      </c>
      <c r="P35" s="43" t="str">
        <f t="shared" si="3"/>
        <v>否</v>
      </c>
      <c r="Q35" s="45" t="s">
        <v>63</v>
      </c>
      <c r="R35" s="35">
        <v>0</v>
      </c>
      <c r="S35" s="17">
        <v>1</v>
      </c>
    </row>
    <row r="36" ht="24.75" customHeight="1" spans="1:19">
      <c r="A36" s="16">
        <v>31</v>
      </c>
      <c r="B36" s="17" t="s">
        <v>706</v>
      </c>
      <c r="C36" s="7">
        <v>20200321007</v>
      </c>
      <c r="D36" s="17" t="s">
        <v>737</v>
      </c>
      <c r="E36" s="16">
        <f>VLOOKUP(C36,[8]sheet1!$A:$AT,45,0)</f>
        <v>2</v>
      </c>
      <c r="F36" s="38" t="str">
        <f>VLOOKUP(C36,[8]sheet1!$A:$AT,46,0)</f>
        <v>预就业实习职业素养实习与劳动教育</v>
      </c>
      <c r="G36" s="16">
        <v>13</v>
      </c>
      <c r="H36" s="16">
        <v>5.5</v>
      </c>
      <c r="I36" s="16">
        <f t="shared" si="0"/>
        <v>18.5</v>
      </c>
      <c r="J36" s="16">
        <v>173</v>
      </c>
      <c r="K36" s="16" t="str">
        <f t="shared" si="1"/>
        <v>是</v>
      </c>
      <c r="L36" s="16">
        <v>2520</v>
      </c>
      <c r="M36" s="16" t="str">
        <f t="shared" si="2"/>
        <v>是</v>
      </c>
      <c r="N36" s="43" t="s">
        <v>27</v>
      </c>
      <c r="O36" s="27" t="s">
        <v>28</v>
      </c>
      <c r="P36" s="43" t="str">
        <f t="shared" si="3"/>
        <v>否</v>
      </c>
      <c r="Q36" s="45" t="s">
        <v>63</v>
      </c>
      <c r="R36" s="35">
        <v>0</v>
      </c>
      <c r="S36" s="17">
        <v>1</v>
      </c>
    </row>
    <row r="37" ht="24.75" customHeight="1" spans="1:19">
      <c r="A37" s="16">
        <v>32</v>
      </c>
      <c r="B37" s="17" t="s">
        <v>706</v>
      </c>
      <c r="C37" s="7">
        <v>20200321005</v>
      </c>
      <c r="D37" s="17" t="s">
        <v>738</v>
      </c>
      <c r="E37" s="16">
        <f>VLOOKUP(C37,[8]sheet1!$A:$AT,45,0)</f>
        <v>2</v>
      </c>
      <c r="F37" s="38" t="str">
        <f>VLOOKUP(C37,[8]sheet1!$A:$AT,46,0)</f>
        <v>预就业实习职业素养实习与劳动教育</v>
      </c>
      <c r="G37" s="16">
        <v>14</v>
      </c>
      <c r="H37" s="16">
        <v>4.5</v>
      </c>
      <c r="I37" s="16">
        <f t="shared" si="0"/>
        <v>18.5</v>
      </c>
      <c r="J37" s="16">
        <v>155</v>
      </c>
      <c r="K37" s="16" t="str">
        <f t="shared" si="1"/>
        <v>是</v>
      </c>
      <c r="L37" s="16">
        <v>2090</v>
      </c>
      <c r="M37" s="16" t="str">
        <f t="shared" si="2"/>
        <v>是</v>
      </c>
      <c r="N37" s="43" t="s">
        <v>27</v>
      </c>
      <c r="O37" s="27" t="s">
        <v>28</v>
      </c>
      <c r="P37" s="43" t="str">
        <f t="shared" si="3"/>
        <v>否</v>
      </c>
      <c r="Q37" s="45" t="s">
        <v>63</v>
      </c>
      <c r="R37" s="35">
        <v>0</v>
      </c>
      <c r="S37" s="17">
        <v>1.2</v>
      </c>
    </row>
    <row r="38" ht="24.75" customHeight="1" spans="1:19">
      <c r="A38" s="16">
        <v>33</v>
      </c>
      <c r="B38" s="17" t="s">
        <v>706</v>
      </c>
      <c r="C38" s="7">
        <v>20200321019</v>
      </c>
      <c r="D38" s="17" t="s">
        <v>739</v>
      </c>
      <c r="E38" s="16">
        <f>VLOOKUP(C38,[8]sheet1!$A:$AT,45,0)</f>
        <v>1</v>
      </c>
      <c r="F38" s="38" t="str">
        <f>VLOOKUP(C38,[8]sheet1!$A:$AT,46,0)</f>
        <v>预就业实习</v>
      </c>
      <c r="G38" s="16">
        <v>8</v>
      </c>
      <c r="H38" s="16">
        <v>6.5</v>
      </c>
      <c r="I38" s="16">
        <f t="shared" si="0"/>
        <v>14.5</v>
      </c>
      <c r="J38" s="16">
        <v>135</v>
      </c>
      <c r="K38" s="16" t="str">
        <f t="shared" si="1"/>
        <v>是</v>
      </c>
      <c r="L38" s="16">
        <v>1980</v>
      </c>
      <c r="M38" s="16" t="str">
        <f t="shared" si="2"/>
        <v>是</v>
      </c>
      <c r="N38" s="43" t="s">
        <v>27</v>
      </c>
      <c r="O38" s="27" t="s">
        <v>28</v>
      </c>
      <c r="P38" s="43" t="str">
        <f t="shared" si="3"/>
        <v>否</v>
      </c>
      <c r="Q38" s="45" t="s">
        <v>63</v>
      </c>
      <c r="R38" s="35">
        <v>0</v>
      </c>
      <c r="S38" s="17">
        <v>1.2</v>
      </c>
    </row>
    <row r="39" ht="24.75" customHeight="1" spans="1:19">
      <c r="A39" s="16">
        <v>34</v>
      </c>
      <c r="B39" s="17" t="s">
        <v>706</v>
      </c>
      <c r="C39" s="7">
        <v>20200321028</v>
      </c>
      <c r="D39" s="17" t="s">
        <v>740</v>
      </c>
      <c r="E39" s="16">
        <f>VLOOKUP(C39,[8]sheet1!$A:$AT,45,0)</f>
        <v>1</v>
      </c>
      <c r="F39" s="38" t="str">
        <f>VLOOKUP(C39,[8]sheet1!$A:$AT,46,0)</f>
        <v>预就业实习</v>
      </c>
      <c r="G39" s="16">
        <v>10</v>
      </c>
      <c r="H39" s="16">
        <v>5.5</v>
      </c>
      <c r="I39" s="16">
        <f t="shared" si="0"/>
        <v>15.5</v>
      </c>
      <c r="J39" s="16">
        <v>181</v>
      </c>
      <c r="K39" s="16" t="str">
        <f t="shared" si="1"/>
        <v>是</v>
      </c>
      <c r="L39" s="16">
        <v>2120</v>
      </c>
      <c r="M39" s="16" t="str">
        <f t="shared" si="2"/>
        <v>是</v>
      </c>
      <c r="N39" s="43" t="s">
        <v>27</v>
      </c>
      <c r="O39" s="27" t="s">
        <v>28</v>
      </c>
      <c r="P39" s="43" t="str">
        <f t="shared" si="3"/>
        <v>否</v>
      </c>
      <c r="Q39" s="45" t="s">
        <v>63</v>
      </c>
      <c r="R39" s="35">
        <v>0</v>
      </c>
      <c r="S39" s="17">
        <v>1</v>
      </c>
    </row>
    <row r="40" ht="39.95" customHeight="1" spans="1:19">
      <c r="A40" s="16">
        <v>35</v>
      </c>
      <c r="B40" s="17" t="s">
        <v>706</v>
      </c>
      <c r="C40" s="7">
        <v>20200321001</v>
      </c>
      <c r="D40" s="17" t="s">
        <v>741</v>
      </c>
      <c r="E40" s="16">
        <f>VLOOKUP(C40,[8]sheet1!$A:$AT,45,0)</f>
        <v>3</v>
      </c>
      <c r="F40" s="38" t="str">
        <f>VLOOKUP(C40,[8]sheet1!$A:$AT,46,0)</f>
        <v>通用核心能力测试预就业实习职业素养实习与劳动教育</v>
      </c>
      <c r="G40" s="16">
        <v>11</v>
      </c>
      <c r="H40" s="16">
        <v>4.5</v>
      </c>
      <c r="I40" s="16">
        <f t="shared" si="0"/>
        <v>15.5</v>
      </c>
      <c r="J40" s="16">
        <v>342</v>
      </c>
      <c r="K40" s="16" t="str">
        <f t="shared" si="1"/>
        <v>是</v>
      </c>
      <c r="L40" s="16">
        <v>2330</v>
      </c>
      <c r="M40" s="16" t="str">
        <f t="shared" si="2"/>
        <v>是</v>
      </c>
      <c r="N40" s="43" t="s">
        <v>27</v>
      </c>
      <c r="O40" s="27" t="s">
        <v>28</v>
      </c>
      <c r="P40" s="43" t="str">
        <f t="shared" si="3"/>
        <v>否</v>
      </c>
      <c r="Q40" s="45" t="s">
        <v>63</v>
      </c>
      <c r="R40" s="35">
        <v>0</v>
      </c>
      <c r="S40" s="17">
        <v>1.2</v>
      </c>
    </row>
    <row r="41" ht="39.95" customHeight="1" spans="1:19">
      <c r="A41" s="16">
        <v>36</v>
      </c>
      <c r="B41" s="17" t="s">
        <v>706</v>
      </c>
      <c r="C41" s="7">
        <v>20200321032</v>
      </c>
      <c r="D41" s="17" t="s">
        <v>742</v>
      </c>
      <c r="E41" s="16">
        <f>VLOOKUP(C41,[8]sheet1!$A:$AT,45,0)</f>
        <v>11</v>
      </c>
      <c r="F41" s="38" t="str">
        <f>VLOOKUP(C41,[8]sheet1!$A:$AT,46,0)</f>
        <v>大学生安全教育(四)《云物大智基础》(课外：云物大智部分)数据库基础数据库基础人工智能数学基础Tensorflow与深度学习Linux系统基础机器学习创新与创业实务毛泽东思想和中国特色社会主义理论体系概论预就业实习职业素养实习与劳动教育</v>
      </c>
      <c r="G41" s="16">
        <v>4</v>
      </c>
      <c r="H41" s="16">
        <v>2.5</v>
      </c>
      <c r="I41" s="16">
        <f t="shared" si="0"/>
        <v>6.5</v>
      </c>
      <c r="J41" s="16">
        <v>67</v>
      </c>
      <c r="K41" s="16" t="str">
        <f t="shared" si="1"/>
        <v>否</v>
      </c>
      <c r="L41" s="16">
        <v>1780</v>
      </c>
      <c r="M41" s="16" t="str">
        <f t="shared" si="2"/>
        <v>否</v>
      </c>
      <c r="N41" s="43" t="s">
        <v>27</v>
      </c>
      <c r="O41" s="27" t="s">
        <v>28</v>
      </c>
      <c r="P41" s="43" t="str">
        <f t="shared" si="3"/>
        <v>否</v>
      </c>
      <c r="Q41" s="45" t="s">
        <v>63</v>
      </c>
      <c r="R41" s="35">
        <v>8710.48</v>
      </c>
      <c r="S41" s="17" t="s">
        <v>109</v>
      </c>
    </row>
    <row r="42" ht="21" customHeight="1"/>
  </sheetData>
  <autoFilter ref="A4:V41">
    <extLst/>
  </autoFilter>
  <mergeCells count="17">
    <mergeCell ref="A1:S1"/>
    <mergeCell ref="A2:S2"/>
    <mergeCell ref="A3:S3"/>
    <mergeCell ref="G4:I4"/>
    <mergeCell ref="J4:K4"/>
    <mergeCell ref="L4:M4"/>
    <mergeCell ref="N4:O4"/>
    <mergeCell ref="A4:A5"/>
    <mergeCell ref="B4:B5"/>
    <mergeCell ref="C4:C5"/>
    <mergeCell ref="D4:D5"/>
    <mergeCell ref="E4:E5"/>
    <mergeCell ref="F4:F5"/>
    <mergeCell ref="P4:P5"/>
    <mergeCell ref="Q4:Q5"/>
    <mergeCell ref="R4:R5"/>
    <mergeCell ref="S4:S5"/>
  </mergeCells>
  <conditionalFormatting sqref="G6:G41">
    <cfRule type="cellIs" dxfId="0" priority="7" operator="lessThan">
      <formula>6</formula>
    </cfRule>
  </conditionalFormatting>
  <conditionalFormatting sqref="H6:H41">
    <cfRule type="cellIs" dxfId="0" priority="6" operator="lessThan">
      <formula>5</formula>
    </cfRule>
  </conditionalFormatting>
  <conditionalFormatting sqref="I6:I41">
    <cfRule type="cellIs" dxfId="0" priority="5" operator="lessThan">
      <formula>15</formula>
    </cfRule>
  </conditionalFormatting>
  <conditionalFormatting sqref="J6:J41">
    <cfRule type="cellIs" dxfId="3" priority="1" operator="lessThan">
      <formula>120</formula>
    </cfRule>
  </conditionalFormatting>
  <conditionalFormatting sqref="L6:L41">
    <cfRule type="cellIs" dxfId="3" priority="2" operator="lessThan">
      <formula>1800</formula>
    </cfRule>
  </conditionalFormatting>
  <conditionalFormatting sqref="N$1:N$1048576">
    <cfRule type="cellIs" dxfId="1" priority="4" operator="equal">
      <formula>"是"</formula>
    </cfRule>
  </conditionalFormatting>
  <conditionalFormatting sqref="P$1:P$1048576">
    <cfRule type="cellIs" dxfId="1" priority="3" operator="equal">
      <formula>"否"</formula>
    </cfRule>
  </conditionalFormatting>
  <dataValidations count="1">
    <dataValidation type="list" allowBlank="1" showInputMessage="1" showErrorMessage="1" sqref="S12 S21 S28 S29 S30 S6:S11 S13:S20 S22:S24 S25:S27 S31:S33 S34:S41">
      <formula1>"1,2,3,1.2.3,1.2,1.3,2.3"</formula1>
    </dataValidation>
  </dataValidations>
  <pageMargins left="0.699305555555556" right="0.699305555555556" top="0.75" bottom="0.75" header="0.3" footer="0.3"/>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34"/>
  <sheetViews>
    <sheetView zoomScale="90" zoomScaleNormal="90" workbookViewId="0">
      <selection activeCell="U16" sqref="U16"/>
    </sheetView>
  </sheetViews>
  <sheetFormatPr defaultColWidth="9" defaultRowHeight="13.5"/>
  <cols>
    <col min="1" max="1" width="4.45" customWidth="1"/>
    <col min="2" max="2" width="29.3" customWidth="1"/>
    <col min="3" max="3" width="12.5083333333333" style="2" customWidth="1"/>
    <col min="5" max="5" width="9.45" customWidth="1"/>
    <col min="6" max="6" width="31.1333333333333" customWidth="1"/>
    <col min="7" max="8" width="8.25" customWidth="1"/>
    <col min="9" max="9" width="6.71666666666667" customWidth="1"/>
    <col min="10" max="10" width="6.50833333333333" customWidth="1"/>
    <col min="11" max="11" width="7.13333333333333" customWidth="1"/>
    <col min="12" max="12" width="5.88333333333333" customWidth="1"/>
    <col min="13" max="14" width="8.25" customWidth="1"/>
    <col min="15" max="16" width="8.25" style="36" customWidth="1"/>
    <col min="18" max="18" width="12.0833333333333" customWidth="1"/>
  </cols>
  <sheetData>
    <row r="1" ht="27" customHeight="1" spans="1:19">
      <c r="A1" s="3" t="s">
        <v>0</v>
      </c>
      <c r="B1" s="3"/>
      <c r="C1" s="3"/>
      <c r="D1" s="3"/>
      <c r="E1" s="3"/>
      <c r="F1" s="3"/>
      <c r="G1" s="3"/>
      <c r="H1" s="3"/>
      <c r="I1" s="3"/>
      <c r="J1" s="3"/>
      <c r="K1" s="3"/>
      <c r="L1" s="3"/>
      <c r="M1" s="3"/>
      <c r="N1" s="3"/>
      <c r="O1" s="39"/>
      <c r="P1" s="39"/>
      <c r="Q1" s="3"/>
      <c r="R1" s="3"/>
      <c r="S1" s="3"/>
    </row>
    <row r="2" ht="195" hidden="1" customHeight="1" spans="1:22">
      <c r="A2" s="4" t="s">
        <v>1</v>
      </c>
      <c r="B2" s="4"/>
      <c r="C2" s="4"/>
      <c r="D2" s="4"/>
      <c r="E2" s="4"/>
      <c r="F2" s="4"/>
      <c r="G2" s="4"/>
      <c r="H2" s="4"/>
      <c r="I2" s="4"/>
      <c r="J2" s="4"/>
      <c r="K2" s="4"/>
      <c r="L2" s="4"/>
      <c r="M2" s="4"/>
      <c r="N2" s="4"/>
      <c r="O2" s="40"/>
      <c r="P2" s="40"/>
      <c r="Q2" s="4"/>
      <c r="R2" s="4"/>
      <c r="S2" s="4"/>
      <c r="T2" s="29"/>
      <c r="U2" s="29"/>
      <c r="V2" s="29"/>
    </row>
    <row r="3" ht="27" customHeight="1" spans="1:19">
      <c r="A3" s="5" t="s">
        <v>743</v>
      </c>
      <c r="B3" s="6"/>
      <c r="C3" s="6"/>
      <c r="D3" s="6"/>
      <c r="E3" s="6"/>
      <c r="F3" s="6"/>
      <c r="G3" s="6"/>
      <c r="H3" s="6"/>
      <c r="I3" s="6"/>
      <c r="J3" s="6"/>
      <c r="K3" s="6"/>
      <c r="L3" s="6"/>
      <c r="M3" s="6"/>
      <c r="N3" s="6"/>
      <c r="O3" s="41"/>
      <c r="P3" s="41"/>
      <c r="Q3" s="6"/>
      <c r="R3" s="6"/>
      <c r="S3" s="30"/>
    </row>
    <row r="4" ht="19.5" customHeight="1" spans="1:19">
      <c r="A4" s="7" t="s">
        <v>3</v>
      </c>
      <c r="B4" s="8" t="s">
        <v>4</v>
      </c>
      <c r="C4" s="7" t="s">
        <v>5</v>
      </c>
      <c r="D4" s="7" t="s">
        <v>6</v>
      </c>
      <c r="E4" s="9" t="s">
        <v>7</v>
      </c>
      <c r="F4" s="7" t="s">
        <v>8</v>
      </c>
      <c r="G4" s="10" t="s">
        <v>9</v>
      </c>
      <c r="H4" s="11"/>
      <c r="I4" s="21"/>
      <c r="J4" s="7" t="s">
        <v>10</v>
      </c>
      <c r="K4" s="7"/>
      <c r="L4" s="9" t="s">
        <v>11</v>
      </c>
      <c r="M4" s="9"/>
      <c r="N4" s="9" t="s">
        <v>12</v>
      </c>
      <c r="O4" s="42"/>
      <c r="P4" s="42" t="s">
        <v>13</v>
      </c>
      <c r="Q4" s="9" t="s">
        <v>14</v>
      </c>
      <c r="R4" s="8" t="s">
        <v>15</v>
      </c>
      <c r="S4" s="9" t="s">
        <v>16</v>
      </c>
    </row>
    <row r="5" ht="36.75" customHeight="1" spans="1:19">
      <c r="A5" s="7"/>
      <c r="B5" s="12"/>
      <c r="C5" s="7"/>
      <c r="D5" s="7"/>
      <c r="E5" s="9"/>
      <c r="F5" s="7"/>
      <c r="G5" s="9" t="s">
        <v>17</v>
      </c>
      <c r="H5" s="9" t="s">
        <v>18</v>
      </c>
      <c r="I5" s="9" t="s">
        <v>19</v>
      </c>
      <c r="J5" s="7" t="s">
        <v>20</v>
      </c>
      <c r="K5" s="9" t="s">
        <v>21</v>
      </c>
      <c r="L5" s="9" t="s">
        <v>20</v>
      </c>
      <c r="M5" s="9" t="s">
        <v>22</v>
      </c>
      <c r="N5" s="22" t="s">
        <v>23</v>
      </c>
      <c r="O5" s="47" t="s">
        <v>24</v>
      </c>
      <c r="P5" s="42"/>
      <c r="Q5" s="9"/>
      <c r="R5" s="12"/>
      <c r="S5" s="7"/>
    </row>
    <row r="6" ht="24.75" customHeight="1" spans="1:19">
      <c r="A6" s="55">
        <v>1</v>
      </c>
      <c r="B6" s="17" t="s">
        <v>744</v>
      </c>
      <c r="C6" s="18">
        <v>20200310124</v>
      </c>
      <c r="D6" s="19" t="s">
        <v>745</v>
      </c>
      <c r="E6" s="56">
        <f>VLOOKUP(C6,[3]sheet1!$A:$AO,40,0)</f>
        <v>0</v>
      </c>
      <c r="F6" s="38" t="str">
        <f>VLOOKUP(C6,[3]sheet1!$A:$AO,41,0)</f>
        <v/>
      </c>
      <c r="G6" s="16">
        <v>12</v>
      </c>
      <c r="H6" s="16">
        <v>8.5</v>
      </c>
      <c r="I6" s="16">
        <f t="shared" ref="I6:I69" si="0">SUM(G6:H6)</f>
        <v>20.5</v>
      </c>
      <c r="J6" s="16">
        <v>446</v>
      </c>
      <c r="K6" s="16" t="str">
        <f t="shared" ref="K6:K69" si="1">IF(J6&gt;=120,"是","否")</f>
        <v>是</v>
      </c>
      <c r="L6" s="26">
        <v>3180</v>
      </c>
      <c r="M6" s="16" t="str">
        <f t="shared" ref="M6:M69" si="2">IF(L6&gt;=1800,"是","否")</f>
        <v>是</v>
      </c>
      <c r="N6" s="27" t="s">
        <v>27</v>
      </c>
      <c r="O6" s="43" t="s">
        <v>28</v>
      </c>
      <c r="P6" s="43" t="str">
        <f t="shared" ref="P6:P65" si="3">IF(AND(E6=0,SUM(G6:H6)&gt;=15,G6&gt;=6,H6&gt;=5,J6&gt;=120,L6&gt;=1800),"是","否")</f>
        <v>是</v>
      </c>
      <c r="Q6" s="16" t="s">
        <v>29</v>
      </c>
      <c r="R6" s="50">
        <v>0</v>
      </c>
      <c r="S6" s="17"/>
    </row>
    <row r="7" ht="24.75" customHeight="1" spans="1:19">
      <c r="A7" s="55">
        <v>2</v>
      </c>
      <c r="B7" s="17" t="s">
        <v>744</v>
      </c>
      <c r="C7" s="18">
        <v>20200310130</v>
      </c>
      <c r="D7" s="19" t="s">
        <v>746</v>
      </c>
      <c r="E7" s="56">
        <f>VLOOKUP(C7,[3]sheet1!$A:$AO,40,0)</f>
        <v>0</v>
      </c>
      <c r="F7" s="38" t="str">
        <f>VLOOKUP(C7,[3]sheet1!$A:$AO,41,0)</f>
        <v/>
      </c>
      <c r="G7" s="16">
        <v>10</v>
      </c>
      <c r="H7" s="16">
        <v>8.5</v>
      </c>
      <c r="I7" s="16">
        <f t="shared" si="0"/>
        <v>18.5</v>
      </c>
      <c r="J7" s="16">
        <v>229</v>
      </c>
      <c r="K7" s="16" t="str">
        <f t="shared" si="1"/>
        <v>是</v>
      </c>
      <c r="L7" s="26">
        <v>2570</v>
      </c>
      <c r="M7" s="16" t="str">
        <f t="shared" si="2"/>
        <v>是</v>
      </c>
      <c r="N7" s="27" t="s">
        <v>27</v>
      </c>
      <c r="O7" s="43" t="s">
        <v>28</v>
      </c>
      <c r="P7" s="43" t="str">
        <f t="shared" si="3"/>
        <v>是</v>
      </c>
      <c r="Q7" s="16" t="s">
        <v>29</v>
      </c>
      <c r="R7" s="50">
        <v>0</v>
      </c>
      <c r="S7" s="17"/>
    </row>
    <row r="8" ht="24.75" customHeight="1" spans="1:19">
      <c r="A8" s="55">
        <v>3</v>
      </c>
      <c r="B8" s="17" t="s">
        <v>744</v>
      </c>
      <c r="C8" s="18">
        <v>20200310093</v>
      </c>
      <c r="D8" s="19" t="s">
        <v>747</v>
      </c>
      <c r="E8" s="56">
        <f>VLOOKUP(C8,[3]sheet1!$A:$AO,40,0)</f>
        <v>0</v>
      </c>
      <c r="F8" s="38" t="str">
        <f>VLOOKUP(C8,[3]sheet1!$A:$AO,41,0)</f>
        <v/>
      </c>
      <c r="G8" s="16">
        <v>12</v>
      </c>
      <c r="H8" s="16">
        <v>8.5</v>
      </c>
      <c r="I8" s="16">
        <f t="shared" si="0"/>
        <v>20.5</v>
      </c>
      <c r="J8" s="16">
        <v>439</v>
      </c>
      <c r="K8" s="16" t="str">
        <f t="shared" si="1"/>
        <v>是</v>
      </c>
      <c r="L8" s="26">
        <v>3790</v>
      </c>
      <c r="M8" s="16" t="str">
        <f t="shared" si="2"/>
        <v>是</v>
      </c>
      <c r="N8" s="27" t="s">
        <v>27</v>
      </c>
      <c r="O8" s="43" t="s">
        <v>28</v>
      </c>
      <c r="P8" s="43" t="str">
        <f t="shared" si="3"/>
        <v>是</v>
      </c>
      <c r="Q8" s="16" t="s">
        <v>29</v>
      </c>
      <c r="R8" s="50">
        <v>0</v>
      </c>
      <c r="S8" s="17"/>
    </row>
    <row r="9" ht="24.75" customHeight="1" spans="1:19">
      <c r="A9" s="55">
        <v>4</v>
      </c>
      <c r="B9" s="17" t="s">
        <v>744</v>
      </c>
      <c r="C9" s="18">
        <v>20200310116</v>
      </c>
      <c r="D9" s="19" t="s">
        <v>748</v>
      </c>
      <c r="E9" s="56">
        <f>VLOOKUP(C9,[3]sheet1!$A:$AO,40,0)</f>
        <v>0</v>
      </c>
      <c r="F9" s="38" t="str">
        <f>VLOOKUP(C9,[3]sheet1!$A:$AO,41,0)</f>
        <v/>
      </c>
      <c r="G9" s="16">
        <v>10</v>
      </c>
      <c r="H9" s="16">
        <v>8.5</v>
      </c>
      <c r="I9" s="16">
        <f t="shared" si="0"/>
        <v>18.5</v>
      </c>
      <c r="J9" s="16">
        <v>265</v>
      </c>
      <c r="K9" s="16" t="str">
        <f t="shared" si="1"/>
        <v>是</v>
      </c>
      <c r="L9" s="26">
        <v>2860</v>
      </c>
      <c r="M9" s="16" t="str">
        <f t="shared" si="2"/>
        <v>是</v>
      </c>
      <c r="N9" s="27" t="s">
        <v>27</v>
      </c>
      <c r="O9" s="43" t="s">
        <v>28</v>
      </c>
      <c r="P9" s="43" t="str">
        <f t="shared" si="3"/>
        <v>是</v>
      </c>
      <c r="Q9" s="16" t="s">
        <v>29</v>
      </c>
      <c r="R9" s="50">
        <v>0</v>
      </c>
      <c r="S9" s="17"/>
    </row>
    <row r="10" ht="24.75" customHeight="1" spans="1:19">
      <c r="A10" s="55">
        <v>5</v>
      </c>
      <c r="B10" s="17" t="s">
        <v>744</v>
      </c>
      <c r="C10" s="18">
        <v>20200310113</v>
      </c>
      <c r="D10" s="19" t="s">
        <v>749</v>
      </c>
      <c r="E10" s="56">
        <f>VLOOKUP(C10,[3]sheet1!$A:$AO,40,0)</f>
        <v>0</v>
      </c>
      <c r="F10" s="38" t="str">
        <f>VLOOKUP(C10,[3]sheet1!$A:$AO,41,0)</f>
        <v/>
      </c>
      <c r="G10" s="16">
        <v>14</v>
      </c>
      <c r="H10" s="16">
        <v>8.5</v>
      </c>
      <c r="I10" s="16">
        <f t="shared" si="0"/>
        <v>22.5</v>
      </c>
      <c r="J10" s="16">
        <v>971</v>
      </c>
      <c r="K10" s="16" t="str">
        <f t="shared" si="1"/>
        <v>是</v>
      </c>
      <c r="L10" s="26">
        <v>3970</v>
      </c>
      <c r="M10" s="16" t="str">
        <f t="shared" si="2"/>
        <v>是</v>
      </c>
      <c r="N10" s="27" t="s">
        <v>27</v>
      </c>
      <c r="O10" s="43" t="s">
        <v>28</v>
      </c>
      <c r="P10" s="43" t="str">
        <f t="shared" si="3"/>
        <v>是</v>
      </c>
      <c r="Q10" s="16" t="s">
        <v>29</v>
      </c>
      <c r="R10" s="50">
        <v>0</v>
      </c>
      <c r="S10" s="17"/>
    </row>
    <row r="11" ht="24.75" customHeight="1" spans="1:19">
      <c r="A11" s="55">
        <v>6</v>
      </c>
      <c r="B11" s="17" t="s">
        <v>744</v>
      </c>
      <c r="C11" s="18">
        <v>20200310136</v>
      </c>
      <c r="D11" s="19" t="s">
        <v>750</v>
      </c>
      <c r="E11" s="56">
        <f>VLOOKUP(C11,[3]sheet1!$A:$AO,40,0)</f>
        <v>0</v>
      </c>
      <c r="F11" s="38" t="str">
        <f>VLOOKUP(C11,[3]sheet1!$A:$AO,41,0)</f>
        <v/>
      </c>
      <c r="G11" s="16">
        <v>12</v>
      </c>
      <c r="H11" s="16">
        <v>8.5</v>
      </c>
      <c r="I11" s="16">
        <f t="shared" si="0"/>
        <v>20.5</v>
      </c>
      <c r="J11" s="16">
        <v>941</v>
      </c>
      <c r="K11" s="16" t="str">
        <f t="shared" si="1"/>
        <v>是</v>
      </c>
      <c r="L11" s="26">
        <v>3050</v>
      </c>
      <c r="M11" s="16" t="str">
        <f t="shared" si="2"/>
        <v>是</v>
      </c>
      <c r="N11" s="27" t="s">
        <v>27</v>
      </c>
      <c r="O11" s="43" t="s">
        <v>28</v>
      </c>
      <c r="P11" s="43" t="str">
        <f t="shared" si="3"/>
        <v>是</v>
      </c>
      <c r="Q11" s="16" t="s">
        <v>29</v>
      </c>
      <c r="R11" s="50">
        <v>0</v>
      </c>
      <c r="S11" s="17"/>
    </row>
    <row r="12" ht="24.75" customHeight="1" spans="1:19">
      <c r="A12" s="55">
        <v>7</v>
      </c>
      <c r="B12" s="17" t="s">
        <v>744</v>
      </c>
      <c r="C12" s="18">
        <v>20200310129</v>
      </c>
      <c r="D12" s="19" t="s">
        <v>751</v>
      </c>
      <c r="E12" s="56">
        <f>VLOOKUP(C12,[3]sheet1!$A:$AO,40,0)</f>
        <v>0</v>
      </c>
      <c r="F12" s="38" t="str">
        <f>VLOOKUP(C12,[3]sheet1!$A:$AO,41,0)</f>
        <v/>
      </c>
      <c r="G12" s="16">
        <v>10</v>
      </c>
      <c r="H12" s="16">
        <v>8.5</v>
      </c>
      <c r="I12" s="16">
        <f t="shared" si="0"/>
        <v>18.5</v>
      </c>
      <c r="J12" s="16">
        <v>324</v>
      </c>
      <c r="K12" s="16" t="str">
        <f t="shared" si="1"/>
        <v>是</v>
      </c>
      <c r="L12" s="26">
        <v>2780</v>
      </c>
      <c r="M12" s="16" t="str">
        <f t="shared" si="2"/>
        <v>是</v>
      </c>
      <c r="N12" s="27" t="s">
        <v>27</v>
      </c>
      <c r="O12" s="43" t="s">
        <v>28</v>
      </c>
      <c r="P12" s="43" t="str">
        <f t="shared" si="3"/>
        <v>是</v>
      </c>
      <c r="Q12" s="16" t="s">
        <v>29</v>
      </c>
      <c r="R12" s="50">
        <v>0</v>
      </c>
      <c r="S12" s="17"/>
    </row>
    <row r="13" ht="24.75" customHeight="1" spans="1:19">
      <c r="A13" s="55">
        <v>8</v>
      </c>
      <c r="B13" s="17" t="s">
        <v>744</v>
      </c>
      <c r="C13" s="18">
        <v>20200310148</v>
      </c>
      <c r="D13" s="19" t="s">
        <v>752</v>
      </c>
      <c r="E13" s="56">
        <f>VLOOKUP(C13,[3]sheet1!$A:$AO,40,0)</f>
        <v>0</v>
      </c>
      <c r="F13" s="38" t="str">
        <f>VLOOKUP(C13,[3]sheet1!$A:$AO,41,0)</f>
        <v/>
      </c>
      <c r="G13" s="16">
        <v>12</v>
      </c>
      <c r="H13" s="16">
        <v>8.5</v>
      </c>
      <c r="I13" s="16">
        <f t="shared" si="0"/>
        <v>20.5</v>
      </c>
      <c r="J13" s="16">
        <v>341</v>
      </c>
      <c r="K13" s="16" t="str">
        <f t="shared" si="1"/>
        <v>是</v>
      </c>
      <c r="L13" s="26">
        <v>5280</v>
      </c>
      <c r="M13" s="16" t="str">
        <f t="shared" si="2"/>
        <v>是</v>
      </c>
      <c r="N13" s="27" t="s">
        <v>27</v>
      </c>
      <c r="O13" s="43" t="s">
        <v>28</v>
      </c>
      <c r="P13" s="43" t="str">
        <f t="shared" si="3"/>
        <v>是</v>
      </c>
      <c r="Q13" s="16" t="s">
        <v>29</v>
      </c>
      <c r="R13" s="50">
        <v>0</v>
      </c>
      <c r="S13" s="17"/>
    </row>
    <row r="14" ht="24.75" customHeight="1" spans="1:19">
      <c r="A14" s="55">
        <v>9</v>
      </c>
      <c r="B14" s="17" t="s">
        <v>744</v>
      </c>
      <c r="C14" s="18">
        <v>20200310094</v>
      </c>
      <c r="D14" s="19" t="s">
        <v>753</v>
      </c>
      <c r="E14" s="56">
        <f>VLOOKUP(C14,[3]sheet1!$A:$AO,40,0)</f>
        <v>0</v>
      </c>
      <c r="F14" s="38" t="str">
        <f>VLOOKUP(C14,[3]sheet1!$A:$AO,41,0)</f>
        <v/>
      </c>
      <c r="G14" s="16">
        <v>10</v>
      </c>
      <c r="H14" s="16">
        <v>8.5</v>
      </c>
      <c r="I14" s="16">
        <f t="shared" si="0"/>
        <v>18.5</v>
      </c>
      <c r="J14" s="16">
        <v>226</v>
      </c>
      <c r="K14" s="16" t="str">
        <f t="shared" si="1"/>
        <v>是</v>
      </c>
      <c r="L14" s="26">
        <v>2410</v>
      </c>
      <c r="M14" s="16" t="str">
        <f t="shared" si="2"/>
        <v>是</v>
      </c>
      <c r="N14" s="27" t="s">
        <v>27</v>
      </c>
      <c r="O14" s="43" t="s">
        <v>28</v>
      </c>
      <c r="P14" s="43" t="str">
        <f t="shared" si="3"/>
        <v>是</v>
      </c>
      <c r="Q14" s="16" t="s">
        <v>29</v>
      </c>
      <c r="R14" s="50">
        <v>0</v>
      </c>
      <c r="S14" s="17"/>
    </row>
    <row r="15" ht="24.75" customHeight="1" spans="1:19">
      <c r="A15" s="55">
        <v>10</v>
      </c>
      <c r="B15" s="17" t="s">
        <v>744</v>
      </c>
      <c r="C15" s="18">
        <v>20200310111</v>
      </c>
      <c r="D15" s="19" t="s">
        <v>754</v>
      </c>
      <c r="E15" s="56">
        <f>VLOOKUP(C15,[3]sheet1!$A:$AO,40,0)</f>
        <v>0</v>
      </c>
      <c r="F15" s="38" t="str">
        <f>VLOOKUP(C15,[3]sheet1!$A:$AO,41,0)</f>
        <v/>
      </c>
      <c r="G15" s="16">
        <v>11</v>
      </c>
      <c r="H15" s="16">
        <v>8.5</v>
      </c>
      <c r="I15" s="16">
        <f t="shared" si="0"/>
        <v>19.5</v>
      </c>
      <c r="J15" s="16">
        <v>328</v>
      </c>
      <c r="K15" s="16" t="str">
        <f t="shared" si="1"/>
        <v>是</v>
      </c>
      <c r="L15" s="26">
        <v>2620</v>
      </c>
      <c r="M15" s="16" t="str">
        <f t="shared" si="2"/>
        <v>是</v>
      </c>
      <c r="N15" s="27" t="s">
        <v>27</v>
      </c>
      <c r="O15" s="43" t="s">
        <v>28</v>
      </c>
      <c r="P15" s="43" t="str">
        <f t="shared" si="3"/>
        <v>是</v>
      </c>
      <c r="Q15" s="16" t="s">
        <v>29</v>
      </c>
      <c r="R15" s="50">
        <v>0</v>
      </c>
      <c r="S15" s="17"/>
    </row>
    <row r="16" ht="24.75" customHeight="1" spans="1:19">
      <c r="A16" s="55">
        <v>11</v>
      </c>
      <c r="B16" s="17" t="s">
        <v>744</v>
      </c>
      <c r="C16" s="18">
        <v>20200310103</v>
      </c>
      <c r="D16" s="19" t="s">
        <v>755</v>
      </c>
      <c r="E16" s="56">
        <f>VLOOKUP(C16,[3]sheet1!$A:$AO,40,0)</f>
        <v>0</v>
      </c>
      <c r="F16" s="38" t="str">
        <f>VLOOKUP(C16,[3]sheet1!$A:$AO,41,0)</f>
        <v/>
      </c>
      <c r="G16" s="16">
        <v>12</v>
      </c>
      <c r="H16" s="16">
        <v>8.5</v>
      </c>
      <c r="I16" s="16">
        <f t="shared" si="0"/>
        <v>20.5</v>
      </c>
      <c r="J16" s="16">
        <v>294</v>
      </c>
      <c r="K16" s="16" t="str">
        <f t="shared" si="1"/>
        <v>是</v>
      </c>
      <c r="L16" s="26">
        <v>2660</v>
      </c>
      <c r="M16" s="16" t="str">
        <f t="shared" si="2"/>
        <v>是</v>
      </c>
      <c r="N16" s="27" t="s">
        <v>27</v>
      </c>
      <c r="O16" s="43" t="s">
        <v>28</v>
      </c>
      <c r="P16" s="43" t="str">
        <f t="shared" si="3"/>
        <v>是</v>
      </c>
      <c r="Q16" s="16" t="s">
        <v>29</v>
      </c>
      <c r="R16" s="50">
        <v>0</v>
      </c>
      <c r="S16" s="17"/>
    </row>
    <row r="17" ht="24.75" customHeight="1" spans="1:19">
      <c r="A17" s="55">
        <v>12</v>
      </c>
      <c r="B17" s="17" t="s">
        <v>744</v>
      </c>
      <c r="C17" s="18">
        <v>20200310137</v>
      </c>
      <c r="D17" s="19" t="s">
        <v>756</v>
      </c>
      <c r="E17" s="56">
        <f>VLOOKUP(C17,[3]sheet1!$A:$AO,40,0)</f>
        <v>0</v>
      </c>
      <c r="F17" s="38" t="str">
        <f>VLOOKUP(C17,[3]sheet1!$A:$AO,41,0)</f>
        <v/>
      </c>
      <c r="G17" s="16">
        <v>10</v>
      </c>
      <c r="H17" s="16">
        <v>8.5</v>
      </c>
      <c r="I17" s="16">
        <f t="shared" si="0"/>
        <v>18.5</v>
      </c>
      <c r="J17" s="16">
        <v>274</v>
      </c>
      <c r="K17" s="16" t="str">
        <f t="shared" si="1"/>
        <v>是</v>
      </c>
      <c r="L17" s="26">
        <v>2710</v>
      </c>
      <c r="M17" s="16" t="str">
        <f t="shared" si="2"/>
        <v>是</v>
      </c>
      <c r="N17" s="27" t="s">
        <v>27</v>
      </c>
      <c r="O17" s="43" t="s">
        <v>28</v>
      </c>
      <c r="P17" s="43" t="str">
        <f t="shared" si="3"/>
        <v>是</v>
      </c>
      <c r="Q17" s="16" t="s">
        <v>29</v>
      </c>
      <c r="R17" s="50">
        <v>0</v>
      </c>
      <c r="S17" s="17"/>
    </row>
    <row r="18" ht="24.75" customHeight="1" spans="1:19">
      <c r="A18" s="55">
        <v>13</v>
      </c>
      <c r="B18" s="17" t="s">
        <v>744</v>
      </c>
      <c r="C18" s="18">
        <v>20200310144</v>
      </c>
      <c r="D18" s="19" t="s">
        <v>757</v>
      </c>
      <c r="E18" s="56">
        <f>VLOOKUP(C18,[3]sheet1!$A:$AO,40,0)</f>
        <v>0</v>
      </c>
      <c r="F18" s="38" t="str">
        <f>VLOOKUP(C18,[3]sheet1!$A:$AO,41,0)</f>
        <v/>
      </c>
      <c r="G18" s="16">
        <v>10</v>
      </c>
      <c r="H18" s="16">
        <v>8.5</v>
      </c>
      <c r="I18" s="16">
        <f t="shared" si="0"/>
        <v>18.5</v>
      </c>
      <c r="J18" s="16">
        <v>392</v>
      </c>
      <c r="K18" s="16" t="str">
        <f t="shared" si="1"/>
        <v>是</v>
      </c>
      <c r="L18" s="26">
        <v>2710</v>
      </c>
      <c r="M18" s="16" t="str">
        <f t="shared" si="2"/>
        <v>是</v>
      </c>
      <c r="N18" s="27" t="s">
        <v>27</v>
      </c>
      <c r="O18" s="43" t="s">
        <v>28</v>
      </c>
      <c r="P18" s="43" t="str">
        <f t="shared" si="3"/>
        <v>是</v>
      </c>
      <c r="Q18" s="16" t="s">
        <v>29</v>
      </c>
      <c r="R18" s="50">
        <v>0</v>
      </c>
      <c r="S18" s="17"/>
    </row>
    <row r="19" ht="24.75" customHeight="1" spans="1:19">
      <c r="A19" s="55">
        <v>14</v>
      </c>
      <c r="B19" s="17" t="s">
        <v>744</v>
      </c>
      <c r="C19" s="18">
        <v>20200310141</v>
      </c>
      <c r="D19" s="19" t="s">
        <v>758</v>
      </c>
      <c r="E19" s="56">
        <f>VLOOKUP(C19,[3]sheet1!$A:$AO,40,0)</f>
        <v>0</v>
      </c>
      <c r="F19" s="38" t="str">
        <f>VLOOKUP(C19,[3]sheet1!$A:$AO,41,0)</f>
        <v/>
      </c>
      <c r="G19" s="16">
        <v>10</v>
      </c>
      <c r="H19" s="16">
        <v>8.5</v>
      </c>
      <c r="I19" s="16">
        <f t="shared" si="0"/>
        <v>18.5</v>
      </c>
      <c r="J19" s="16">
        <v>242</v>
      </c>
      <c r="K19" s="16" t="str">
        <f t="shared" si="1"/>
        <v>是</v>
      </c>
      <c r="L19" s="26">
        <v>2420</v>
      </c>
      <c r="M19" s="16" t="str">
        <f t="shared" si="2"/>
        <v>是</v>
      </c>
      <c r="N19" s="27" t="s">
        <v>27</v>
      </c>
      <c r="O19" s="43" t="s">
        <v>28</v>
      </c>
      <c r="P19" s="43" t="str">
        <f t="shared" si="3"/>
        <v>是</v>
      </c>
      <c r="Q19" s="16" t="s">
        <v>29</v>
      </c>
      <c r="R19" s="50">
        <v>0</v>
      </c>
      <c r="S19" s="17"/>
    </row>
    <row r="20" ht="24.75" customHeight="1" spans="1:19">
      <c r="A20" s="55">
        <v>15</v>
      </c>
      <c r="B20" s="17" t="s">
        <v>744</v>
      </c>
      <c r="C20" s="18">
        <v>20200310115</v>
      </c>
      <c r="D20" s="19" t="s">
        <v>759</v>
      </c>
      <c r="E20" s="56">
        <f>VLOOKUP(C20,[3]sheet1!$A:$AO,40,0)</f>
        <v>0</v>
      </c>
      <c r="F20" s="38" t="str">
        <f>VLOOKUP(C20,[3]sheet1!$A:$AO,41,0)</f>
        <v/>
      </c>
      <c r="G20" s="16">
        <v>12</v>
      </c>
      <c r="H20" s="16">
        <v>8.5</v>
      </c>
      <c r="I20" s="16">
        <f t="shared" si="0"/>
        <v>20.5</v>
      </c>
      <c r="J20" s="16">
        <v>325</v>
      </c>
      <c r="K20" s="16" t="str">
        <f t="shared" si="1"/>
        <v>是</v>
      </c>
      <c r="L20" s="26">
        <v>2450</v>
      </c>
      <c r="M20" s="16" t="str">
        <f t="shared" si="2"/>
        <v>是</v>
      </c>
      <c r="N20" s="27" t="s">
        <v>27</v>
      </c>
      <c r="O20" s="43" t="s">
        <v>28</v>
      </c>
      <c r="P20" s="43" t="str">
        <f t="shared" si="3"/>
        <v>是</v>
      </c>
      <c r="Q20" s="16" t="s">
        <v>29</v>
      </c>
      <c r="R20" s="50">
        <v>0</v>
      </c>
      <c r="S20" s="17"/>
    </row>
    <row r="21" ht="24.75" customHeight="1" spans="1:19">
      <c r="A21" s="55">
        <v>16</v>
      </c>
      <c r="B21" s="17" t="s">
        <v>744</v>
      </c>
      <c r="C21" s="18">
        <v>20200310098</v>
      </c>
      <c r="D21" s="19" t="s">
        <v>760</v>
      </c>
      <c r="E21" s="56">
        <f>VLOOKUP(C21,[3]sheet1!$A:$AO,40,0)</f>
        <v>0</v>
      </c>
      <c r="F21" s="38" t="str">
        <f>VLOOKUP(C21,[3]sheet1!$A:$AO,41,0)</f>
        <v/>
      </c>
      <c r="G21" s="16">
        <v>11</v>
      </c>
      <c r="H21" s="16">
        <v>8.5</v>
      </c>
      <c r="I21" s="16">
        <f t="shared" si="0"/>
        <v>19.5</v>
      </c>
      <c r="J21" s="16">
        <v>733</v>
      </c>
      <c r="K21" s="16" t="str">
        <f t="shared" si="1"/>
        <v>是</v>
      </c>
      <c r="L21" s="26">
        <v>3630</v>
      </c>
      <c r="M21" s="16" t="str">
        <f t="shared" si="2"/>
        <v>是</v>
      </c>
      <c r="N21" s="27" t="s">
        <v>27</v>
      </c>
      <c r="O21" s="43" t="s">
        <v>28</v>
      </c>
      <c r="P21" s="43" t="str">
        <f t="shared" si="3"/>
        <v>是</v>
      </c>
      <c r="Q21" s="16" t="s">
        <v>29</v>
      </c>
      <c r="R21" s="50">
        <v>0</v>
      </c>
      <c r="S21" s="17"/>
    </row>
    <row r="22" ht="24.75" customHeight="1" spans="1:19">
      <c r="A22" s="55">
        <v>17</v>
      </c>
      <c r="B22" s="17" t="s">
        <v>744</v>
      </c>
      <c r="C22" s="18">
        <v>20200310097</v>
      </c>
      <c r="D22" s="19" t="s">
        <v>761</v>
      </c>
      <c r="E22" s="56">
        <f>VLOOKUP(C22,[3]sheet1!$A:$AO,40,0)</f>
        <v>0</v>
      </c>
      <c r="F22" s="38" t="str">
        <f>VLOOKUP(C22,[3]sheet1!$A:$AO,41,0)</f>
        <v/>
      </c>
      <c r="G22" s="16">
        <v>10</v>
      </c>
      <c r="H22" s="16">
        <v>8.5</v>
      </c>
      <c r="I22" s="16">
        <f t="shared" si="0"/>
        <v>18.5</v>
      </c>
      <c r="J22" s="16">
        <v>291</v>
      </c>
      <c r="K22" s="16" t="str">
        <f t="shared" si="1"/>
        <v>是</v>
      </c>
      <c r="L22" s="26">
        <v>2500</v>
      </c>
      <c r="M22" s="16" t="str">
        <f t="shared" si="2"/>
        <v>是</v>
      </c>
      <c r="N22" s="27" t="s">
        <v>27</v>
      </c>
      <c r="O22" s="43" t="s">
        <v>28</v>
      </c>
      <c r="P22" s="43" t="str">
        <f t="shared" si="3"/>
        <v>是</v>
      </c>
      <c r="Q22" s="16" t="s">
        <v>29</v>
      </c>
      <c r="R22" s="50">
        <v>0</v>
      </c>
      <c r="S22" s="17"/>
    </row>
    <row r="23" ht="24.75" customHeight="1" spans="1:19">
      <c r="A23" s="55">
        <v>18</v>
      </c>
      <c r="B23" s="17" t="s">
        <v>744</v>
      </c>
      <c r="C23" s="18">
        <v>20200310128</v>
      </c>
      <c r="D23" s="19" t="s">
        <v>762</v>
      </c>
      <c r="E23" s="56">
        <f>VLOOKUP(C23,[3]sheet1!$A:$AO,40,0)</f>
        <v>0</v>
      </c>
      <c r="F23" s="38" t="str">
        <f>VLOOKUP(C23,[3]sheet1!$A:$AO,41,0)</f>
        <v/>
      </c>
      <c r="G23" s="16">
        <v>13</v>
      </c>
      <c r="H23" s="16">
        <v>8.5</v>
      </c>
      <c r="I23" s="16">
        <f t="shared" si="0"/>
        <v>21.5</v>
      </c>
      <c r="J23" s="16">
        <v>324</v>
      </c>
      <c r="K23" s="16" t="str">
        <f t="shared" si="1"/>
        <v>是</v>
      </c>
      <c r="L23" s="26">
        <v>2730</v>
      </c>
      <c r="M23" s="16" t="str">
        <f t="shared" si="2"/>
        <v>是</v>
      </c>
      <c r="N23" s="27" t="s">
        <v>27</v>
      </c>
      <c r="O23" s="43" t="s">
        <v>28</v>
      </c>
      <c r="P23" s="43" t="str">
        <f t="shared" si="3"/>
        <v>是</v>
      </c>
      <c r="Q23" s="16" t="s">
        <v>29</v>
      </c>
      <c r="R23" s="50">
        <v>0</v>
      </c>
      <c r="S23" s="17"/>
    </row>
    <row r="24" ht="24.75" customHeight="1" spans="1:19">
      <c r="A24" s="55">
        <v>19</v>
      </c>
      <c r="B24" s="17" t="s">
        <v>744</v>
      </c>
      <c r="C24" s="18">
        <v>20200310100</v>
      </c>
      <c r="D24" s="19" t="s">
        <v>763</v>
      </c>
      <c r="E24" s="56">
        <f>VLOOKUP(C24,[3]sheet1!$A:$AO,40,0)</f>
        <v>0</v>
      </c>
      <c r="F24" s="38" t="str">
        <f>VLOOKUP(C24,[3]sheet1!$A:$AO,41,0)</f>
        <v/>
      </c>
      <c r="G24" s="16">
        <v>10</v>
      </c>
      <c r="H24" s="16">
        <v>8.5</v>
      </c>
      <c r="I24" s="16">
        <f t="shared" si="0"/>
        <v>18.5</v>
      </c>
      <c r="J24" s="16">
        <v>232</v>
      </c>
      <c r="K24" s="16" t="str">
        <f t="shared" si="1"/>
        <v>是</v>
      </c>
      <c r="L24" s="26">
        <v>2450</v>
      </c>
      <c r="M24" s="16" t="str">
        <f t="shared" si="2"/>
        <v>是</v>
      </c>
      <c r="N24" s="27" t="s">
        <v>27</v>
      </c>
      <c r="O24" s="43" t="s">
        <v>28</v>
      </c>
      <c r="P24" s="43" t="str">
        <f t="shared" si="3"/>
        <v>是</v>
      </c>
      <c r="Q24" s="16" t="s">
        <v>29</v>
      </c>
      <c r="R24" s="50">
        <v>0</v>
      </c>
      <c r="S24" s="17"/>
    </row>
    <row r="25" ht="24.75" customHeight="1" spans="1:19">
      <c r="A25" s="55">
        <v>20</v>
      </c>
      <c r="B25" s="17" t="s">
        <v>744</v>
      </c>
      <c r="C25" s="18">
        <v>20200310139</v>
      </c>
      <c r="D25" s="19" t="s">
        <v>764</v>
      </c>
      <c r="E25" s="56">
        <f>VLOOKUP(C25,[3]sheet1!$A:$AO,40,0)</f>
        <v>0</v>
      </c>
      <c r="F25" s="38" t="str">
        <f>VLOOKUP(C25,[3]sheet1!$A:$AO,41,0)</f>
        <v/>
      </c>
      <c r="G25" s="16">
        <v>10</v>
      </c>
      <c r="H25" s="16">
        <v>8.5</v>
      </c>
      <c r="I25" s="16">
        <f t="shared" si="0"/>
        <v>18.5</v>
      </c>
      <c r="J25" s="16">
        <v>254</v>
      </c>
      <c r="K25" s="16" t="str">
        <f t="shared" si="1"/>
        <v>是</v>
      </c>
      <c r="L25" s="26">
        <v>2610</v>
      </c>
      <c r="M25" s="16" t="str">
        <f t="shared" si="2"/>
        <v>是</v>
      </c>
      <c r="N25" s="27" t="s">
        <v>27</v>
      </c>
      <c r="O25" s="43" t="s">
        <v>28</v>
      </c>
      <c r="P25" s="43" t="str">
        <f t="shared" si="3"/>
        <v>是</v>
      </c>
      <c r="Q25" s="16" t="s">
        <v>29</v>
      </c>
      <c r="R25" s="50">
        <v>0</v>
      </c>
      <c r="S25" s="17"/>
    </row>
    <row r="26" ht="24.75" customHeight="1" spans="1:19">
      <c r="A26" s="55">
        <v>21</v>
      </c>
      <c r="B26" s="17" t="s">
        <v>744</v>
      </c>
      <c r="C26" s="18">
        <v>20200310147</v>
      </c>
      <c r="D26" s="19" t="s">
        <v>765</v>
      </c>
      <c r="E26" s="56">
        <f>VLOOKUP(C26,[3]sheet1!$A:$AO,40,0)</f>
        <v>0</v>
      </c>
      <c r="F26" s="38" t="str">
        <f>VLOOKUP(C26,[3]sheet1!$A:$AO,41,0)</f>
        <v/>
      </c>
      <c r="G26" s="16">
        <v>10</v>
      </c>
      <c r="H26" s="16">
        <v>8.5</v>
      </c>
      <c r="I26" s="16">
        <f t="shared" si="0"/>
        <v>18.5</v>
      </c>
      <c r="J26" s="16">
        <v>262</v>
      </c>
      <c r="K26" s="16" t="str">
        <f t="shared" si="1"/>
        <v>是</v>
      </c>
      <c r="L26" s="26">
        <v>2620</v>
      </c>
      <c r="M26" s="16" t="str">
        <f t="shared" si="2"/>
        <v>是</v>
      </c>
      <c r="N26" s="27" t="s">
        <v>27</v>
      </c>
      <c r="O26" s="43" t="s">
        <v>28</v>
      </c>
      <c r="P26" s="43" t="str">
        <f t="shared" si="3"/>
        <v>是</v>
      </c>
      <c r="Q26" s="16" t="s">
        <v>29</v>
      </c>
      <c r="R26" s="50">
        <v>0</v>
      </c>
      <c r="S26" s="17"/>
    </row>
    <row r="27" ht="24.75" customHeight="1" spans="1:19">
      <c r="A27" s="55">
        <v>22</v>
      </c>
      <c r="B27" s="17" t="s">
        <v>744</v>
      </c>
      <c r="C27" s="18">
        <v>20200310099</v>
      </c>
      <c r="D27" s="19" t="s">
        <v>766</v>
      </c>
      <c r="E27" s="56">
        <f>VLOOKUP(C27,[3]sheet1!$A:$AO,40,0)</f>
        <v>2</v>
      </c>
      <c r="F27" s="38" t="str">
        <f>VLOOKUP(C27,[3]sheet1!$A:$AO,41,0)</f>
        <v>预就业实习职业素养实习与劳动教育</v>
      </c>
      <c r="G27" s="16">
        <v>11</v>
      </c>
      <c r="H27" s="16">
        <v>8.5</v>
      </c>
      <c r="I27" s="16">
        <f t="shared" si="0"/>
        <v>19.5</v>
      </c>
      <c r="J27" s="16">
        <v>141</v>
      </c>
      <c r="K27" s="16" t="str">
        <f t="shared" si="1"/>
        <v>是</v>
      </c>
      <c r="L27" s="26">
        <v>2420</v>
      </c>
      <c r="M27" s="16" t="str">
        <f t="shared" si="2"/>
        <v>是</v>
      </c>
      <c r="N27" s="27" t="s">
        <v>27</v>
      </c>
      <c r="O27" s="43" t="s">
        <v>28</v>
      </c>
      <c r="P27" s="43" t="str">
        <f t="shared" si="3"/>
        <v>否</v>
      </c>
      <c r="Q27" s="45" t="s">
        <v>63</v>
      </c>
      <c r="R27" s="50">
        <v>0</v>
      </c>
      <c r="S27" s="17">
        <v>1</v>
      </c>
    </row>
    <row r="28" ht="24.75" customHeight="1" spans="1:19">
      <c r="A28" s="55">
        <v>23</v>
      </c>
      <c r="B28" s="17" t="s">
        <v>744</v>
      </c>
      <c r="C28" s="18">
        <v>20200310140</v>
      </c>
      <c r="D28" s="19" t="s">
        <v>767</v>
      </c>
      <c r="E28" s="56">
        <f>VLOOKUP(C28,[3]sheet1!$A:$AO,40,0)</f>
        <v>0</v>
      </c>
      <c r="F28" s="38" t="str">
        <f>VLOOKUP(C28,[3]sheet1!$A:$AO,41,0)</f>
        <v/>
      </c>
      <c r="G28" s="16">
        <v>10</v>
      </c>
      <c r="H28" s="16">
        <v>8.5</v>
      </c>
      <c r="I28" s="16">
        <f t="shared" si="0"/>
        <v>18.5</v>
      </c>
      <c r="J28" s="16">
        <v>228</v>
      </c>
      <c r="K28" s="16" t="str">
        <f t="shared" si="1"/>
        <v>是</v>
      </c>
      <c r="L28" s="26">
        <v>2420</v>
      </c>
      <c r="M28" s="16" t="str">
        <f t="shared" si="2"/>
        <v>是</v>
      </c>
      <c r="N28" s="27" t="s">
        <v>27</v>
      </c>
      <c r="O28" s="43" t="s">
        <v>28</v>
      </c>
      <c r="P28" s="43" t="str">
        <f t="shared" si="3"/>
        <v>是</v>
      </c>
      <c r="Q28" s="16" t="s">
        <v>29</v>
      </c>
      <c r="R28" s="50">
        <v>0</v>
      </c>
      <c r="S28" s="17"/>
    </row>
    <row r="29" ht="24.75" customHeight="1" spans="1:19">
      <c r="A29" s="55">
        <v>24</v>
      </c>
      <c r="B29" s="17" t="s">
        <v>744</v>
      </c>
      <c r="C29" s="18">
        <v>20200310095</v>
      </c>
      <c r="D29" s="19" t="s">
        <v>768</v>
      </c>
      <c r="E29" s="56">
        <f>VLOOKUP(C29,[3]sheet1!$A:$AO,40,0)</f>
        <v>0</v>
      </c>
      <c r="F29" s="38" t="str">
        <f>VLOOKUP(C29,[3]sheet1!$A:$AO,41,0)</f>
        <v/>
      </c>
      <c r="G29" s="16">
        <v>10</v>
      </c>
      <c r="H29" s="16">
        <v>8.5</v>
      </c>
      <c r="I29" s="16">
        <f t="shared" si="0"/>
        <v>18.5</v>
      </c>
      <c r="J29" s="16">
        <v>227</v>
      </c>
      <c r="K29" s="16" t="str">
        <f t="shared" si="1"/>
        <v>是</v>
      </c>
      <c r="L29" s="26">
        <v>2470</v>
      </c>
      <c r="M29" s="16" t="str">
        <f t="shared" si="2"/>
        <v>是</v>
      </c>
      <c r="N29" s="27" t="s">
        <v>27</v>
      </c>
      <c r="O29" s="43" t="s">
        <v>28</v>
      </c>
      <c r="P29" s="43" t="str">
        <f t="shared" si="3"/>
        <v>是</v>
      </c>
      <c r="Q29" s="16" t="s">
        <v>29</v>
      </c>
      <c r="R29" s="50">
        <v>0</v>
      </c>
      <c r="S29" s="17"/>
    </row>
    <row r="30" ht="24.75" customHeight="1" spans="1:19">
      <c r="A30" s="55">
        <v>25</v>
      </c>
      <c r="B30" s="17" t="s">
        <v>744</v>
      </c>
      <c r="C30" s="18">
        <v>20200310117</v>
      </c>
      <c r="D30" s="19" t="s">
        <v>769</v>
      </c>
      <c r="E30" s="56">
        <f>VLOOKUP(C30,[3]sheet1!$A:$AO,40,0)</f>
        <v>0</v>
      </c>
      <c r="F30" s="38" t="str">
        <f>VLOOKUP(C30,[3]sheet1!$A:$AO,41,0)</f>
        <v/>
      </c>
      <c r="G30" s="16">
        <v>10</v>
      </c>
      <c r="H30" s="16">
        <v>8.5</v>
      </c>
      <c r="I30" s="16">
        <f t="shared" si="0"/>
        <v>18.5</v>
      </c>
      <c r="J30" s="16">
        <v>264</v>
      </c>
      <c r="K30" s="16" t="str">
        <f t="shared" si="1"/>
        <v>是</v>
      </c>
      <c r="L30" s="26">
        <v>2450</v>
      </c>
      <c r="M30" s="16" t="str">
        <f t="shared" si="2"/>
        <v>是</v>
      </c>
      <c r="N30" s="27" t="s">
        <v>27</v>
      </c>
      <c r="O30" s="43" t="s">
        <v>28</v>
      </c>
      <c r="P30" s="43" t="str">
        <f t="shared" si="3"/>
        <v>是</v>
      </c>
      <c r="Q30" s="16" t="s">
        <v>29</v>
      </c>
      <c r="R30" s="50">
        <v>0</v>
      </c>
      <c r="S30" s="17"/>
    </row>
    <row r="31" ht="24.75" customHeight="1" spans="1:19">
      <c r="A31" s="55">
        <v>26</v>
      </c>
      <c r="B31" s="17" t="s">
        <v>744</v>
      </c>
      <c r="C31" s="18">
        <v>20200310102</v>
      </c>
      <c r="D31" s="19" t="s">
        <v>770</v>
      </c>
      <c r="E31" s="56">
        <f>VLOOKUP(C31,[3]sheet1!$A:$AO,40,0)</f>
        <v>2</v>
      </c>
      <c r="F31" s="38" t="str">
        <f>VLOOKUP(C31,[3]sheet1!$A:$AO,41,0)</f>
        <v>预就业实习职业素养实习与劳动教育</v>
      </c>
      <c r="G31" s="16">
        <v>11</v>
      </c>
      <c r="H31" s="16">
        <v>8.5</v>
      </c>
      <c r="I31" s="16">
        <f t="shared" si="0"/>
        <v>19.5</v>
      </c>
      <c r="J31" s="16">
        <v>333</v>
      </c>
      <c r="K31" s="16" t="str">
        <f t="shared" si="1"/>
        <v>是</v>
      </c>
      <c r="L31" s="26">
        <v>2650</v>
      </c>
      <c r="M31" s="16" t="str">
        <f t="shared" si="2"/>
        <v>是</v>
      </c>
      <c r="N31" s="27" t="s">
        <v>27</v>
      </c>
      <c r="O31" s="43" t="s">
        <v>28</v>
      </c>
      <c r="P31" s="43" t="str">
        <f t="shared" si="3"/>
        <v>否</v>
      </c>
      <c r="Q31" s="45" t="s">
        <v>63</v>
      </c>
      <c r="R31" s="50">
        <v>0</v>
      </c>
      <c r="S31" s="17">
        <v>1</v>
      </c>
    </row>
    <row r="32" ht="24.75" customHeight="1" spans="1:19">
      <c r="A32" s="55">
        <v>27</v>
      </c>
      <c r="B32" s="17" t="s">
        <v>744</v>
      </c>
      <c r="C32" s="18">
        <v>20200310138</v>
      </c>
      <c r="D32" s="19" t="s">
        <v>771</v>
      </c>
      <c r="E32" s="56">
        <f>VLOOKUP(C32,[3]sheet1!$A:$AO,40,0)</f>
        <v>2</v>
      </c>
      <c r="F32" s="38" t="str">
        <f>VLOOKUP(C32,[3]sheet1!$A:$AO,41,0)</f>
        <v>预就业实习职业素养实习与劳动教育</v>
      </c>
      <c r="G32" s="16">
        <v>12</v>
      </c>
      <c r="H32" s="16">
        <v>8.5</v>
      </c>
      <c r="I32" s="16">
        <f t="shared" si="0"/>
        <v>20.5</v>
      </c>
      <c r="J32" s="16">
        <v>272</v>
      </c>
      <c r="K32" s="16" t="str">
        <f t="shared" si="1"/>
        <v>是</v>
      </c>
      <c r="L32" s="26">
        <v>2650</v>
      </c>
      <c r="M32" s="16" t="str">
        <f t="shared" si="2"/>
        <v>是</v>
      </c>
      <c r="N32" s="27" t="s">
        <v>27</v>
      </c>
      <c r="O32" s="43" t="s">
        <v>28</v>
      </c>
      <c r="P32" s="43" t="str">
        <f t="shared" si="3"/>
        <v>否</v>
      </c>
      <c r="Q32" s="45" t="s">
        <v>63</v>
      </c>
      <c r="R32" s="50">
        <v>0</v>
      </c>
      <c r="S32" s="17">
        <v>1</v>
      </c>
    </row>
    <row r="33" ht="24.75" customHeight="1" spans="1:19">
      <c r="A33" s="55">
        <v>28</v>
      </c>
      <c r="B33" s="17" t="s">
        <v>744</v>
      </c>
      <c r="C33" s="18">
        <v>20200310135</v>
      </c>
      <c r="D33" s="19" t="s">
        <v>772</v>
      </c>
      <c r="E33" s="56">
        <f>VLOOKUP(C33,[3]sheet1!$A:$AO,40,0)</f>
        <v>2</v>
      </c>
      <c r="F33" s="38" t="str">
        <f>VLOOKUP(C33,[3]sheet1!$A:$AO,41,0)</f>
        <v>预就业实习职业素养实习与劳动教育</v>
      </c>
      <c r="G33" s="16">
        <v>10</v>
      </c>
      <c r="H33" s="16">
        <v>8.5</v>
      </c>
      <c r="I33" s="16">
        <f t="shared" si="0"/>
        <v>18.5</v>
      </c>
      <c r="J33" s="16">
        <v>236</v>
      </c>
      <c r="K33" s="16" t="str">
        <f t="shared" si="1"/>
        <v>是</v>
      </c>
      <c r="L33" s="26">
        <v>2450</v>
      </c>
      <c r="M33" s="16" t="str">
        <f t="shared" si="2"/>
        <v>是</v>
      </c>
      <c r="N33" s="27" t="s">
        <v>27</v>
      </c>
      <c r="O33" s="43" t="s">
        <v>28</v>
      </c>
      <c r="P33" s="43" t="str">
        <f t="shared" si="3"/>
        <v>否</v>
      </c>
      <c r="Q33" s="45" t="s">
        <v>63</v>
      </c>
      <c r="R33" s="50">
        <v>0</v>
      </c>
      <c r="S33" s="17">
        <v>1</v>
      </c>
    </row>
    <row r="34" ht="24.75" customHeight="1" spans="1:19">
      <c r="A34" s="55">
        <v>29</v>
      </c>
      <c r="B34" s="17" t="s">
        <v>744</v>
      </c>
      <c r="C34" s="18">
        <v>20200310125</v>
      </c>
      <c r="D34" s="19" t="s">
        <v>773</v>
      </c>
      <c r="E34" s="56">
        <f>VLOOKUP(C34,[3]sheet1!$A:$AO,40,0)</f>
        <v>2</v>
      </c>
      <c r="F34" s="38" t="str">
        <f>VLOOKUP(C34,[3]sheet1!$A:$AO,41,0)</f>
        <v>预就业实习职业素养实习与劳动教育</v>
      </c>
      <c r="G34" s="16">
        <v>12</v>
      </c>
      <c r="H34" s="16">
        <v>8.5</v>
      </c>
      <c r="I34" s="16">
        <f t="shared" si="0"/>
        <v>20.5</v>
      </c>
      <c r="J34" s="16">
        <v>285</v>
      </c>
      <c r="K34" s="16" t="str">
        <f t="shared" si="1"/>
        <v>是</v>
      </c>
      <c r="L34" s="26">
        <v>2530</v>
      </c>
      <c r="M34" s="16" t="str">
        <f t="shared" si="2"/>
        <v>是</v>
      </c>
      <c r="N34" s="27" t="s">
        <v>27</v>
      </c>
      <c r="O34" s="43" t="s">
        <v>28</v>
      </c>
      <c r="P34" s="43" t="str">
        <f t="shared" si="3"/>
        <v>否</v>
      </c>
      <c r="Q34" s="45" t="s">
        <v>63</v>
      </c>
      <c r="R34" s="50">
        <v>0</v>
      </c>
      <c r="S34" s="17">
        <v>1</v>
      </c>
    </row>
    <row r="35" ht="24.75" customHeight="1" spans="1:19">
      <c r="A35" s="55">
        <v>30</v>
      </c>
      <c r="B35" s="17" t="s">
        <v>744</v>
      </c>
      <c r="C35" s="18">
        <v>20200310096</v>
      </c>
      <c r="D35" s="19" t="s">
        <v>774</v>
      </c>
      <c r="E35" s="56">
        <f>VLOOKUP(C35,[3]sheet1!$A:$AO,40,0)</f>
        <v>0</v>
      </c>
      <c r="F35" s="38" t="str">
        <f>VLOOKUP(C35,[3]sheet1!$A:$AO,41,0)</f>
        <v/>
      </c>
      <c r="G35" s="16">
        <v>10</v>
      </c>
      <c r="H35" s="16">
        <v>8.5</v>
      </c>
      <c r="I35" s="16">
        <f t="shared" si="0"/>
        <v>18.5</v>
      </c>
      <c r="J35" s="16">
        <v>216</v>
      </c>
      <c r="K35" s="16" t="str">
        <f t="shared" si="1"/>
        <v>是</v>
      </c>
      <c r="L35" s="26">
        <v>2440</v>
      </c>
      <c r="M35" s="16" t="str">
        <f t="shared" si="2"/>
        <v>是</v>
      </c>
      <c r="N35" s="27" t="s">
        <v>27</v>
      </c>
      <c r="O35" s="43" t="s">
        <v>28</v>
      </c>
      <c r="P35" s="43" t="str">
        <f t="shared" si="3"/>
        <v>是</v>
      </c>
      <c r="Q35" s="16" t="s">
        <v>29</v>
      </c>
      <c r="R35" s="50">
        <v>0</v>
      </c>
      <c r="S35" s="17"/>
    </row>
    <row r="36" ht="24.75" customHeight="1" spans="1:19">
      <c r="A36" s="55">
        <v>31</v>
      </c>
      <c r="B36" s="17" t="s">
        <v>744</v>
      </c>
      <c r="C36" s="18">
        <v>20200310123</v>
      </c>
      <c r="D36" s="19" t="s">
        <v>775</v>
      </c>
      <c r="E36" s="56">
        <f>VLOOKUP(C36,[3]sheet1!$A:$AO,40,0)</f>
        <v>0</v>
      </c>
      <c r="F36" s="38" t="str">
        <f>VLOOKUP(C36,[3]sheet1!$A:$AO,41,0)</f>
        <v/>
      </c>
      <c r="G36" s="16">
        <v>10</v>
      </c>
      <c r="H36" s="16">
        <v>8.5</v>
      </c>
      <c r="I36" s="16">
        <f t="shared" si="0"/>
        <v>18.5</v>
      </c>
      <c r="J36" s="16">
        <v>241</v>
      </c>
      <c r="K36" s="16" t="str">
        <f t="shared" si="1"/>
        <v>是</v>
      </c>
      <c r="L36" s="26">
        <v>2500</v>
      </c>
      <c r="M36" s="16" t="str">
        <f t="shared" si="2"/>
        <v>是</v>
      </c>
      <c r="N36" s="27" t="s">
        <v>27</v>
      </c>
      <c r="O36" s="43" t="s">
        <v>28</v>
      </c>
      <c r="P36" s="43" t="str">
        <f t="shared" si="3"/>
        <v>是</v>
      </c>
      <c r="Q36" s="16" t="s">
        <v>29</v>
      </c>
      <c r="R36" s="50">
        <v>0</v>
      </c>
      <c r="S36" s="17"/>
    </row>
    <row r="37" ht="24.75" customHeight="1" spans="1:19">
      <c r="A37" s="55">
        <v>32</v>
      </c>
      <c r="B37" s="17" t="s">
        <v>744</v>
      </c>
      <c r="C37" s="18">
        <v>20200310108</v>
      </c>
      <c r="D37" s="19" t="s">
        <v>776</v>
      </c>
      <c r="E37" s="56">
        <f>VLOOKUP(C37,[3]sheet1!$A:$AO,40,0)</f>
        <v>0</v>
      </c>
      <c r="F37" s="38" t="str">
        <f>VLOOKUP(C37,[3]sheet1!$A:$AO,41,0)</f>
        <v/>
      </c>
      <c r="G37" s="16">
        <v>12</v>
      </c>
      <c r="H37" s="16">
        <v>8.5</v>
      </c>
      <c r="I37" s="16">
        <f t="shared" si="0"/>
        <v>20.5</v>
      </c>
      <c r="J37" s="16">
        <v>229</v>
      </c>
      <c r="K37" s="16" t="str">
        <f t="shared" si="1"/>
        <v>是</v>
      </c>
      <c r="L37" s="26">
        <v>2440</v>
      </c>
      <c r="M37" s="16" t="str">
        <f t="shared" si="2"/>
        <v>是</v>
      </c>
      <c r="N37" s="27" t="s">
        <v>27</v>
      </c>
      <c r="O37" s="43" t="s">
        <v>28</v>
      </c>
      <c r="P37" s="43" t="str">
        <f t="shared" si="3"/>
        <v>是</v>
      </c>
      <c r="Q37" s="16" t="s">
        <v>29</v>
      </c>
      <c r="R37" s="50">
        <v>0</v>
      </c>
      <c r="S37" s="17"/>
    </row>
    <row r="38" ht="24.75" customHeight="1" spans="1:19">
      <c r="A38" s="55">
        <v>33</v>
      </c>
      <c r="B38" s="17" t="s">
        <v>744</v>
      </c>
      <c r="C38" s="18">
        <v>20200310091</v>
      </c>
      <c r="D38" s="19" t="s">
        <v>777</v>
      </c>
      <c r="E38" s="56">
        <f>VLOOKUP(C38,[3]sheet1!$A:$AO,40,0)</f>
        <v>2</v>
      </c>
      <c r="F38" s="38" t="str">
        <f>VLOOKUP(C38,[3]sheet1!$A:$AO,41,0)</f>
        <v>预就业实习职业素养实习与劳动教育</v>
      </c>
      <c r="G38" s="16">
        <v>10</v>
      </c>
      <c r="H38" s="16">
        <v>6.5</v>
      </c>
      <c r="I38" s="16">
        <f t="shared" si="0"/>
        <v>16.5</v>
      </c>
      <c r="J38" s="16">
        <v>317</v>
      </c>
      <c r="K38" s="16" t="str">
        <f t="shared" si="1"/>
        <v>是</v>
      </c>
      <c r="L38" s="26">
        <v>2910</v>
      </c>
      <c r="M38" s="16" t="str">
        <f t="shared" si="2"/>
        <v>是</v>
      </c>
      <c r="N38" s="27" t="s">
        <v>27</v>
      </c>
      <c r="O38" s="43" t="s">
        <v>28</v>
      </c>
      <c r="P38" s="43" t="str">
        <f t="shared" si="3"/>
        <v>否</v>
      </c>
      <c r="Q38" s="45" t="s">
        <v>63</v>
      </c>
      <c r="R38" s="50">
        <v>0</v>
      </c>
      <c r="S38" s="17">
        <v>1</v>
      </c>
    </row>
    <row r="39" ht="24.75" customHeight="1" spans="1:19">
      <c r="A39" s="55">
        <v>34</v>
      </c>
      <c r="B39" s="17" t="s">
        <v>744</v>
      </c>
      <c r="C39" s="18">
        <v>20200310107</v>
      </c>
      <c r="D39" s="19" t="s">
        <v>778</v>
      </c>
      <c r="E39" s="56">
        <f>VLOOKUP(C39,[3]sheet1!$A:$AO,40,0)</f>
        <v>0</v>
      </c>
      <c r="F39" s="38" t="str">
        <f>VLOOKUP(C39,[3]sheet1!$A:$AO,41,0)</f>
        <v/>
      </c>
      <c r="G39" s="16">
        <v>11</v>
      </c>
      <c r="H39" s="16">
        <v>8.5</v>
      </c>
      <c r="I39" s="16">
        <f t="shared" si="0"/>
        <v>19.5</v>
      </c>
      <c r="J39" s="16">
        <v>280</v>
      </c>
      <c r="K39" s="16" t="str">
        <f t="shared" si="1"/>
        <v>是</v>
      </c>
      <c r="L39" s="26">
        <v>2620</v>
      </c>
      <c r="M39" s="16" t="str">
        <f t="shared" si="2"/>
        <v>是</v>
      </c>
      <c r="N39" s="27" t="s">
        <v>27</v>
      </c>
      <c r="O39" s="43" t="s">
        <v>28</v>
      </c>
      <c r="P39" s="43" t="str">
        <f t="shared" si="3"/>
        <v>是</v>
      </c>
      <c r="Q39" s="16" t="s">
        <v>29</v>
      </c>
      <c r="R39" s="50">
        <v>0</v>
      </c>
      <c r="S39" s="17"/>
    </row>
    <row r="40" ht="24.75" customHeight="1" spans="1:19">
      <c r="A40" s="55">
        <v>35</v>
      </c>
      <c r="B40" s="17" t="s">
        <v>744</v>
      </c>
      <c r="C40" s="18">
        <v>20200310109</v>
      </c>
      <c r="D40" s="19" t="s">
        <v>779</v>
      </c>
      <c r="E40" s="56">
        <f>VLOOKUP(C40,[3]sheet1!$A:$AO,40,0)</f>
        <v>1</v>
      </c>
      <c r="F40" s="38" t="str">
        <f>VLOOKUP(C40,[3]sheet1!$A:$AO,41,0)</f>
        <v>预就业实习</v>
      </c>
      <c r="G40" s="16">
        <v>9</v>
      </c>
      <c r="H40" s="16">
        <v>8.5</v>
      </c>
      <c r="I40" s="16">
        <f t="shared" si="0"/>
        <v>17.5</v>
      </c>
      <c r="J40" s="16">
        <v>303</v>
      </c>
      <c r="K40" s="16" t="str">
        <f t="shared" si="1"/>
        <v>是</v>
      </c>
      <c r="L40" s="26">
        <v>2660</v>
      </c>
      <c r="M40" s="16" t="str">
        <f t="shared" si="2"/>
        <v>是</v>
      </c>
      <c r="N40" s="27" t="s">
        <v>27</v>
      </c>
      <c r="O40" s="43" t="s">
        <v>28</v>
      </c>
      <c r="P40" s="43" t="str">
        <f t="shared" si="3"/>
        <v>否</v>
      </c>
      <c r="Q40" s="45" t="s">
        <v>63</v>
      </c>
      <c r="R40" s="50">
        <v>0</v>
      </c>
      <c r="S40" s="17">
        <v>1</v>
      </c>
    </row>
    <row r="41" ht="24.75" customHeight="1" spans="1:19">
      <c r="A41" s="55">
        <v>36</v>
      </c>
      <c r="B41" s="17" t="s">
        <v>744</v>
      </c>
      <c r="C41" s="18">
        <v>20200310104</v>
      </c>
      <c r="D41" s="19" t="s">
        <v>780</v>
      </c>
      <c r="E41" s="56">
        <f>VLOOKUP(C41,[3]sheet1!$A:$AO,40,0)</f>
        <v>2</v>
      </c>
      <c r="F41" s="38" t="str">
        <f>VLOOKUP(C41,[3]sheet1!$A:$AO,41,0)</f>
        <v>预就业实习职业素养实习与劳动教育</v>
      </c>
      <c r="G41" s="16">
        <v>10</v>
      </c>
      <c r="H41" s="16">
        <v>8.5</v>
      </c>
      <c r="I41" s="16">
        <f t="shared" si="0"/>
        <v>18.5</v>
      </c>
      <c r="J41" s="16">
        <v>286</v>
      </c>
      <c r="K41" s="16" t="str">
        <f t="shared" si="1"/>
        <v>是</v>
      </c>
      <c r="L41" s="26">
        <v>2740</v>
      </c>
      <c r="M41" s="16" t="str">
        <f t="shared" si="2"/>
        <v>是</v>
      </c>
      <c r="N41" s="27" t="s">
        <v>27</v>
      </c>
      <c r="O41" s="43" t="s">
        <v>28</v>
      </c>
      <c r="P41" s="43" t="str">
        <f t="shared" si="3"/>
        <v>否</v>
      </c>
      <c r="Q41" s="45" t="s">
        <v>63</v>
      </c>
      <c r="R41" s="50">
        <v>0</v>
      </c>
      <c r="S41" s="17">
        <v>1</v>
      </c>
    </row>
    <row r="42" ht="24.75" customHeight="1" spans="1:19">
      <c r="A42" s="55">
        <v>37</v>
      </c>
      <c r="B42" s="17" t="s">
        <v>744</v>
      </c>
      <c r="C42" s="18">
        <v>20200310126</v>
      </c>
      <c r="D42" s="19" t="s">
        <v>781</v>
      </c>
      <c r="E42" s="56">
        <f>VLOOKUP(C42,[3]sheet1!$A:$AO,40,0)</f>
        <v>0</v>
      </c>
      <c r="F42" s="38" t="str">
        <f>VLOOKUP(C42,[3]sheet1!$A:$AO,41,0)</f>
        <v/>
      </c>
      <c r="G42" s="16">
        <v>10</v>
      </c>
      <c r="H42" s="16">
        <v>8.5</v>
      </c>
      <c r="I42" s="16">
        <f t="shared" si="0"/>
        <v>18.5</v>
      </c>
      <c r="J42" s="16">
        <v>229</v>
      </c>
      <c r="K42" s="16" t="str">
        <f t="shared" si="1"/>
        <v>是</v>
      </c>
      <c r="L42" s="26">
        <v>2690</v>
      </c>
      <c r="M42" s="16" t="str">
        <f t="shared" si="2"/>
        <v>是</v>
      </c>
      <c r="N42" s="27" t="s">
        <v>27</v>
      </c>
      <c r="O42" s="43" t="s">
        <v>28</v>
      </c>
      <c r="P42" s="43" t="str">
        <f t="shared" si="3"/>
        <v>是</v>
      </c>
      <c r="Q42" s="16" t="s">
        <v>29</v>
      </c>
      <c r="R42" s="50">
        <v>0</v>
      </c>
      <c r="S42" s="17"/>
    </row>
    <row r="43" ht="24.75" customHeight="1" spans="1:19">
      <c r="A43" s="55">
        <v>38</v>
      </c>
      <c r="B43" s="17" t="s">
        <v>744</v>
      </c>
      <c r="C43" s="18">
        <v>20200310132</v>
      </c>
      <c r="D43" s="19" t="s">
        <v>782</v>
      </c>
      <c r="E43" s="56">
        <f>VLOOKUP(C43,[3]sheet1!$A:$AO,40,0)</f>
        <v>2</v>
      </c>
      <c r="F43" s="38" t="str">
        <f>VLOOKUP(C43,[3]sheet1!$A:$AO,41,0)</f>
        <v>预就业实习职业素养实习与劳动教育</v>
      </c>
      <c r="G43" s="16">
        <v>10</v>
      </c>
      <c r="H43" s="16">
        <v>8.5</v>
      </c>
      <c r="I43" s="16">
        <f t="shared" si="0"/>
        <v>18.5</v>
      </c>
      <c r="J43" s="16">
        <v>189</v>
      </c>
      <c r="K43" s="16" t="str">
        <f t="shared" si="1"/>
        <v>是</v>
      </c>
      <c r="L43" s="26">
        <v>2530</v>
      </c>
      <c r="M43" s="16" t="str">
        <f t="shared" si="2"/>
        <v>是</v>
      </c>
      <c r="N43" s="27" t="s">
        <v>27</v>
      </c>
      <c r="O43" s="43" t="s">
        <v>28</v>
      </c>
      <c r="P43" s="43" t="str">
        <f t="shared" si="3"/>
        <v>否</v>
      </c>
      <c r="Q43" s="45" t="s">
        <v>63</v>
      </c>
      <c r="R43" s="50">
        <v>0</v>
      </c>
      <c r="S43" s="17">
        <v>1</v>
      </c>
    </row>
    <row r="44" ht="24.75" customHeight="1" spans="1:19">
      <c r="A44" s="55">
        <v>39</v>
      </c>
      <c r="B44" s="17" t="s">
        <v>744</v>
      </c>
      <c r="C44" s="18">
        <v>20200310110</v>
      </c>
      <c r="D44" s="19" t="s">
        <v>783</v>
      </c>
      <c r="E44" s="56">
        <f>VLOOKUP(C44,[3]sheet1!$A:$AO,40,0)</f>
        <v>0</v>
      </c>
      <c r="F44" s="38" t="str">
        <f>VLOOKUP(C44,[3]sheet1!$A:$AO,41,0)</f>
        <v/>
      </c>
      <c r="G44" s="16">
        <v>10</v>
      </c>
      <c r="H44" s="16">
        <v>8.5</v>
      </c>
      <c r="I44" s="16">
        <f t="shared" si="0"/>
        <v>18.5</v>
      </c>
      <c r="J44" s="16">
        <v>226</v>
      </c>
      <c r="K44" s="16" t="str">
        <f t="shared" si="1"/>
        <v>是</v>
      </c>
      <c r="L44" s="26">
        <v>2460</v>
      </c>
      <c r="M44" s="16" t="str">
        <f t="shared" si="2"/>
        <v>是</v>
      </c>
      <c r="N44" s="27" t="s">
        <v>27</v>
      </c>
      <c r="O44" s="43" t="s">
        <v>28</v>
      </c>
      <c r="P44" s="43" t="str">
        <f t="shared" si="3"/>
        <v>是</v>
      </c>
      <c r="Q44" s="16" t="s">
        <v>29</v>
      </c>
      <c r="R44" s="50">
        <v>0</v>
      </c>
      <c r="S44" s="17"/>
    </row>
    <row r="45" ht="24.75" customHeight="1" spans="1:19">
      <c r="A45" s="55">
        <v>40</v>
      </c>
      <c r="B45" s="17" t="s">
        <v>744</v>
      </c>
      <c r="C45" s="18">
        <v>20200310121</v>
      </c>
      <c r="D45" s="19" t="s">
        <v>784</v>
      </c>
      <c r="E45" s="56">
        <f>VLOOKUP(C45,[3]sheet1!$A:$AO,40,0)</f>
        <v>2</v>
      </c>
      <c r="F45" s="38" t="str">
        <f>VLOOKUP(C45,[3]sheet1!$A:$AO,41,0)</f>
        <v>预就业实习职业素养实习与劳动教育</v>
      </c>
      <c r="G45" s="16">
        <v>10</v>
      </c>
      <c r="H45" s="16">
        <v>8.5</v>
      </c>
      <c r="I45" s="16">
        <f t="shared" si="0"/>
        <v>18.5</v>
      </c>
      <c r="J45" s="16">
        <v>219</v>
      </c>
      <c r="K45" s="16" t="str">
        <f t="shared" si="1"/>
        <v>是</v>
      </c>
      <c r="L45" s="26">
        <v>2410</v>
      </c>
      <c r="M45" s="16" t="str">
        <f t="shared" si="2"/>
        <v>是</v>
      </c>
      <c r="N45" s="27" t="s">
        <v>27</v>
      </c>
      <c r="O45" s="43" t="s">
        <v>28</v>
      </c>
      <c r="P45" s="43" t="str">
        <f t="shared" si="3"/>
        <v>否</v>
      </c>
      <c r="Q45" s="45" t="s">
        <v>63</v>
      </c>
      <c r="R45" s="50">
        <v>0</v>
      </c>
      <c r="S45" s="17">
        <v>1</v>
      </c>
    </row>
    <row r="46" ht="24.75" customHeight="1" spans="1:19">
      <c r="A46" s="55">
        <v>41</v>
      </c>
      <c r="B46" s="17" t="s">
        <v>744</v>
      </c>
      <c r="C46" s="18">
        <v>20200310114</v>
      </c>
      <c r="D46" s="19" t="s">
        <v>785</v>
      </c>
      <c r="E46" s="56">
        <f>VLOOKUP(C46,[3]sheet1!$A:$AO,40,0)</f>
        <v>1</v>
      </c>
      <c r="F46" s="38" t="str">
        <f>VLOOKUP(C46,[3]sheet1!$A:$AO,41,0)</f>
        <v>预就业实习</v>
      </c>
      <c r="G46" s="16">
        <v>12</v>
      </c>
      <c r="H46" s="16">
        <v>8.5</v>
      </c>
      <c r="I46" s="16">
        <f t="shared" si="0"/>
        <v>20.5</v>
      </c>
      <c r="J46" s="16">
        <v>260</v>
      </c>
      <c r="K46" s="16" t="str">
        <f t="shared" si="1"/>
        <v>是</v>
      </c>
      <c r="L46" s="26">
        <v>2510</v>
      </c>
      <c r="M46" s="16" t="str">
        <f t="shared" si="2"/>
        <v>是</v>
      </c>
      <c r="N46" s="27" t="s">
        <v>27</v>
      </c>
      <c r="O46" s="43" t="s">
        <v>28</v>
      </c>
      <c r="P46" s="43" t="str">
        <f t="shared" si="3"/>
        <v>否</v>
      </c>
      <c r="Q46" s="45" t="s">
        <v>63</v>
      </c>
      <c r="R46" s="50">
        <v>0</v>
      </c>
      <c r="S46" s="17">
        <v>1</v>
      </c>
    </row>
    <row r="47" ht="24.75" customHeight="1" spans="1:19">
      <c r="A47" s="55">
        <v>42</v>
      </c>
      <c r="B47" s="17" t="s">
        <v>744</v>
      </c>
      <c r="C47" s="18">
        <v>20200310105</v>
      </c>
      <c r="D47" s="19" t="s">
        <v>786</v>
      </c>
      <c r="E47" s="56">
        <f>VLOOKUP(C47,[3]sheet1!$A:$AO,40,0)</f>
        <v>2</v>
      </c>
      <c r="F47" s="38" t="str">
        <f>VLOOKUP(C47,[3]sheet1!$A:$AO,41,0)</f>
        <v>预就业实习职业素养实习与劳动教育</v>
      </c>
      <c r="G47" s="16">
        <v>12</v>
      </c>
      <c r="H47" s="16">
        <v>8.5</v>
      </c>
      <c r="I47" s="16">
        <f t="shared" si="0"/>
        <v>20.5</v>
      </c>
      <c r="J47" s="16">
        <v>193</v>
      </c>
      <c r="K47" s="16" t="str">
        <f t="shared" si="1"/>
        <v>是</v>
      </c>
      <c r="L47" s="26">
        <v>2410</v>
      </c>
      <c r="M47" s="16" t="str">
        <f t="shared" si="2"/>
        <v>是</v>
      </c>
      <c r="N47" s="27" t="s">
        <v>27</v>
      </c>
      <c r="O47" s="43" t="s">
        <v>28</v>
      </c>
      <c r="P47" s="43" t="str">
        <f t="shared" si="3"/>
        <v>否</v>
      </c>
      <c r="Q47" s="45" t="s">
        <v>63</v>
      </c>
      <c r="R47" s="50">
        <v>0</v>
      </c>
      <c r="S47" s="17">
        <v>1</v>
      </c>
    </row>
    <row r="48" ht="24.75" customHeight="1" spans="1:19">
      <c r="A48" s="55">
        <v>43</v>
      </c>
      <c r="B48" s="17" t="s">
        <v>744</v>
      </c>
      <c r="C48" s="18">
        <v>20200310092</v>
      </c>
      <c r="D48" s="19" t="s">
        <v>787</v>
      </c>
      <c r="E48" s="56">
        <f>VLOOKUP(C48,[3]sheet1!$A:$AO,40,0)</f>
        <v>2</v>
      </c>
      <c r="F48" s="38" t="str">
        <f>VLOOKUP(C48,[3]sheet1!$A:$AO,41,0)</f>
        <v>预就业实习职业素养实习与劳动教育</v>
      </c>
      <c r="G48" s="16">
        <v>10</v>
      </c>
      <c r="H48" s="16">
        <v>8.5</v>
      </c>
      <c r="I48" s="16">
        <f t="shared" si="0"/>
        <v>18.5</v>
      </c>
      <c r="J48" s="16">
        <v>206</v>
      </c>
      <c r="K48" s="16" t="str">
        <f t="shared" si="1"/>
        <v>是</v>
      </c>
      <c r="L48" s="26">
        <v>2660</v>
      </c>
      <c r="M48" s="16" t="str">
        <f t="shared" si="2"/>
        <v>是</v>
      </c>
      <c r="N48" s="27" t="s">
        <v>27</v>
      </c>
      <c r="O48" s="43" t="s">
        <v>28</v>
      </c>
      <c r="P48" s="43" t="str">
        <f t="shared" si="3"/>
        <v>否</v>
      </c>
      <c r="Q48" s="45" t="s">
        <v>63</v>
      </c>
      <c r="R48" s="50">
        <v>0</v>
      </c>
      <c r="S48" s="17">
        <v>1</v>
      </c>
    </row>
    <row r="49" ht="24.75" customHeight="1" spans="1:19">
      <c r="A49" s="55">
        <v>44</v>
      </c>
      <c r="B49" s="17" t="s">
        <v>744</v>
      </c>
      <c r="C49" s="18">
        <v>20200310134</v>
      </c>
      <c r="D49" s="19" t="s">
        <v>788</v>
      </c>
      <c r="E49" s="56">
        <f>VLOOKUP(C49,[3]sheet1!$A:$AO,40,0)</f>
        <v>2</v>
      </c>
      <c r="F49" s="38" t="str">
        <f>VLOOKUP(C49,[3]sheet1!$A:$AO,41,0)</f>
        <v>预就业实习职业素养实习与劳动教育</v>
      </c>
      <c r="G49" s="16">
        <v>12</v>
      </c>
      <c r="H49" s="16">
        <v>8.5</v>
      </c>
      <c r="I49" s="16">
        <f t="shared" si="0"/>
        <v>20.5</v>
      </c>
      <c r="J49" s="16">
        <v>333</v>
      </c>
      <c r="K49" s="16" t="str">
        <f t="shared" si="1"/>
        <v>是</v>
      </c>
      <c r="L49" s="26">
        <v>2680</v>
      </c>
      <c r="M49" s="16" t="str">
        <f t="shared" si="2"/>
        <v>是</v>
      </c>
      <c r="N49" s="27" t="s">
        <v>27</v>
      </c>
      <c r="O49" s="43" t="s">
        <v>28</v>
      </c>
      <c r="P49" s="43" t="str">
        <f t="shared" si="3"/>
        <v>否</v>
      </c>
      <c r="Q49" s="45" t="s">
        <v>63</v>
      </c>
      <c r="R49" s="50">
        <v>0</v>
      </c>
      <c r="S49" s="17">
        <v>1</v>
      </c>
    </row>
    <row r="50" ht="24.75" customHeight="1" spans="1:19">
      <c r="A50" s="55">
        <v>45</v>
      </c>
      <c r="B50" s="17" t="s">
        <v>744</v>
      </c>
      <c r="C50" s="18">
        <v>20200310131</v>
      </c>
      <c r="D50" s="19" t="s">
        <v>789</v>
      </c>
      <c r="E50" s="56">
        <f>VLOOKUP(C50,[3]sheet1!$A:$AO,40,0)</f>
        <v>2</v>
      </c>
      <c r="F50" s="38" t="str">
        <f>VLOOKUP(C50,[3]sheet1!$A:$AO,41,0)</f>
        <v>预就业实习职业素养实习与劳动教育</v>
      </c>
      <c r="G50" s="16">
        <v>10</v>
      </c>
      <c r="H50" s="16">
        <v>8.5</v>
      </c>
      <c r="I50" s="16">
        <f t="shared" si="0"/>
        <v>18.5</v>
      </c>
      <c r="J50" s="16">
        <v>183</v>
      </c>
      <c r="K50" s="16" t="str">
        <f t="shared" si="1"/>
        <v>是</v>
      </c>
      <c r="L50" s="26">
        <v>2460</v>
      </c>
      <c r="M50" s="16" t="str">
        <f t="shared" si="2"/>
        <v>是</v>
      </c>
      <c r="N50" s="27" t="s">
        <v>27</v>
      </c>
      <c r="O50" s="43" t="s">
        <v>28</v>
      </c>
      <c r="P50" s="43" t="str">
        <f t="shared" si="3"/>
        <v>否</v>
      </c>
      <c r="Q50" s="45" t="s">
        <v>63</v>
      </c>
      <c r="R50" s="50">
        <v>0</v>
      </c>
      <c r="S50" s="17">
        <v>1</v>
      </c>
    </row>
    <row r="51" ht="44" customHeight="1" spans="1:19">
      <c r="A51" s="55">
        <v>46</v>
      </c>
      <c r="B51" s="17" t="s">
        <v>744</v>
      </c>
      <c r="C51" s="18">
        <v>20200310133</v>
      </c>
      <c r="D51" s="19" t="s">
        <v>790</v>
      </c>
      <c r="E51" s="56">
        <f>VLOOKUP(C51,[3]sheet1!$A:$AO,40,0)</f>
        <v>3</v>
      </c>
      <c r="F51" s="38" t="str">
        <f>VLOOKUP(C51,[3]sheet1!$A:$AO,41,0)</f>
        <v>移动应用开发预就业实习职业素养实习与劳动教育</v>
      </c>
      <c r="G51" s="16">
        <v>6</v>
      </c>
      <c r="H51" s="16">
        <v>8.5</v>
      </c>
      <c r="I51" s="16">
        <f t="shared" si="0"/>
        <v>14.5</v>
      </c>
      <c r="J51" s="16">
        <v>184</v>
      </c>
      <c r="K51" s="16" t="str">
        <f t="shared" si="1"/>
        <v>是</v>
      </c>
      <c r="L51" s="26">
        <v>2460</v>
      </c>
      <c r="M51" s="16" t="str">
        <f t="shared" si="2"/>
        <v>是</v>
      </c>
      <c r="N51" s="27" t="s">
        <v>27</v>
      </c>
      <c r="O51" s="43" t="s">
        <v>28</v>
      </c>
      <c r="P51" s="43" t="str">
        <f t="shared" si="3"/>
        <v>否</v>
      </c>
      <c r="Q51" s="45" t="s">
        <v>63</v>
      </c>
      <c r="R51" s="50">
        <v>0</v>
      </c>
      <c r="S51" s="17">
        <v>1.2</v>
      </c>
    </row>
    <row r="52" ht="44" customHeight="1" spans="1:19">
      <c r="A52" s="55">
        <v>47</v>
      </c>
      <c r="B52" s="17" t="s">
        <v>744</v>
      </c>
      <c r="C52" s="18">
        <v>20200310146</v>
      </c>
      <c r="D52" s="19" t="s">
        <v>791</v>
      </c>
      <c r="E52" s="56">
        <f>VLOOKUP(C52,[3]sheet1!$A:$AO,40,0)</f>
        <v>5</v>
      </c>
      <c r="F52" s="38" t="str">
        <f>VLOOKUP(C52,[3]sheet1!$A:$AO,41,0)</f>
        <v>软件实施与运维数据库技术软件项目开发工程组织管理预就业实习职业素养实习与劳动教育</v>
      </c>
      <c r="G52" s="16">
        <v>8</v>
      </c>
      <c r="H52" s="16">
        <v>6.5</v>
      </c>
      <c r="I52" s="16">
        <f t="shared" si="0"/>
        <v>14.5</v>
      </c>
      <c r="J52" s="16">
        <v>336</v>
      </c>
      <c r="K52" s="16" t="str">
        <f t="shared" si="1"/>
        <v>是</v>
      </c>
      <c r="L52" s="26">
        <v>3070</v>
      </c>
      <c r="M52" s="16" t="str">
        <f t="shared" si="2"/>
        <v>是</v>
      </c>
      <c r="N52" s="27" t="s">
        <v>27</v>
      </c>
      <c r="O52" s="43" t="s">
        <v>28</v>
      </c>
      <c r="P52" s="43" t="str">
        <f t="shared" si="3"/>
        <v>否</v>
      </c>
      <c r="Q52" s="45" t="s">
        <v>63</v>
      </c>
      <c r="R52" s="50">
        <v>0</v>
      </c>
      <c r="S52" s="17">
        <v>1.2</v>
      </c>
    </row>
    <row r="53" ht="24.75" customHeight="1" spans="1:19">
      <c r="A53" s="55">
        <v>48</v>
      </c>
      <c r="B53" s="17" t="s">
        <v>792</v>
      </c>
      <c r="C53" s="18">
        <v>20200310013</v>
      </c>
      <c r="D53" s="19" t="s">
        <v>793</v>
      </c>
      <c r="E53" s="56">
        <f>VLOOKUP(C53,[3]sheet1!$A:$AO,40,0)</f>
        <v>0</v>
      </c>
      <c r="F53" s="38" t="str">
        <f>VLOOKUP(C53,[3]sheet1!$A:$AO,41,0)</f>
        <v/>
      </c>
      <c r="G53" s="16">
        <v>10</v>
      </c>
      <c r="H53" s="16">
        <v>9</v>
      </c>
      <c r="I53" s="16">
        <f t="shared" si="0"/>
        <v>19</v>
      </c>
      <c r="J53" s="16">
        <v>512</v>
      </c>
      <c r="K53" s="16" t="str">
        <f t="shared" si="1"/>
        <v>是</v>
      </c>
      <c r="L53" s="26">
        <v>3400</v>
      </c>
      <c r="M53" s="16" t="str">
        <f t="shared" si="2"/>
        <v>是</v>
      </c>
      <c r="N53" s="27" t="s">
        <v>27</v>
      </c>
      <c r="O53" s="43" t="s">
        <v>28</v>
      </c>
      <c r="P53" s="43" t="str">
        <f t="shared" si="3"/>
        <v>是</v>
      </c>
      <c r="Q53" s="16" t="s">
        <v>29</v>
      </c>
      <c r="R53" s="50">
        <v>0</v>
      </c>
      <c r="S53" s="17"/>
    </row>
    <row r="54" ht="24.75" customHeight="1" spans="1:19">
      <c r="A54" s="55">
        <v>49</v>
      </c>
      <c r="B54" s="17" t="s">
        <v>792</v>
      </c>
      <c r="C54" s="18">
        <v>20200310088</v>
      </c>
      <c r="D54" s="19" t="s">
        <v>794</v>
      </c>
      <c r="E54" s="56">
        <f>VLOOKUP(C54,[3]sheet1!$A:$AO,40,0)</f>
        <v>0</v>
      </c>
      <c r="F54" s="38" t="str">
        <f>VLOOKUP(C54,[3]sheet1!$A:$AO,41,0)</f>
        <v/>
      </c>
      <c r="G54" s="16">
        <v>12</v>
      </c>
      <c r="H54" s="16">
        <v>9</v>
      </c>
      <c r="I54" s="16">
        <f t="shared" si="0"/>
        <v>21</v>
      </c>
      <c r="J54" s="16">
        <v>370</v>
      </c>
      <c r="K54" s="16" t="str">
        <f t="shared" si="1"/>
        <v>是</v>
      </c>
      <c r="L54" s="26">
        <v>3000</v>
      </c>
      <c r="M54" s="16" t="str">
        <f t="shared" si="2"/>
        <v>是</v>
      </c>
      <c r="N54" s="27" t="s">
        <v>27</v>
      </c>
      <c r="O54" s="43" t="s">
        <v>28</v>
      </c>
      <c r="P54" s="43" t="str">
        <f t="shared" si="3"/>
        <v>是</v>
      </c>
      <c r="Q54" s="16" t="s">
        <v>29</v>
      </c>
      <c r="R54" s="50">
        <v>0</v>
      </c>
      <c r="S54" s="17"/>
    </row>
    <row r="55" ht="24.75" customHeight="1" spans="1:19">
      <c r="A55" s="55">
        <v>50</v>
      </c>
      <c r="B55" s="17" t="s">
        <v>792</v>
      </c>
      <c r="C55" s="18">
        <v>20200310090</v>
      </c>
      <c r="D55" s="19" t="s">
        <v>795</v>
      </c>
      <c r="E55" s="56">
        <f>VLOOKUP(C55,[3]sheet1!$A:$AO,40,0)</f>
        <v>0</v>
      </c>
      <c r="F55" s="38" t="str">
        <f>VLOOKUP(C55,[3]sheet1!$A:$AO,41,0)</f>
        <v/>
      </c>
      <c r="G55" s="16">
        <v>14</v>
      </c>
      <c r="H55" s="16">
        <v>7</v>
      </c>
      <c r="I55" s="16">
        <f t="shared" si="0"/>
        <v>21</v>
      </c>
      <c r="J55" s="16">
        <v>274</v>
      </c>
      <c r="K55" s="16" t="str">
        <f t="shared" si="1"/>
        <v>是</v>
      </c>
      <c r="L55" s="26">
        <v>2800</v>
      </c>
      <c r="M55" s="16" t="str">
        <f t="shared" si="2"/>
        <v>是</v>
      </c>
      <c r="N55" s="27" t="s">
        <v>27</v>
      </c>
      <c r="O55" s="43" t="s">
        <v>28</v>
      </c>
      <c r="P55" s="43" t="str">
        <f t="shared" si="3"/>
        <v>是</v>
      </c>
      <c r="Q55" s="16" t="s">
        <v>29</v>
      </c>
      <c r="R55" s="50">
        <v>0</v>
      </c>
      <c r="S55" s="17"/>
    </row>
    <row r="56" ht="24.75" customHeight="1" spans="1:19">
      <c r="A56" s="55">
        <v>51</v>
      </c>
      <c r="B56" s="17" t="s">
        <v>792</v>
      </c>
      <c r="C56" s="18">
        <v>20200310143</v>
      </c>
      <c r="D56" s="19" t="s">
        <v>796</v>
      </c>
      <c r="E56" s="56">
        <f>VLOOKUP(C56,[3]sheet1!$A:$AO,40,0)</f>
        <v>0</v>
      </c>
      <c r="F56" s="38" t="str">
        <f>VLOOKUP(C56,[3]sheet1!$A:$AO,41,0)</f>
        <v/>
      </c>
      <c r="G56" s="16">
        <v>12</v>
      </c>
      <c r="H56" s="16">
        <v>9</v>
      </c>
      <c r="I56" s="16">
        <f t="shared" si="0"/>
        <v>21</v>
      </c>
      <c r="J56" s="16">
        <v>362</v>
      </c>
      <c r="K56" s="16" t="str">
        <f t="shared" si="1"/>
        <v>是</v>
      </c>
      <c r="L56" s="26">
        <v>2790</v>
      </c>
      <c r="M56" s="16" t="str">
        <f t="shared" si="2"/>
        <v>是</v>
      </c>
      <c r="N56" s="27" t="s">
        <v>27</v>
      </c>
      <c r="O56" s="43" t="s">
        <v>28</v>
      </c>
      <c r="P56" s="43" t="str">
        <f t="shared" si="3"/>
        <v>是</v>
      </c>
      <c r="Q56" s="16" t="s">
        <v>29</v>
      </c>
      <c r="R56" s="50">
        <v>0</v>
      </c>
      <c r="S56" s="17"/>
    </row>
    <row r="57" ht="24.75" customHeight="1" spans="1:19">
      <c r="A57" s="55">
        <v>52</v>
      </c>
      <c r="B57" s="17" t="s">
        <v>792</v>
      </c>
      <c r="C57" s="18">
        <v>20200310063</v>
      </c>
      <c r="D57" s="19" t="s">
        <v>797</v>
      </c>
      <c r="E57" s="56">
        <f>VLOOKUP(C57,[3]sheet1!$A:$AO,40,0)</f>
        <v>0</v>
      </c>
      <c r="F57" s="38" t="str">
        <f>VLOOKUP(C57,[3]sheet1!$A:$AO,41,0)</f>
        <v/>
      </c>
      <c r="G57" s="16">
        <v>12</v>
      </c>
      <c r="H57" s="16">
        <v>9</v>
      </c>
      <c r="I57" s="16">
        <f t="shared" si="0"/>
        <v>21</v>
      </c>
      <c r="J57" s="16">
        <v>334</v>
      </c>
      <c r="K57" s="16" t="str">
        <f t="shared" si="1"/>
        <v>是</v>
      </c>
      <c r="L57" s="26">
        <v>2460</v>
      </c>
      <c r="M57" s="16" t="str">
        <f t="shared" si="2"/>
        <v>是</v>
      </c>
      <c r="N57" s="27" t="s">
        <v>27</v>
      </c>
      <c r="O57" s="43" t="s">
        <v>28</v>
      </c>
      <c r="P57" s="43" t="str">
        <f t="shared" si="3"/>
        <v>是</v>
      </c>
      <c r="Q57" s="16" t="s">
        <v>29</v>
      </c>
      <c r="R57" s="50">
        <v>0</v>
      </c>
      <c r="S57" s="17"/>
    </row>
    <row r="58" ht="24.75" customHeight="1" spans="1:19">
      <c r="A58" s="55">
        <v>53</v>
      </c>
      <c r="B58" s="17" t="s">
        <v>792</v>
      </c>
      <c r="C58" s="18">
        <v>20200310077</v>
      </c>
      <c r="D58" s="19" t="s">
        <v>798</v>
      </c>
      <c r="E58" s="56">
        <f>VLOOKUP(C58,[3]sheet1!$A:$AO,40,0)</f>
        <v>0</v>
      </c>
      <c r="F58" s="38" t="str">
        <f>VLOOKUP(C58,[3]sheet1!$A:$AO,41,0)</f>
        <v/>
      </c>
      <c r="G58" s="16">
        <v>11</v>
      </c>
      <c r="H58" s="16">
        <v>9</v>
      </c>
      <c r="I58" s="16">
        <f t="shared" si="0"/>
        <v>20</v>
      </c>
      <c r="J58" s="16">
        <v>431</v>
      </c>
      <c r="K58" s="16" t="str">
        <f t="shared" si="1"/>
        <v>是</v>
      </c>
      <c r="L58" s="26">
        <v>3210</v>
      </c>
      <c r="M58" s="16" t="str">
        <f t="shared" si="2"/>
        <v>是</v>
      </c>
      <c r="N58" s="27" t="s">
        <v>27</v>
      </c>
      <c r="O58" s="43" t="s">
        <v>28</v>
      </c>
      <c r="P58" s="43" t="str">
        <f t="shared" si="3"/>
        <v>是</v>
      </c>
      <c r="Q58" s="16" t="s">
        <v>29</v>
      </c>
      <c r="R58" s="50">
        <v>0</v>
      </c>
      <c r="S58" s="17"/>
    </row>
    <row r="59" ht="24.75" customHeight="1" spans="1:19">
      <c r="A59" s="55">
        <v>54</v>
      </c>
      <c r="B59" s="17" t="s">
        <v>792</v>
      </c>
      <c r="C59" s="18">
        <v>20200310061</v>
      </c>
      <c r="D59" s="19" t="s">
        <v>799</v>
      </c>
      <c r="E59" s="56">
        <f>VLOOKUP(C59,[3]sheet1!$A:$AO,40,0)</f>
        <v>0</v>
      </c>
      <c r="F59" s="38" t="str">
        <f>VLOOKUP(C59,[3]sheet1!$A:$AO,41,0)</f>
        <v/>
      </c>
      <c r="G59" s="16">
        <v>10</v>
      </c>
      <c r="H59" s="16">
        <v>7</v>
      </c>
      <c r="I59" s="16">
        <f t="shared" si="0"/>
        <v>17</v>
      </c>
      <c r="J59" s="16">
        <v>244</v>
      </c>
      <c r="K59" s="16" t="str">
        <f t="shared" si="1"/>
        <v>是</v>
      </c>
      <c r="L59" s="26">
        <v>2420</v>
      </c>
      <c r="M59" s="16" t="str">
        <f t="shared" si="2"/>
        <v>是</v>
      </c>
      <c r="N59" s="27" t="s">
        <v>27</v>
      </c>
      <c r="O59" s="43" t="s">
        <v>28</v>
      </c>
      <c r="P59" s="43" t="str">
        <f t="shared" si="3"/>
        <v>是</v>
      </c>
      <c r="Q59" s="16" t="s">
        <v>29</v>
      </c>
      <c r="R59" s="50">
        <v>0</v>
      </c>
      <c r="S59" s="17"/>
    </row>
    <row r="60" ht="24.75" customHeight="1" spans="1:19">
      <c r="A60" s="55">
        <v>55</v>
      </c>
      <c r="B60" s="17" t="s">
        <v>792</v>
      </c>
      <c r="C60" s="18">
        <v>20200310029</v>
      </c>
      <c r="D60" s="19" t="s">
        <v>800</v>
      </c>
      <c r="E60" s="56">
        <f>VLOOKUP(C60,[3]sheet1!$A:$AO,40,0)</f>
        <v>0</v>
      </c>
      <c r="F60" s="38" t="str">
        <f>VLOOKUP(C60,[3]sheet1!$A:$AO,41,0)</f>
        <v/>
      </c>
      <c r="G60" s="16">
        <v>12</v>
      </c>
      <c r="H60" s="16">
        <v>9</v>
      </c>
      <c r="I60" s="16">
        <f t="shared" si="0"/>
        <v>21</v>
      </c>
      <c r="J60" s="16">
        <v>210</v>
      </c>
      <c r="K60" s="16" t="str">
        <f t="shared" si="1"/>
        <v>是</v>
      </c>
      <c r="L60" s="26">
        <v>3030</v>
      </c>
      <c r="M60" s="16" t="str">
        <f t="shared" si="2"/>
        <v>是</v>
      </c>
      <c r="N60" s="27" t="s">
        <v>27</v>
      </c>
      <c r="O60" s="43" t="s">
        <v>28</v>
      </c>
      <c r="P60" s="43" t="str">
        <f t="shared" si="3"/>
        <v>是</v>
      </c>
      <c r="Q60" s="16" t="s">
        <v>29</v>
      </c>
      <c r="R60" s="50">
        <v>0</v>
      </c>
      <c r="S60" s="17"/>
    </row>
    <row r="61" ht="24.75" customHeight="1" spans="1:19">
      <c r="A61" s="55">
        <v>56</v>
      </c>
      <c r="B61" s="17" t="s">
        <v>792</v>
      </c>
      <c r="C61" s="18">
        <v>20200310018</v>
      </c>
      <c r="D61" s="19" t="s">
        <v>801</v>
      </c>
      <c r="E61" s="56">
        <f>VLOOKUP(C61,[3]sheet1!$A:$AO,40,0)</f>
        <v>0</v>
      </c>
      <c r="F61" s="38" t="str">
        <f>VLOOKUP(C61,[3]sheet1!$A:$AO,41,0)</f>
        <v/>
      </c>
      <c r="G61" s="16">
        <v>10</v>
      </c>
      <c r="H61" s="16">
        <v>9</v>
      </c>
      <c r="I61" s="16">
        <f t="shared" si="0"/>
        <v>19</v>
      </c>
      <c r="J61" s="16">
        <v>282</v>
      </c>
      <c r="K61" s="16" t="str">
        <f t="shared" si="1"/>
        <v>是</v>
      </c>
      <c r="L61" s="26">
        <v>2900</v>
      </c>
      <c r="M61" s="16" t="str">
        <f t="shared" si="2"/>
        <v>是</v>
      </c>
      <c r="N61" s="27" t="s">
        <v>27</v>
      </c>
      <c r="O61" s="43" t="s">
        <v>28</v>
      </c>
      <c r="P61" s="43" t="str">
        <f t="shared" si="3"/>
        <v>是</v>
      </c>
      <c r="Q61" s="16" t="s">
        <v>29</v>
      </c>
      <c r="R61" s="50">
        <v>0</v>
      </c>
      <c r="S61" s="17"/>
    </row>
    <row r="62" ht="24.75" customHeight="1" spans="1:19">
      <c r="A62" s="55">
        <v>57</v>
      </c>
      <c r="B62" s="17" t="s">
        <v>792</v>
      </c>
      <c r="C62" s="18">
        <v>20200310056</v>
      </c>
      <c r="D62" s="19" t="s">
        <v>802</v>
      </c>
      <c r="E62" s="56">
        <f>VLOOKUP(C62,[3]sheet1!$A:$AO,40,0)</f>
        <v>0</v>
      </c>
      <c r="F62" s="38" t="str">
        <f>VLOOKUP(C62,[3]sheet1!$A:$AO,41,0)</f>
        <v/>
      </c>
      <c r="G62" s="16">
        <v>12</v>
      </c>
      <c r="H62" s="16">
        <v>9</v>
      </c>
      <c r="I62" s="16">
        <f t="shared" si="0"/>
        <v>21</v>
      </c>
      <c r="J62" s="16">
        <v>240</v>
      </c>
      <c r="K62" s="16" t="str">
        <f t="shared" si="1"/>
        <v>是</v>
      </c>
      <c r="L62" s="26">
        <v>2450</v>
      </c>
      <c r="M62" s="16" t="str">
        <f t="shared" si="2"/>
        <v>是</v>
      </c>
      <c r="N62" s="27" t="s">
        <v>27</v>
      </c>
      <c r="O62" s="43" t="s">
        <v>28</v>
      </c>
      <c r="P62" s="43" t="str">
        <f t="shared" si="3"/>
        <v>是</v>
      </c>
      <c r="Q62" s="16" t="s">
        <v>29</v>
      </c>
      <c r="R62" s="50">
        <v>0</v>
      </c>
      <c r="S62" s="17"/>
    </row>
    <row r="63" ht="24.75" customHeight="1" spans="1:19">
      <c r="A63" s="55">
        <v>58</v>
      </c>
      <c r="B63" s="17" t="s">
        <v>792</v>
      </c>
      <c r="C63" s="18">
        <v>20200310028</v>
      </c>
      <c r="D63" s="19" t="s">
        <v>803</v>
      </c>
      <c r="E63" s="56">
        <f>VLOOKUP(C63,[3]sheet1!$A:$AO,40,0)</f>
        <v>0</v>
      </c>
      <c r="F63" s="38" t="str">
        <f>VLOOKUP(C63,[3]sheet1!$A:$AO,41,0)</f>
        <v/>
      </c>
      <c r="G63" s="16">
        <v>10</v>
      </c>
      <c r="H63" s="16">
        <v>9</v>
      </c>
      <c r="I63" s="16">
        <f t="shared" si="0"/>
        <v>19</v>
      </c>
      <c r="J63" s="16">
        <v>301</v>
      </c>
      <c r="K63" s="16" t="str">
        <f t="shared" si="1"/>
        <v>是</v>
      </c>
      <c r="L63" s="26">
        <v>2690</v>
      </c>
      <c r="M63" s="16" t="str">
        <f t="shared" si="2"/>
        <v>是</v>
      </c>
      <c r="N63" s="27" t="s">
        <v>27</v>
      </c>
      <c r="O63" s="43" t="s">
        <v>28</v>
      </c>
      <c r="P63" s="43" t="str">
        <f t="shared" si="3"/>
        <v>是</v>
      </c>
      <c r="Q63" s="16" t="s">
        <v>29</v>
      </c>
      <c r="R63" s="50">
        <v>0</v>
      </c>
      <c r="S63" s="17"/>
    </row>
    <row r="64" ht="24.75" customHeight="1" spans="1:19">
      <c r="A64" s="55">
        <v>59</v>
      </c>
      <c r="B64" s="17" t="s">
        <v>792</v>
      </c>
      <c r="C64" s="18">
        <v>20200310047</v>
      </c>
      <c r="D64" s="19" t="s">
        <v>804</v>
      </c>
      <c r="E64" s="56">
        <f>VLOOKUP(C64,[3]sheet1!$A:$AO,40,0)</f>
        <v>0</v>
      </c>
      <c r="F64" s="38" t="str">
        <f>VLOOKUP(C64,[3]sheet1!$A:$AO,41,0)</f>
        <v/>
      </c>
      <c r="G64" s="16">
        <v>12</v>
      </c>
      <c r="H64" s="16">
        <v>9</v>
      </c>
      <c r="I64" s="16">
        <f t="shared" si="0"/>
        <v>21</v>
      </c>
      <c r="J64" s="16">
        <v>420</v>
      </c>
      <c r="K64" s="16" t="str">
        <f t="shared" si="1"/>
        <v>是</v>
      </c>
      <c r="L64" s="26">
        <v>3190</v>
      </c>
      <c r="M64" s="16" t="str">
        <f t="shared" si="2"/>
        <v>是</v>
      </c>
      <c r="N64" s="27" t="s">
        <v>27</v>
      </c>
      <c r="O64" s="43" t="s">
        <v>28</v>
      </c>
      <c r="P64" s="43" t="str">
        <f t="shared" si="3"/>
        <v>是</v>
      </c>
      <c r="Q64" s="16" t="s">
        <v>29</v>
      </c>
      <c r="R64" s="50">
        <v>0</v>
      </c>
      <c r="S64" s="17"/>
    </row>
    <row r="65" ht="24.75" customHeight="1" spans="1:19">
      <c r="A65" s="55">
        <v>60</v>
      </c>
      <c r="B65" s="17" t="s">
        <v>792</v>
      </c>
      <c r="C65" s="18">
        <v>20200310057</v>
      </c>
      <c r="D65" s="19" t="s">
        <v>805</v>
      </c>
      <c r="E65" s="56">
        <f>VLOOKUP(C65,[3]sheet1!$A:$AO,40,0)</f>
        <v>0</v>
      </c>
      <c r="F65" s="38" t="str">
        <f>VLOOKUP(C65,[3]sheet1!$A:$AO,41,0)</f>
        <v/>
      </c>
      <c r="G65" s="16">
        <v>12</v>
      </c>
      <c r="H65" s="16">
        <v>9</v>
      </c>
      <c r="I65" s="16">
        <f t="shared" si="0"/>
        <v>21</v>
      </c>
      <c r="J65" s="16">
        <v>275</v>
      </c>
      <c r="K65" s="16" t="str">
        <f t="shared" si="1"/>
        <v>是</v>
      </c>
      <c r="L65" s="26">
        <v>2610</v>
      </c>
      <c r="M65" s="16" t="str">
        <f t="shared" si="2"/>
        <v>是</v>
      </c>
      <c r="N65" s="27" t="s">
        <v>27</v>
      </c>
      <c r="O65" s="43" t="s">
        <v>28</v>
      </c>
      <c r="P65" s="43" t="str">
        <f t="shared" si="3"/>
        <v>是</v>
      </c>
      <c r="Q65" s="16" t="s">
        <v>29</v>
      </c>
      <c r="R65" s="50">
        <v>0</v>
      </c>
      <c r="S65" s="17"/>
    </row>
    <row r="66" ht="24.75" customHeight="1" spans="1:19">
      <c r="A66" s="55">
        <v>61</v>
      </c>
      <c r="B66" s="17" t="s">
        <v>792</v>
      </c>
      <c r="C66" s="18">
        <v>20200310031</v>
      </c>
      <c r="D66" s="19" t="s">
        <v>806</v>
      </c>
      <c r="E66" s="56">
        <f>VLOOKUP(C66,[3]sheet1!$A:$AO,40,0)</f>
        <v>2</v>
      </c>
      <c r="F66" s="38" t="str">
        <f>VLOOKUP(C66,[3]sheet1!$A:$AO,41,0)</f>
        <v>预就业实习职业素养实习与劳动教育</v>
      </c>
      <c r="G66" s="16">
        <v>8</v>
      </c>
      <c r="H66" s="16">
        <v>9</v>
      </c>
      <c r="I66" s="16">
        <f t="shared" si="0"/>
        <v>17</v>
      </c>
      <c r="J66" s="16">
        <v>320</v>
      </c>
      <c r="K66" s="16" t="str">
        <f t="shared" si="1"/>
        <v>是</v>
      </c>
      <c r="L66" s="26">
        <v>2640</v>
      </c>
      <c r="M66" s="16" t="str">
        <f t="shared" si="2"/>
        <v>是</v>
      </c>
      <c r="N66" s="27" t="s">
        <v>27</v>
      </c>
      <c r="O66" s="43" t="s">
        <v>28</v>
      </c>
      <c r="P66" s="43" t="str">
        <f t="shared" ref="P66:P129" si="4">IF(AND(E66=0,SUM(G66:H66)&gt;=15,G66&gt;=6,H66&gt;=5,J66&gt;=120,L66&gt;=1800),"是","否")</f>
        <v>否</v>
      </c>
      <c r="Q66" s="45" t="s">
        <v>63</v>
      </c>
      <c r="R66" s="50">
        <v>0</v>
      </c>
      <c r="S66" s="17">
        <v>1</v>
      </c>
    </row>
    <row r="67" ht="24.75" customHeight="1" spans="1:19">
      <c r="A67" s="55">
        <v>62</v>
      </c>
      <c r="B67" s="17" t="s">
        <v>792</v>
      </c>
      <c r="C67" s="18">
        <v>20200310120</v>
      </c>
      <c r="D67" s="19" t="s">
        <v>807</v>
      </c>
      <c r="E67" s="56">
        <f>VLOOKUP(C67,[3]sheet1!$A:$AO,40,0)</f>
        <v>0</v>
      </c>
      <c r="F67" s="38" t="str">
        <f>VLOOKUP(C67,[3]sheet1!$A:$AO,41,0)</f>
        <v/>
      </c>
      <c r="G67" s="16">
        <v>10</v>
      </c>
      <c r="H67" s="16">
        <v>9</v>
      </c>
      <c r="I67" s="16">
        <f t="shared" si="0"/>
        <v>19</v>
      </c>
      <c r="J67" s="16">
        <v>354</v>
      </c>
      <c r="K67" s="16" t="str">
        <f t="shared" si="1"/>
        <v>是</v>
      </c>
      <c r="L67" s="26">
        <v>2770</v>
      </c>
      <c r="M67" s="16" t="str">
        <f t="shared" si="2"/>
        <v>是</v>
      </c>
      <c r="N67" s="27" t="s">
        <v>27</v>
      </c>
      <c r="O67" s="43" t="s">
        <v>28</v>
      </c>
      <c r="P67" s="43" t="str">
        <f t="shared" si="4"/>
        <v>是</v>
      </c>
      <c r="Q67" s="16" t="s">
        <v>29</v>
      </c>
      <c r="R67" s="50">
        <v>0</v>
      </c>
      <c r="S67" s="17"/>
    </row>
    <row r="68" ht="24.75" customHeight="1" spans="1:19">
      <c r="A68" s="55">
        <v>63</v>
      </c>
      <c r="B68" s="17" t="s">
        <v>792</v>
      </c>
      <c r="C68" s="18">
        <v>20200310022</v>
      </c>
      <c r="D68" s="19" t="s">
        <v>808</v>
      </c>
      <c r="E68" s="56">
        <f>VLOOKUP(C68,[3]sheet1!$A:$AO,40,0)</f>
        <v>0</v>
      </c>
      <c r="F68" s="38" t="str">
        <f>VLOOKUP(C68,[3]sheet1!$A:$AO,41,0)</f>
        <v/>
      </c>
      <c r="G68" s="16">
        <v>12</v>
      </c>
      <c r="H68" s="16">
        <v>9</v>
      </c>
      <c r="I68" s="16">
        <f t="shared" si="0"/>
        <v>21</v>
      </c>
      <c r="J68" s="16">
        <v>233</v>
      </c>
      <c r="K68" s="16" t="str">
        <f t="shared" si="1"/>
        <v>是</v>
      </c>
      <c r="L68" s="26">
        <v>2850</v>
      </c>
      <c r="M68" s="16" t="str">
        <f t="shared" si="2"/>
        <v>是</v>
      </c>
      <c r="N68" s="27" t="s">
        <v>27</v>
      </c>
      <c r="O68" s="43" t="s">
        <v>28</v>
      </c>
      <c r="P68" s="43" t="str">
        <f t="shared" si="4"/>
        <v>是</v>
      </c>
      <c r="Q68" s="16" t="s">
        <v>29</v>
      </c>
      <c r="R68" s="50">
        <v>0</v>
      </c>
      <c r="S68" s="17"/>
    </row>
    <row r="69" ht="24.75" customHeight="1" spans="1:19">
      <c r="A69" s="55">
        <v>64</v>
      </c>
      <c r="B69" s="17" t="s">
        <v>792</v>
      </c>
      <c r="C69" s="18">
        <v>20200310050</v>
      </c>
      <c r="D69" s="19" t="s">
        <v>809</v>
      </c>
      <c r="E69" s="56">
        <f>VLOOKUP(C69,[3]sheet1!$A:$AO,40,0)</f>
        <v>0</v>
      </c>
      <c r="F69" s="38" t="str">
        <f>VLOOKUP(C69,[3]sheet1!$A:$AO,41,0)</f>
        <v/>
      </c>
      <c r="G69" s="16">
        <v>12</v>
      </c>
      <c r="H69" s="16">
        <v>9</v>
      </c>
      <c r="I69" s="16">
        <f t="shared" si="0"/>
        <v>21</v>
      </c>
      <c r="J69" s="16">
        <v>304</v>
      </c>
      <c r="K69" s="16" t="str">
        <f t="shared" si="1"/>
        <v>是</v>
      </c>
      <c r="L69" s="26">
        <v>2700</v>
      </c>
      <c r="M69" s="16" t="str">
        <f t="shared" si="2"/>
        <v>是</v>
      </c>
      <c r="N69" s="27" t="s">
        <v>27</v>
      </c>
      <c r="O69" s="43" t="s">
        <v>28</v>
      </c>
      <c r="P69" s="43" t="str">
        <f t="shared" si="4"/>
        <v>是</v>
      </c>
      <c r="Q69" s="16" t="s">
        <v>29</v>
      </c>
      <c r="R69" s="50">
        <v>0</v>
      </c>
      <c r="S69" s="17"/>
    </row>
    <row r="70" ht="24.75" customHeight="1" spans="1:19">
      <c r="A70" s="55">
        <v>65</v>
      </c>
      <c r="B70" s="17" t="s">
        <v>792</v>
      </c>
      <c r="C70" s="18">
        <v>20200310044</v>
      </c>
      <c r="D70" s="19" t="s">
        <v>810</v>
      </c>
      <c r="E70" s="56">
        <f>VLOOKUP(C70,[3]sheet1!$A:$AO,40,0)</f>
        <v>0</v>
      </c>
      <c r="F70" s="38" t="str">
        <f>VLOOKUP(C70,[3]sheet1!$A:$AO,41,0)</f>
        <v/>
      </c>
      <c r="G70" s="16">
        <v>8</v>
      </c>
      <c r="H70" s="16">
        <v>9</v>
      </c>
      <c r="I70" s="16">
        <f t="shared" ref="I70:I133" si="5">SUM(G70:H70)</f>
        <v>17</v>
      </c>
      <c r="J70" s="16">
        <v>212</v>
      </c>
      <c r="K70" s="16" t="str">
        <f t="shared" ref="K70:K133" si="6">IF(J70&gt;=120,"是","否")</f>
        <v>是</v>
      </c>
      <c r="L70" s="26">
        <v>2560</v>
      </c>
      <c r="M70" s="16" t="str">
        <f t="shared" ref="M70:M133" si="7">IF(L70&gt;=1800,"是","否")</f>
        <v>是</v>
      </c>
      <c r="N70" s="27" t="s">
        <v>27</v>
      </c>
      <c r="O70" s="43" t="s">
        <v>28</v>
      </c>
      <c r="P70" s="43" t="str">
        <f t="shared" si="4"/>
        <v>是</v>
      </c>
      <c r="Q70" s="16" t="s">
        <v>29</v>
      </c>
      <c r="R70" s="50">
        <v>0</v>
      </c>
      <c r="S70" s="17"/>
    </row>
    <row r="71" ht="24.75" customHeight="1" spans="1:19">
      <c r="A71" s="55">
        <v>66</v>
      </c>
      <c r="B71" s="17" t="s">
        <v>792</v>
      </c>
      <c r="C71" s="18">
        <v>20200310083</v>
      </c>
      <c r="D71" s="19" t="s">
        <v>811</v>
      </c>
      <c r="E71" s="56">
        <f>VLOOKUP(C71,[3]sheet1!$A:$AO,40,0)</f>
        <v>0</v>
      </c>
      <c r="F71" s="38" t="str">
        <f>VLOOKUP(C71,[3]sheet1!$A:$AO,41,0)</f>
        <v/>
      </c>
      <c r="G71" s="16">
        <v>11</v>
      </c>
      <c r="H71" s="16">
        <v>9</v>
      </c>
      <c r="I71" s="16">
        <f t="shared" si="5"/>
        <v>20</v>
      </c>
      <c r="J71" s="16">
        <v>201</v>
      </c>
      <c r="K71" s="16" t="str">
        <f t="shared" si="6"/>
        <v>是</v>
      </c>
      <c r="L71" s="26">
        <v>2650</v>
      </c>
      <c r="M71" s="16" t="str">
        <f t="shared" si="7"/>
        <v>是</v>
      </c>
      <c r="N71" s="27" t="s">
        <v>27</v>
      </c>
      <c r="O71" s="43" t="s">
        <v>28</v>
      </c>
      <c r="P71" s="43" t="str">
        <f t="shared" si="4"/>
        <v>是</v>
      </c>
      <c r="Q71" s="16" t="s">
        <v>29</v>
      </c>
      <c r="R71" s="50">
        <v>0</v>
      </c>
      <c r="S71" s="17"/>
    </row>
    <row r="72" ht="24.75" customHeight="1" spans="1:19">
      <c r="A72" s="55">
        <v>67</v>
      </c>
      <c r="B72" s="17" t="s">
        <v>792</v>
      </c>
      <c r="C72" s="18">
        <v>20200310073</v>
      </c>
      <c r="D72" s="19" t="s">
        <v>812</v>
      </c>
      <c r="E72" s="56">
        <f>VLOOKUP(C72,[3]sheet1!$A:$AO,40,0)</f>
        <v>0</v>
      </c>
      <c r="F72" s="38" t="str">
        <f>VLOOKUP(C72,[3]sheet1!$A:$AO,41,0)</f>
        <v/>
      </c>
      <c r="G72" s="16">
        <v>10</v>
      </c>
      <c r="H72" s="16">
        <v>9</v>
      </c>
      <c r="I72" s="16">
        <f t="shared" si="5"/>
        <v>19</v>
      </c>
      <c r="J72" s="16">
        <v>311</v>
      </c>
      <c r="K72" s="16" t="str">
        <f t="shared" si="6"/>
        <v>是</v>
      </c>
      <c r="L72" s="26">
        <v>2530</v>
      </c>
      <c r="M72" s="16" t="str">
        <f t="shared" si="7"/>
        <v>是</v>
      </c>
      <c r="N72" s="27" t="s">
        <v>27</v>
      </c>
      <c r="O72" s="43" t="s">
        <v>28</v>
      </c>
      <c r="P72" s="43" t="str">
        <f t="shared" si="4"/>
        <v>是</v>
      </c>
      <c r="Q72" s="16" t="s">
        <v>29</v>
      </c>
      <c r="R72" s="50">
        <v>0</v>
      </c>
      <c r="S72" s="17"/>
    </row>
    <row r="73" ht="24.75" customHeight="1" spans="1:19">
      <c r="A73" s="55">
        <v>68</v>
      </c>
      <c r="B73" s="17" t="s">
        <v>792</v>
      </c>
      <c r="C73" s="18">
        <v>20200310040</v>
      </c>
      <c r="D73" s="19" t="s">
        <v>813</v>
      </c>
      <c r="E73" s="56">
        <f>VLOOKUP(C73,[3]sheet1!$A:$AO,40,0)</f>
        <v>1</v>
      </c>
      <c r="F73" s="38" t="str">
        <f>VLOOKUP(C73,[3]sheet1!$A:$AO,41,0)</f>
        <v>预就业实习</v>
      </c>
      <c r="G73" s="16">
        <v>11</v>
      </c>
      <c r="H73" s="16">
        <v>9</v>
      </c>
      <c r="I73" s="16">
        <f t="shared" si="5"/>
        <v>20</v>
      </c>
      <c r="J73" s="16">
        <v>377</v>
      </c>
      <c r="K73" s="16" t="str">
        <f t="shared" si="6"/>
        <v>是</v>
      </c>
      <c r="L73" s="26">
        <v>3410</v>
      </c>
      <c r="M73" s="16" t="str">
        <f t="shared" si="7"/>
        <v>是</v>
      </c>
      <c r="N73" s="27" t="s">
        <v>27</v>
      </c>
      <c r="O73" s="43" t="s">
        <v>28</v>
      </c>
      <c r="P73" s="43" t="str">
        <f t="shared" si="4"/>
        <v>否</v>
      </c>
      <c r="Q73" s="45" t="s">
        <v>63</v>
      </c>
      <c r="R73" s="50">
        <v>0</v>
      </c>
      <c r="S73" s="17">
        <v>1</v>
      </c>
    </row>
    <row r="74" ht="24.75" customHeight="1" spans="1:19">
      <c r="A74" s="55">
        <v>69</v>
      </c>
      <c r="B74" s="17" t="s">
        <v>792</v>
      </c>
      <c r="C74" s="18">
        <v>20200310058</v>
      </c>
      <c r="D74" s="19" t="s">
        <v>814</v>
      </c>
      <c r="E74" s="56">
        <f>VLOOKUP(C74,[3]sheet1!$A:$AO,40,0)</f>
        <v>0</v>
      </c>
      <c r="F74" s="38" t="str">
        <f>VLOOKUP(C74,[3]sheet1!$A:$AO,41,0)</f>
        <v/>
      </c>
      <c r="G74" s="16">
        <v>12</v>
      </c>
      <c r="H74" s="16">
        <v>9</v>
      </c>
      <c r="I74" s="16">
        <f t="shared" si="5"/>
        <v>21</v>
      </c>
      <c r="J74" s="16">
        <v>231</v>
      </c>
      <c r="K74" s="16" t="str">
        <f t="shared" si="6"/>
        <v>是</v>
      </c>
      <c r="L74" s="26">
        <v>2440</v>
      </c>
      <c r="M74" s="16" t="str">
        <f t="shared" si="7"/>
        <v>是</v>
      </c>
      <c r="N74" s="27" t="s">
        <v>27</v>
      </c>
      <c r="O74" s="43" t="s">
        <v>28</v>
      </c>
      <c r="P74" s="43" t="str">
        <f t="shared" si="4"/>
        <v>是</v>
      </c>
      <c r="Q74" s="16" t="s">
        <v>29</v>
      </c>
      <c r="R74" s="50">
        <v>0</v>
      </c>
      <c r="S74" s="17"/>
    </row>
    <row r="75" ht="24.75" customHeight="1" spans="1:19">
      <c r="A75" s="55">
        <v>70</v>
      </c>
      <c r="B75" s="17" t="s">
        <v>792</v>
      </c>
      <c r="C75" s="18">
        <v>20200310082</v>
      </c>
      <c r="D75" s="19" t="s">
        <v>815</v>
      </c>
      <c r="E75" s="56">
        <f>VLOOKUP(C75,[3]sheet1!$A:$AO,40,0)</f>
        <v>0</v>
      </c>
      <c r="F75" s="38" t="str">
        <f>VLOOKUP(C75,[3]sheet1!$A:$AO,41,0)</f>
        <v/>
      </c>
      <c r="G75" s="16">
        <v>9</v>
      </c>
      <c r="H75" s="16">
        <v>11</v>
      </c>
      <c r="I75" s="16">
        <f t="shared" si="5"/>
        <v>20</v>
      </c>
      <c r="J75" s="16">
        <v>198</v>
      </c>
      <c r="K75" s="16" t="str">
        <f t="shared" si="6"/>
        <v>是</v>
      </c>
      <c r="L75" s="26">
        <v>2490</v>
      </c>
      <c r="M75" s="16" t="str">
        <f t="shared" si="7"/>
        <v>是</v>
      </c>
      <c r="N75" s="27" t="s">
        <v>27</v>
      </c>
      <c r="O75" s="43" t="s">
        <v>28</v>
      </c>
      <c r="P75" s="43" t="str">
        <f t="shared" si="4"/>
        <v>是</v>
      </c>
      <c r="Q75" s="16" t="s">
        <v>29</v>
      </c>
      <c r="R75" s="50">
        <v>0</v>
      </c>
      <c r="S75" s="17"/>
    </row>
    <row r="76" ht="24.75" customHeight="1" spans="1:19">
      <c r="A76" s="55">
        <v>71</v>
      </c>
      <c r="B76" s="17" t="s">
        <v>792</v>
      </c>
      <c r="C76" s="18">
        <v>20200310078</v>
      </c>
      <c r="D76" s="19" t="s">
        <v>816</v>
      </c>
      <c r="E76" s="56">
        <f>VLOOKUP(C76,[3]sheet1!$A:$AO,40,0)</f>
        <v>2</v>
      </c>
      <c r="F76" s="38" t="str">
        <f>VLOOKUP(C76,[3]sheet1!$A:$AO,41,0)</f>
        <v>预就业实习职业素养实习与劳动教育</v>
      </c>
      <c r="G76" s="16">
        <v>9</v>
      </c>
      <c r="H76" s="16">
        <v>9</v>
      </c>
      <c r="I76" s="16">
        <f t="shared" si="5"/>
        <v>18</v>
      </c>
      <c r="J76" s="16">
        <v>265</v>
      </c>
      <c r="K76" s="16" t="str">
        <f t="shared" si="6"/>
        <v>是</v>
      </c>
      <c r="L76" s="26">
        <v>2670</v>
      </c>
      <c r="M76" s="16" t="str">
        <f t="shared" si="7"/>
        <v>是</v>
      </c>
      <c r="N76" s="27" t="s">
        <v>27</v>
      </c>
      <c r="O76" s="43" t="s">
        <v>28</v>
      </c>
      <c r="P76" s="43" t="str">
        <f t="shared" si="4"/>
        <v>否</v>
      </c>
      <c r="Q76" s="45" t="s">
        <v>63</v>
      </c>
      <c r="R76" s="50">
        <v>0</v>
      </c>
      <c r="S76" s="17">
        <v>1</v>
      </c>
    </row>
    <row r="77" ht="24.75" customHeight="1" spans="1:19">
      <c r="A77" s="55">
        <v>72</v>
      </c>
      <c r="B77" s="17" t="s">
        <v>792</v>
      </c>
      <c r="C77" s="18">
        <v>20200310118</v>
      </c>
      <c r="D77" s="19" t="s">
        <v>817</v>
      </c>
      <c r="E77" s="56">
        <f>VLOOKUP(C77,[3]sheet1!$A:$AO,40,0)</f>
        <v>0</v>
      </c>
      <c r="F77" s="38" t="str">
        <f>VLOOKUP(C77,[3]sheet1!$A:$AO,41,0)</f>
        <v/>
      </c>
      <c r="G77" s="16">
        <v>12</v>
      </c>
      <c r="H77" s="16">
        <v>9</v>
      </c>
      <c r="I77" s="16">
        <f t="shared" si="5"/>
        <v>21</v>
      </c>
      <c r="J77" s="16">
        <v>242</v>
      </c>
      <c r="K77" s="16" t="str">
        <f t="shared" si="6"/>
        <v>是</v>
      </c>
      <c r="L77" s="26">
        <v>2520</v>
      </c>
      <c r="M77" s="16" t="str">
        <f t="shared" si="7"/>
        <v>是</v>
      </c>
      <c r="N77" s="27" t="s">
        <v>27</v>
      </c>
      <c r="O77" s="43" t="s">
        <v>28</v>
      </c>
      <c r="P77" s="43" t="str">
        <f t="shared" si="4"/>
        <v>是</v>
      </c>
      <c r="Q77" s="16" t="s">
        <v>29</v>
      </c>
      <c r="R77" s="50">
        <v>0</v>
      </c>
      <c r="S77" s="17"/>
    </row>
    <row r="78" ht="30" customHeight="1" spans="1:19">
      <c r="A78" s="55">
        <v>73</v>
      </c>
      <c r="B78" s="17" t="s">
        <v>792</v>
      </c>
      <c r="C78" s="18">
        <v>20200310045</v>
      </c>
      <c r="D78" s="19" t="s">
        <v>818</v>
      </c>
      <c r="E78" s="56">
        <f>VLOOKUP(C78,[3]sheet1!$A:$AO,40,0)</f>
        <v>3</v>
      </c>
      <c r="F78" s="38" t="str">
        <f>VLOOKUP(C78,[3]sheet1!$A:$AO,41,0)</f>
        <v>web应用开发web应用开发预就业实习职业素养实习与劳动教育</v>
      </c>
      <c r="G78" s="16">
        <v>12</v>
      </c>
      <c r="H78" s="16">
        <v>9</v>
      </c>
      <c r="I78" s="16">
        <f t="shared" si="5"/>
        <v>21</v>
      </c>
      <c r="J78" s="16">
        <v>137</v>
      </c>
      <c r="K78" s="16" t="str">
        <f t="shared" si="6"/>
        <v>是</v>
      </c>
      <c r="L78" s="26">
        <v>2510</v>
      </c>
      <c r="M78" s="16" t="str">
        <f t="shared" si="7"/>
        <v>是</v>
      </c>
      <c r="N78" s="27" t="s">
        <v>27</v>
      </c>
      <c r="O78" s="43" t="s">
        <v>28</v>
      </c>
      <c r="P78" s="43" t="str">
        <f t="shared" si="4"/>
        <v>否</v>
      </c>
      <c r="Q78" s="45" t="s">
        <v>63</v>
      </c>
      <c r="R78" s="50">
        <v>0</v>
      </c>
      <c r="S78" s="17">
        <v>1</v>
      </c>
    </row>
    <row r="79" ht="24.75" customHeight="1" spans="1:19">
      <c r="A79" s="55">
        <v>74</v>
      </c>
      <c r="B79" s="17" t="s">
        <v>792</v>
      </c>
      <c r="C79" s="18">
        <v>20200310074</v>
      </c>
      <c r="D79" s="19" t="s">
        <v>819</v>
      </c>
      <c r="E79" s="56">
        <f>VLOOKUP(C79,[3]sheet1!$A:$AO,40,0)</f>
        <v>0</v>
      </c>
      <c r="F79" s="38" t="str">
        <f>VLOOKUP(C79,[3]sheet1!$A:$AO,41,0)</f>
        <v/>
      </c>
      <c r="G79" s="16">
        <v>9</v>
      </c>
      <c r="H79" s="16">
        <v>9</v>
      </c>
      <c r="I79" s="16">
        <f t="shared" si="5"/>
        <v>18</v>
      </c>
      <c r="J79" s="16">
        <v>148</v>
      </c>
      <c r="K79" s="16" t="str">
        <f t="shared" si="6"/>
        <v>是</v>
      </c>
      <c r="L79" s="26">
        <v>2410</v>
      </c>
      <c r="M79" s="16" t="str">
        <f t="shared" si="7"/>
        <v>是</v>
      </c>
      <c r="N79" s="27" t="s">
        <v>27</v>
      </c>
      <c r="O79" s="43" t="s">
        <v>28</v>
      </c>
      <c r="P79" s="43" t="str">
        <f t="shared" si="4"/>
        <v>是</v>
      </c>
      <c r="Q79" s="16" t="s">
        <v>29</v>
      </c>
      <c r="R79" s="50">
        <v>0</v>
      </c>
      <c r="S79" s="17"/>
    </row>
    <row r="80" ht="24.75" customHeight="1" spans="1:19">
      <c r="A80" s="55">
        <v>75</v>
      </c>
      <c r="B80" s="17" t="s">
        <v>792</v>
      </c>
      <c r="C80" s="18">
        <v>20200310084</v>
      </c>
      <c r="D80" s="19" t="s">
        <v>820</v>
      </c>
      <c r="E80" s="56">
        <f>VLOOKUP(C80,[3]sheet1!$A:$AO,40,0)</f>
        <v>0</v>
      </c>
      <c r="F80" s="38" t="str">
        <f>VLOOKUP(C80,[3]sheet1!$A:$AO,41,0)</f>
        <v/>
      </c>
      <c r="G80" s="16">
        <v>10</v>
      </c>
      <c r="H80" s="16">
        <v>9</v>
      </c>
      <c r="I80" s="16">
        <f t="shared" si="5"/>
        <v>19</v>
      </c>
      <c r="J80" s="16">
        <v>157</v>
      </c>
      <c r="K80" s="16" t="str">
        <f t="shared" si="6"/>
        <v>是</v>
      </c>
      <c r="L80" s="26">
        <v>2440</v>
      </c>
      <c r="M80" s="16" t="str">
        <f t="shared" si="7"/>
        <v>是</v>
      </c>
      <c r="N80" s="27" t="s">
        <v>27</v>
      </c>
      <c r="O80" s="43" t="s">
        <v>28</v>
      </c>
      <c r="P80" s="43" t="str">
        <f t="shared" si="4"/>
        <v>是</v>
      </c>
      <c r="Q80" s="16" t="s">
        <v>29</v>
      </c>
      <c r="R80" s="50">
        <v>0</v>
      </c>
      <c r="S80" s="17"/>
    </row>
    <row r="81" ht="24.75" customHeight="1" spans="1:19">
      <c r="A81" s="55">
        <v>76</v>
      </c>
      <c r="B81" s="17" t="s">
        <v>792</v>
      </c>
      <c r="C81" s="18">
        <v>20200310024</v>
      </c>
      <c r="D81" s="19" t="s">
        <v>821</v>
      </c>
      <c r="E81" s="56">
        <f>VLOOKUP(C81,[3]sheet1!$A:$AO,40,0)</f>
        <v>0</v>
      </c>
      <c r="F81" s="38" t="str">
        <f>VLOOKUP(C81,[3]sheet1!$A:$AO,41,0)</f>
        <v/>
      </c>
      <c r="G81" s="16">
        <v>8</v>
      </c>
      <c r="H81" s="16">
        <v>11</v>
      </c>
      <c r="I81" s="16">
        <f t="shared" si="5"/>
        <v>19</v>
      </c>
      <c r="J81" s="16">
        <v>391</v>
      </c>
      <c r="K81" s="16" t="str">
        <f t="shared" si="6"/>
        <v>是</v>
      </c>
      <c r="L81" s="26">
        <v>3080</v>
      </c>
      <c r="M81" s="16" t="str">
        <f t="shared" si="7"/>
        <v>是</v>
      </c>
      <c r="N81" s="27" t="s">
        <v>27</v>
      </c>
      <c r="O81" s="43" t="s">
        <v>28</v>
      </c>
      <c r="P81" s="43" t="str">
        <f t="shared" si="4"/>
        <v>是</v>
      </c>
      <c r="Q81" s="16" t="s">
        <v>29</v>
      </c>
      <c r="R81" s="50">
        <v>0</v>
      </c>
      <c r="S81" s="17"/>
    </row>
    <row r="82" ht="24.75" customHeight="1" spans="1:19">
      <c r="A82" s="55">
        <v>77</v>
      </c>
      <c r="B82" s="17" t="s">
        <v>792</v>
      </c>
      <c r="C82" s="18">
        <v>20200310066</v>
      </c>
      <c r="D82" s="19" t="s">
        <v>822</v>
      </c>
      <c r="E82" s="56">
        <f>VLOOKUP(C82,[3]sheet1!$A:$AO,40,0)</f>
        <v>2</v>
      </c>
      <c r="F82" s="38" t="str">
        <f>VLOOKUP(C82,[3]sheet1!$A:$AO,41,0)</f>
        <v>预就业实习职业素养实习与劳动教育</v>
      </c>
      <c r="G82" s="16">
        <v>13</v>
      </c>
      <c r="H82" s="16">
        <v>9</v>
      </c>
      <c r="I82" s="16">
        <f t="shared" si="5"/>
        <v>22</v>
      </c>
      <c r="J82" s="16">
        <v>152</v>
      </c>
      <c r="K82" s="16" t="str">
        <f t="shared" si="6"/>
        <v>是</v>
      </c>
      <c r="L82" s="26">
        <v>2390</v>
      </c>
      <c r="M82" s="16" t="str">
        <f t="shared" si="7"/>
        <v>是</v>
      </c>
      <c r="N82" s="27" t="s">
        <v>27</v>
      </c>
      <c r="O82" s="43" t="s">
        <v>28</v>
      </c>
      <c r="P82" s="43" t="str">
        <f t="shared" si="4"/>
        <v>否</v>
      </c>
      <c r="Q82" s="45" t="s">
        <v>63</v>
      </c>
      <c r="R82" s="50">
        <v>0</v>
      </c>
      <c r="S82" s="17">
        <v>1</v>
      </c>
    </row>
    <row r="83" ht="35" customHeight="1" spans="1:19">
      <c r="A83" s="55">
        <v>78</v>
      </c>
      <c r="B83" s="17" t="s">
        <v>792</v>
      </c>
      <c r="C83" s="18">
        <v>20200310062</v>
      </c>
      <c r="D83" s="19" t="s">
        <v>823</v>
      </c>
      <c r="E83" s="56">
        <f>VLOOKUP(C83,[3]sheet1!$A:$AO,40,0)</f>
        <v>3</v>
      </c>
      <c r="F83" s="38" t="str">
        <f>VLOOKUP(C83,[3]sheet1!$A:$AO,41,0)</f>
        <v>软件项目开发工程组织管理预就业实习职业素养实习与劳动教育</v>
      </c>
      <c r="G83" s="16">
        <v>13</v>
      </c>
      <c r="H83" s="16">
        <v>9</v>
      </c>
      <c r="I83" s="16">
        <f t="shared" si="5"/>
        <v>22</v>
      </c>
      <c r="J83" s="16">
        <v>130</v>
      </c>
      <c r="K83" s="16" t="str">
        <f t="shared" si="6"/>
        <v>是</v>
      </c>
      <c r="L83" s="26">
        <v>2440</v>
      </c>
      <c r="M83" s="16" t="str">
        <f t="shared" si="7"/>
        <v>是</v>
      </c>
      <c r="N83" s="27" t="s">
        <v>27</v>
      </c>
      <c r="O83" s="43" t="s">
        <v>28</v>
      </c>
      <c r="P83" s="43" t="str">
        <f t="shared" si="4"/>
        <v>否</v>
      </c>
      <c r="Q83" s="45" t="s">
        <v>63</v>
      </c>
      <c r="R83" s="50">
        <v>0</v>
      </c>
      <c r="S83" s="17">
        <v>1</v>
      </c>
    </row>
    <row r="84" ht="24.75" customHeight="1" spans="1:19">
      <c r="A84" s="55">
        <v>79</v>
      </c>
      <c r="B84" s="17" t="s">
        <v>792</v>
      </c>
      <c r="C84" s="18">
        <v>20200310027</v>
      </c>
      <c r="D84" s="19" t="s">
        <v>824</v>
      </c>
      <c r="E84" s="56">
        <f>VLOOKUP(C84,[3]sheet1!$A:$AO,40,0)</f>
        <v>0</v>
      </c>
      <c r="F84" s="38" t="str">
        <f>VLOOKUP(C84,[3]sheet1!$A:$AO,41,0)</f>
        <v/>
      </c>
      <c r="G84" s="16">
        <v>10</v>
      </c>
      <c r="H84" s="16">
        <v>9</v>
      </c>
      <c r="I84" s="16">
        <f t="shared" si="5"/>
        <v>19</v>
      </c>
      <c r="J84" s="16">
        <v>162</v>
      </c>
      <c r="K84" s="16" t="str">
        <f t="shared" si="6"/>
        <v>是</v>
      </c>
      <c r="L84" s="26">
        <v>2430</v>
      </c>
      <c r="M84" s="16" t="str">
        <f t="shared" si="7"/>
        <v>是</v>
      </c>
      <c r="N84" s="27" t="s">
        <v>27</v>
      </c>
      <c r="O84" s="43" t="s">
        <v>28</v>
      </c>
      <c r="P84" s="43" t="str">
        <f t="shared" si="4"/>
        <v>是</v>
      </c>
      <c r="Q84" s="16" t="s">
        <v>29</v>
      </c>
      <c r="R84" s="50">
        <v>0</v>
      </c>
      <c r="S84" s="17"/>
    </row>
    <row r="85" ht="24.75" customHeight="1" spans="1:19">
      <c r="A85" s="55">
        <v>80</v>
      </c>
      <c r="B85" s="17" t="s">
        <v>792</v>
      </c>
      <c r="C85" s="18">
        <v>20200310021</v>
      </c>
      <c r="D85" s="19" t="s">
        <v>825</v>
      </c>
      <c r="E85" s="56">
        <f>VLOOKUP(C85,[3]sheet1!$A:$AO,40,0)</f>
        <v>0</v>
      </c>
      <c r="F85" s="38" t="str">
        <f>VLOOKUP(C85,[3]sheet1!$A:$AO,41,0)</f>
        <v/>
      </c>
      <c r="G85" s="16">
        <v>12</v>
      </c>
      <c r="H85" s="16">
        <v>9</v>
      </c>
      <c r="I85" s="16">
        <f t="shared" si="5"/>
        <v>21</v>
      </c>
      <c r="J85" s="16">
        <v>154</v>
      </c>
      <c r="K85" s="16" t="str">
        <f t="shared" si="6"/>
        <v>是</v>
      </c>
      <c r="L85" s="26">
        <v>2470</v>
      </c>
      <c r="M85" s="16" t="str">
        <f t="shared" si="7"/>
        <v>是</v>
      </c>
      <c r="N85" s="27" t="s">
        <v>27</v>
      </c>
      <c r="O85" s="43" t="s">
        <v>28</v>
      </c>
      <c r="P85" s="43" t="str">
        <f t="shared" si="4"/>
        <v>是</v>
      </c>
      <c r="Q85" s="16" t="s">
        <v>29</v>
      </c>
      <c r="R85" s="50">
        <v>0</v>
      </c>
      <c r="S85" s="17"/>
    </row>
    <row r="86" ht="24.75" customHeight="1" spans="1:19">
      <c r="A86" s="55">
        <v>81</v>
      </c>
      <c r="B86" s="17" t="s">
        <v>792</v>
      </c>
      <c r="C86" s="18">
        <v>20200310034</v>
      </c>
      <c r="D86" s="19" t="s">
        <v>826</v>
      </c>
      <c r="E86" s="56">
        <f>VLOOKUP(C86,[3]sheet1!$A:$AO,40,0)</f>
        <v>0</v>
      </c>
      <c r="F86" s="38" t="str">
        <f>VLOOKUP(C86,[3]sheet1!$A:$AO,41,0)</f>
        <v/>
      </c>
      <c r="G86" s="16">
        <v>9</v>
      </c>
      <c r="H86" s="16">
        <v>9</v>
      </c>
      <c r="I86" s="16">
        <f t="shared" si="5"/>
        <v>18</v>
      </c>
      <c r="J86" s="16">
        <v>218</v>
      </c>
      <c r="K86" s="16" t="str">
        <f t="shared" si="6"/>
        <v>是</v>
      </c>
      <c r="L86" s="26">
        <v>2360</v>
      </c>
      <c r="M86" s="16" t="str">
        <f t="shared" si="7"/>
        <v>是</v>
      </c>
      <c r="N86" s="27" t="s">
        <v>27</v>
      </c>
      <c r="O86" s="43" t="s">
        <v>28</v>
      </c>
      <c r="P86" s="43" t="str">
        <f t="shared" si="4"/>
        <v>是</v>
      </c>
      <c r="Q86" s="16" t="s">
        <v>29</v>
      </c>
      <c r="R86" s="50">
        <v>0</v>
      </c>
      <c r="S86" s="17"/>
    </row>
    <row r="87" ht="24.75" customHeight="1" spans="1:19">
      <c r="A87" s="55">
        <v>82</v>
      </c>
      <c r="B87" s="17" t="s">
        <v>792</v>
      </c>
      <c r="C87" s="18">
        <v>20200310043</v>
      </c>
      <c r="D87" s="19" t="s">
        <v>827</v>
      </c>
      <c r="E87" s="56">
        <f>VLOOKUP(C87,[3]sheet1!$A:$AO,40,0)</f>
        <v>2</v>
      </c>
      <c r="F87" s="38" t="str">
        <f>VLOOKUP(C87,[3]sheet1!$A:$AO,41,0)</f>
        <v>预就业实习职业素养实习与劳动教育</v>
      </c>
      <c r="G87" s="16">
        <v>9</v>
      </c>
      <c r="H87" s="16">
        <v>9</v>
      </c>
      <c r="I87" s="16">
        <f t="shared" si="5"/>
        <v>18</v>
      </c>
      <c r="J87" s="16">
        <v>143</v>
      </c>
      <c r="K87" s="16" t="str">
        <f t="shared" si="6"/>
        <v>是</v>
      </c>
      <c r="L87" s="26">
        <v>2460</v>
      </c>
      <c r="M87" s="16" t="str">
        <f t="shared" si="7"/>
        <v>是</v>
      </c>
      <c r="N87" s="27" t="s">
        <v>27</v>
      </c>
      <c r="O87" s="43" t="s">
        <v>28</v>
      </c>
      <c r="P87" s="43" t="str">
        <f t="shared" si="4"/>
        <v>否</v>
      </c>
      <c r="Q87" s="45" t="s">
        <v>63</v>
      </c>
      <c r="R87" s="50">
        <v>0</v>
      </c>
      <c r="S87" s="17">
        <v>1</v>
      </c>
    </row>
    <row r="88" ht="24.75" customHeight="1" spans="1:19">
      <c r="A88" s="55">
        <v>83</v>
      </c>
      <c r="B88" s="17" t="s">
        <v>792</v>
      </c>
      <c r="C88" s="18">
        <v>20200310003</v>
      </c>
      <c r="D88" s="19" t="s">
        <v>828</v>
      </c>
      <c r="E88" s="56">
        <f>VLOOKUP(C88,[3]sheet1!$A:$AO,40,0)</f>
        <v>0</v>
      </c>
      <c r="F88" s="38" t="str">
        <f>VLOOKUP(C88,[3]sheet1!$A:$AO,41,0)</f>
        <v/>
      </c>
      <c r="G88" s="16">
        <v>10</v>
      </c>
      <c r="H88" s="16">
        <v>9</v>
      </c>
      <c r="I88" s="16">
        <f t="shared" si="5"/>
        <v>19</v>
      </c>
      <c r="J88" s="16">
        <v>224</v>
      </c>
      <c r="K88" s="16" t="str">
        <f t="shared" si="6"/>
        <v>是</v>
      </c>
      <c r="L88" s="26">
        <v>2450</v>
      </c>
      <c r="M88" s="16" t="str">
        <f t="shared" si="7"/>
        <v>是</v>
      </c>
      <c r="N88" s="27" t="s">
        <v>27</v>
      </c>
      <c r="O88" s="43" t="s">
        <v>28</v>
      </c>
      <c r="P88" s="43" t="str">
        <f t="shared" si="4"/>
        <v>是</v>
      </c>
      <c r="Q88" s="16" t="s">
        <v>29</v>
      </c>
      <c r="R88" s="50">
        <v>8445.72</v>
      </c>
      <c r="S88" s="17"/>
    </row>
    <row r="89" ht="61" customHeight="1" spans="1:19">
      <c r="A89" s="55">
        <v>84</v>
      </c>
      <c r="B89" s="17" t="s">
        <v>792</v>
      </c>
      <c r="C89" s="18">
        <v>20200310080</v>
      </c>
      <c r="D89" s="19" t="s">
        <v>829</v>
      </c>
      <c r="E89" s="56">
        <f>VLOOKUP(C89,[3]sheet1!$A:$AO,40,0)</f>
        <v>6</v>
      </c>
      <c r="F89" s="38" t="str">
        <f>VLOOKUP(C89,[3]sheet1!$A:$AO,41,0)</f>
        <v>高职生心理健康教育大学生安全教育(二)形势与政策(二)《云物大智基础》(课外：云物大智部分)预就业实习职业素养实习与劳动教育</v>
      </c>
      <c r="G89" s="16">
        <v>7</v>
      </c>
      <c r="H89" s="16">
        <v>9</v>
      </c>
      <c r="I89" s="16">
        <f t="shared" si="5"/>
        <v>16</v>
      </c>
      <c r="J89" s="16">
        <v>185</v>
      </c>
      <c r="K89" s="16" t="str">
        <f t="shared" si="6"/>
        <v>是</v>
      </c>
      <c r="L89" s="26">
        <v>2340</v>
      </c>
      <c r="M89" s="16" t="str">
        <f t="shared" si="7"/>
        <v>是</v>
      </c>
      <c r="N89" s="27" t="s">
        <v>27</v>
      </c>
      <c r="O89" s="43" t="s">
        <v>28</v>
      </c>
      <c r="P89" s="43" t="str">
        <f t="shared" si="4"/>
        <v>否</v>
      </c>
      <c r="Q89" s="45" t="s">
        <v>63</v>
      </c>
      <c r="R89" s="50">
        <v>0</v>
      </c>
      <c r="S89" s="17">
        <v>1</v>
      </c>
    </row>
    <row r="90" ht="24.75" customHeight="1" spans="1:19">
      <c r="A90" s="55">
        <v>85</v>
      </c>
      <c r="B90" s="17" t="s">
        <v>792</v>
      </c>
      <c r="C90" s="18">
        <v>20200310035</v>
      </c>
      <c r="D90" s="19" t="s">
        <v>830</v>
      </c>
      <c r="E90" s="56">
        <f>VLOOKUP(C90,[3]sheet1!$A:$AO,40,0)</f>
        <v>2</v>
      </c>
      <c r="F90" s="38" t="str">
        <f>VLOOKUP(C90,[3]sheet1!$A:$AO,41,0)</f>
        <v>预就业实习职业素养实习与劳动教育</v>
      </c>
      <c r="G90" s="16">
        <v>20</v>
      </c>
      <c r="H90" s="16">
        <v>9</v>
      </c>
      <c r="I90" s="16">
        <f t="shared" si="5"/>
        <v>29</v>
      </c>
      <c r="J90" s="16">
        <v>148</v>
      </c>
      <c r="K90" s="16" t="str">
        <f t="shared" si="6"/>
        <v>是</v>
      </c>
      <c r="L90" s="26">
        <v>2310</v>
      </c>
      <c r="M90" s="16" t="str">
        <f t="shared" si="7"/>
        <v>是</v>
      </c>
      <c r="N90" s="27" t="s">
        <v>27</v>
      </c>
      <c r="O90" s="43" t="s">
        <v>28</v>
      </c>
      <c r="P90" s="43" t="str">
        <f t="shared" si="4"/>
        <v>否</v>
      </c>
      <c r="Q90" s="45" t="s">
        <v>63</v>
      </c>
      <c r="R90" s="50">
        <v>0</v>
      </c>
      <c r="S90" s="17">
        <v>1</v>
      </c>
    </row>
    <row r="91" ht="45" customHeight="1" spans="1:19">
      <c r="A91" s="55">
        <v>86</v>
      </c>
      <c r="B91" s="17" t="s">
        <v>792</v>
      </c>
      <c r="C91" s="18">
        <v>20200310019</v>
      </c>
      <c r="D91" s="19" t="s">
        <v>831</v>
      </c>
      <c r="E91" s="56">
        <f>VLOOKUP(C91,[3]sheet1!$A:$AO,40,0)</f>
        <v>2</v>
      </c>
      <c r="F91" s="38" t="str">
        <f>VLOOKUP(C91,[3]sheet1!$A:$AO,41,0)</f>
        <v>大学生安全教育(一)软件实施与运维</v>
      </c>
      <c r="G91" s="16">
        <v>8</v>
      </c>
      <c r="H91" s="16">
        <v>9</v>
      </c>
      <c r="I91" s="16">
        <f t="shared" si="5"/>
        <v>17</v>
      </c>
      <c r="J91" s="16">
        <v>176</v>
      </c>
      <c r="K91" s="16" t="str">
        <f t="shared" si="6"/>
        <v>是</v>
      </c>
      <c r="L91" s="26">
        <v>2410</v>
      </c>
      <c r="M91" s="16" t="str">
        <f t="shared" si="7"/>
        <v>是</v>
      </c>
      <c r="N91" s="27" t="s">
        <v>27</v>
      </c>
      <c r="O91" s="43" t="s">
        <v>28</v>
      </c>
      <c r="P91" s="43" t="str">
        <f t="shared" si="4"/>
        <v>否</v>
      </c>
      <c r="Q91" s="45" t="s">
        <v>63</v>
      </c>
      <c r="R91" s="50">
        <v>0</v>
      </c>
      <c r="S91" s="17">
        <v>1</v>
      </c>
    </row>
    <row r="92" ht="24.75" customHeight="1" spans="1:19">
      <c r="A92" s="55">
        <v>87</v>
      </c>
      <c r="B92" s="17" t="s">
        <v>832</v>
      </c>
      <c r="C92" s="18">
        <v>20200310068</v>
      </c>
      <c r="D92" s="19" t="s">
        <v>833</v>
      </c>
      <c r="E92" s="56">
        <f>VLOOKUP(C92,[3]sheet1!$A:$AO,40,0)</f>
        <v>0</v>
      </c>
      <c r="F92" s="38" t="str">
        <f>VLOOKUP(C92,[3]sheet1!$A:$AO,41,0)</f>
        <v/>
      </c>
      <c r="G92" s="16">
        <v>12</v>
      </c>
      <c r="H92" s="16">
        <v>8.5</v>
      </c>
      <c r="I92" s="16">
        <f t="shared" si="5"/>
        <v>20.5</v>
      </c>
      <c r="J92" s="16">
        <v>252</v>
      </c>
      <c r="K92" s="16" t="str">
        <f t="shared" si="6"/>
        <v>是</v>
      </c>
      <c r="L92" s="26">
        <v>2600</v>
      </c>
      <c r="M92" s="16" t="str">
        <f t="shared" si="7"/>
        <v>是</v>
      </c>
      <c r="N92" s="27" t="s">
        <v>27</v>
      </c>
      <c r="O92" s="43" t="s">
        <v>28</v>
      </c>
      <c r="P92" s="43" t="str">
        <f t="shared" si="4"/>
        <v>是</v>
      </c>
      <c r="Q92" s="16" t="s">
        <v>29</v>
      </c>
      <c r="R92" s="50">
        <v>0</v>
      </c>
      <c r="S92" s="17"/>
    </row>
    <row r="93" ht="24.75" customHeight="1" spans="1:19">
      <c r="A93" s="55">
        <v>88</v>
      </c>
      <c r="B93" s="17" t="s">
        <v>832</v>
      </c>
      <c r="C93" s="18">
        <v>20200310036</v>
      </c>
      <c r="D93" s="19" t="s">
        <v>834</v>
      </c>
      <c r="E93" s="56">
        <f>VLOOKUP(C93,[3]sheet1!$A:$AO,40,0)</f>
        <v>0</v>
      </c>
      <c r="F93" s="38" t="str">
        <f>VLOOKUP(C93,[3]sheet1!$A:$AO,41,0)</f>
        <v/>
      </c>
      <c r="G93" s="16">
        <v>11</v>
      </c>
      <c r="H93" s="16">
        <v>8.5</v>
      </c>
      <c r="I93" s="16">
        <f t="shared" si="5"/>
        <v>19.5</v>
      </c>
      <c r="J93" s="16">
        <v>291</v>
      </c>
      <c r="K93" s="16" t="str">
        <f t="shared" si="6"/>
        <v>是</v>
      </c>
      <c r="L93" s="26">
        <v>2670</v>
      </c>
      <c r="M93" s="16" t="str">
        <f t="shared" si="7"/>
        <v>是</v>
      </c>
      <c r="N93" s="27" t="s">
        <v>27</v>
      </c>
      <c r="O93" s="43" t="s">
        <v>28</v>
      </c>
      <c r="P93" s="43" t="str">
        <f t="shared" si="4"/>
        <v>是</v>
      </c>
      <c r="Q93" s="16" t="s">
        <v>29</v>
      </c>
      <c r="R93" s="50">
        <v>0</v>
      </c>
      <c r="S93" s="17"/>
    </row>
    <row r="94" ht="24.75" customHeight="1" spans="1:19">
      <c r="A94" s="55">
        <v>89</v>
      </c>
      <c r="B94" s="17" t="s">
        <v>832</v>
      </c>
      <c r="C94" s="18">
        <v>20200310142</v>
      </c>
      <c r="D94" s="19" t="s">
        <v>835</v>
      </c>
      <c r="E94" s="56">
        <f>VLOOKUP(C94,[3]sheet1!$A:$AO,40,0)</f>
        <v>0</v>
      </c>
      <c r="F94" s="38" t="str">
        <f>VLOOKUP(C94,[3]sheet1!$A:$AO,41,0)</f>
        <v/>
      </c>
      <c r="G94" s="16">
        <v>10</v>
      </c>
      <c r="H94" s="16">
        <v>8.5</v>
      </c>
      <c r="I94" s="16">
        <f t="shared" si="5"/>
        <v>18.5</v>
      </c>
      <c r="J94" s="16">
        <v>388</v>
      </c>
      <c r="K94" s="16" t="str">
        <f t="shared" si="6"/>
        <v>是</v>
      </c>
      <c r="L94" s="26">
        <v>3100</v>
      </c>
      <c r="M94" s="16" t="str">
        <f t="shared" si="7"/>
        <v>是</v>
      </c>
      <c r="N94" s="27" t="s">
        <v>27</v>
      </c>
      <c r="O94" s="43" t="s">
        <v>28</v>
      </c>
      <c r="P94" s="43" t="str">
        <f t="shared" si="4"/>
        <v>是</v>
      </c>
      <c r="Q94" s="16" t="s">
        <v>29</v>
      </c>
      <c r="R94" s="50">
        <v>0</v>
      </c>
      <c r="S94" s="17"/>
    </row>
    <row r="95" ht="24.75" customHeight="1" spans="1:19">
      <c r="A95" s="55">
        <v>90</v>
      </c>
      <c r="B95" s="17" t="s">
        <v>832</v>
      </c>
      <c r="C95" s="18">
        <v>20200310076</v>
      </c>
      <c r="D95" s="19" t="s">
        <v>836</v>
      </c>
      <c r="E95" s="56">
        <f>VLOOKUP(C95,[3]sheet1!$A:$AO,40,0)</f>
        <v>0</v>
      </c>
      <c r="F95" s="38" t="str">
        <f>VLOOKUP(C95,[3]sheet1!$A:$AO,41,0)</f>
        <v/>
      </c>
      <c r="G95" s="16">
        <v>14</v>
      </c>
      <c r="H95" s="16">
        <v>8.5</v>
      </c>
      <c r="I95" s="16">
        <f t="shared" si="5"/>
        <v>22.5</v>
      </c>
      <c r="J95" s="16">
        <v>555</v>
      </c>
      <c r="K95" s="16" t="str">
        <f t="shared" si="6"/>
        <v>是</v>
      </c>
      <c r="L95" s="26">
        <v>2970</v>
      </c>
      <c r="M95" s="16" t="str">
        <f t="shared" si="7"/>
        <v>是</v>
      </c>
      <c r="N95" s="27" t="s">
        <v>27</v>
      </c>
      <c r="O95" s="43" t="s">
        <v>28</v>
      </c>
      <c r="P95" s="43" t="str">
        <f t="shared" si="4"/>
        <v>是</v>
      </c>
      <c r="Q95" s="16" t="s">
        <v>29</v>
      </c>
      <c r="R95" s="50">
        <v>0</v>
      </c>
      <c r="S95" s="17"/>
    </row>
    <row r="96" ht="24.75" customHeight="1" spans="1:19">
      <c r="A96" s="55">
        <v>91</v>
      </c>
      <c r="B96" s="17" t="s">
        <v>832</v>
      </c>
      <c r="C96" s="18">
        <v>20200310004</v>
      </c>
      <c r="D96" s="19" t="s">
        <v>321</v>
      </c>
      <c r="E96" s="56">
        <f>VLOOKUP(C96,[3]sheet1!$A:$AO,40,0)</f>
        <v>0</v>
      </c>
      <c r="F96" s="38" t="str">
        <f>VLOOKUP(C96,[3]sheet1!$A:$AO,41,0)</f>
        <v/>
      </c>
      <c r="G96" s="16">
        <v>11</v>
      </c>
      <c r="H96" s="16">
        <v>8.5</v>
      </c>
      <c r="I96" s="16">
        <f t="shared" si="5"/>
        <v>19.5</v>
      </c>
      <c r="J96" s="16">
        <v>432</v>
      </c>
      <c r="K96" s="16" t="str">
        <f t="shared" si="6"/>
        <v>是</v>
      </c>
      <c r="L96" s="26">
        <v>3060</v>
      </c>
      <c r="M96" s="16" t="str">
        <f t="shared" si="7"/>
        <v>是</v>
      </c>
      <c r="N96" s="27" t="s">
        <v>27</v>
      </c>
      <c r="O96" s="43" t="s">
        <v>28</v>
      </c>
      <c r="P96" s="43" t="str">
        <f t="shared" si="4"/>
        <v>是</v>
      </c>
      <c r="Q96" s="16" t="s">
        <v>29</v>
      </c>
      <c r="R96" s="50">
        <v>0</v>
      </c>
      <c r="S96" s="17"/>
    </row>
    <row r="97" ht="25" customHeight="1" spans="1:19">
      <c r="A97" s="55">
        <v>92</v>
      </c>
      <c r="B97" s="17" t="s">
        <v>832</v>
      </c>
      <c r="C97" s="18">
        <v>20200310014</v>
      </c>
      <c r="D97" s="19" t="s">
        <v>837</v>
      </c>
      <c r="E97" s="56">
        <f>VLOOKUP(C97,[3]sheet1!$A:$AO,40,0)</f>
        <v>0</v>
      </c>
      <c r="F97" s="38" t="str">
        <f>VLOOKUP(C97,[3]sheet1!$A:$AO,41,0)</f>
        <v/>
      </c>
      <c r="G97" s="16">
        <v>11</v>
      </c>
      <c r="H97" s="16">
        <v>8.5</v>
      </c>
      <c r="I97" s="16">
        <f t="shared" si="5"/>
        <v>19.5</v>
      </c>
      <c r="J97" s="16">
        <v>281</v>
      </c>
      <c r="K97" s="16" t="str">
        <f t="shared" si="6"/>
        <v>是</v>
      </c>
      <c r="L97" s="26">
        <v>2570</v>
      </c>
      <c r="M97" s="16" t="str">
        <f t="shared" si="7"/>
        <v>是</v>
      </c>
      <c r="N97" s="27" t="s">
        <v>27</v>
      </c>
      <c r="O97" s="43" t="s">
        <v>28</v>
      </c>
      <c r="P97" s="43" t="str">
        <f t="shared" si="4"/>
        <v>是</v>
      </c>
      <c r="Q97" s="16" t="s">
        <v>29</v>
      </c>
      <c r="R97" s="50">
        <v>0</v>
      </c>
      <c r="S97" s="17"/>
    </row>
    <row r="98" ht="25" customHeight="1" spans="1:19">
      <c r="A98" s="55">
        <v>93</v>
      </c>
      <c r="B98" s="17" t="s">
        <v>832</v>
      </c>
      <c r="C98" s="18">
        <v>20200310020</v>
      </c>
      <c r="D98" s="19" t="s">
        <v>838</v>
      </c>
      <c r="E98" s="56">
        <f>VLOOKUP(C98,[3]sheet1!$A:$AO,40,0)</f>
        <v>1</v>
      </c>
      <c r="F98" s="38" t="str">
        <f>VLOOKUP(C98,[3]sheet1!$A:$AO,41,0)</f>
        <v>预就业实习</v>
      </c>
      <c r="G98" s="16">
        <v>11</v>
      </c>
      <c r="H98" s="16">
        <v>8.5</v>
      </c>
      <c r="I98" s="16">
        <f t="shared" si="5"/>
        <v>19.5</v>
      </c>
      <c r="J98" s="16">
        <v>300</v>
      </c>
      <c r="K98" s="16" t="str">
        <f t="shared" si="6"/>
        <v>是</v>
      </c>
      <c r="L98" s="26">
        <v>2600</v>
      </c>
      <c r="M98" s="16" t="str">
        <f t="shared" si="7"/>
        <v>是</v>
      </c>
      <c r="N98" s="27" t="s">
        <v>27</v>
      </c>
      <c r="O98" s="43" t="s">
        <v>28</v>
      </c>
      <c r="P98" s="43" t="str">
        <f t="shared" si="4"/>
        <v>否</v>
      </c>
      <c r="Q98" s="45" t="s">
        <v>63</v>
      </c>
      <c r="R98" s="50">
        <v>0</v>
      </c>
      <c r="S98" s="17">
        <v>1</v>
      </c>
    </row>
    <row r="99" ht="25" customHeight="1" spans="1:19">
      <c r="A99" s="55">
        <v>94</v>
      </c>
      <c r="B99" s="17" t="s">
        <v>832</v>
      </c>
      <c r="C99" s="18">
        <v>20200310037</v>
      </c>
      <c r="D99" s="19" t="s">
        <v>839</v>
      </c>
      <c r="E99" s="56">
        <f>VLOOKUP(C99,[3]sheet1!$A:$AO,40,0)</f>
        <v>0</v>
      </c>
      <c r="F99" s="38" t="str">
        <f>VLOOKUP(C99,[3]sheet1!$A:$AO,41,0)</f>
        <v/>
      </c>
      <c r="G99" s="16">
        <v>11</v>
      </c>
      <c r="H99" s="16">
        <v>8.5</v>
      </c>
      <c r="I99" s="16">
        <f t="shared" si="5"/>
        <v>19.5</v>
      </c>
      <c r="J99" s="16">
        <v>251</v>
      </c>
      <c r="K99" s="16" t="str">
        <f t="shared" si="6"/>
        <v>是</v>
      </c>
      <c r="L99" s="26">
        <v>2630</v>
      </c>
      <c r="M99" s="16" t="str">
        <f t="shared" si="7"/>
        <v>是</v>
      </c>
      <c r="N99" s="27" t="s">
        <v>27</v>
      </c>
      <c r="O99" s="43" t="s">
        <v>28</v>
      </c>
      <c r="P99" s="43" t="str">
        <f t="shared" si="4"/>
        <v>是</v>
      </c>
      <c r="Q99" s="16" t="s">
        <v>29</v>
      </c>
      <c r="R99" s="50">
        <v>0</v>
      </c>
      <c r="S99" s="17"/>
    </row>
    <row r="100" ht="25" customHeight="1" spans="1:19">
      <c r="A100" s="55">
        <v>95</v>
      </c>
      <c r="B100" s="17" t="s">
        <v>832</v>
      </c>
      <c r="C100" s="18">
        <v>20200310017</v>
      </c>
      <c r="D100" s="19" t="s">
        <v>840</v>
      </c>
      <c r="E100" s="56">
        <f>VLOOKUP(C100,[3]sheet1!$A:$AO,40,0)</f>
        <v>0</v>
      </c>
      <c r="F100" s="38" t="str">
        <f>VLOOKUP(C100,[3]sheet1!$A:$AO,41,0)</f>
        <v/>
      </c>
      <c r="G100" s="16">
        <v>12</v>
      </c>
      <c r="H100" s="16">
        <v>8.5</v>
      </c>
      <c r="I100" s="16">
        <f t="shared" si="5"/>
        <v>20.5</v>
      </c>
      <c r="J100" s="16">
        <v>362</v>
      </c>
      <c r="K100" s="16" t="str">
        <f t="shared" si="6"/>
        <v>是</v>
      </c>
      <c r="L100" s="26">
        <v>2660</v>
      </c>
      <c r="M100" s="16" t="str">
        <f t="shared" si="7"/>
        <v>是</v>
      </c>
      <c r="N100" s="27" t="s">
        <v>27</v>
      </c>
      <c r="O100" s="43" t="s">
        <v>28</v>
      </c>
      <c r="P100" s="43" t="str">
        <f t="shared" si="4"/>
        <v>是</v>
      </c>
      <c r="Q100" s="16" t="s">
        <v>29</v>
      </c>
      <c r="R100" s="50">
        <v>0</v>
      </c>
      <c r="S100" s="17"/>
    </row>
    <row r="101" ht="25" customHeight="1" spans="1:19">
      <c r="A101" s="55">
        <v>96</v>
      </c>
      <c r="B101" s="17" t="s">
        <v>832</v>
      </c>
      <c r="C101" s="18">
        <v>20200310005</v>
      </c>
      <c r="D101" s="19" t="s">
        <v>841</v>
      </c>
      <c r="E101" s="56">
        <f>VLOOKUP(C101,[3]sheet1!$A:$AO,40,0)</f>
        <v>0</v>
      </c>
      <c r="F101" s="38" t="str">
        <f>VLOOKUP(C101,[3]sheet1!$A:$AO,41,0)</f>
        <v/>
      </c>
      <c r="G101" s="16">
        <v>11</v>
      </c>
      <c r="H101" s="16">
        <v>8.5</v>
      </c>
      <c r="I101" s="16">
        <f t="shared" si="5"/>
        <v>19.5</v>
      </c>
      <c r="J101" s="16">
        <v>283</v>
      </c>
      <c r="K101" s="16" t="str">
        <f t="shared" si="6"/>
        <v>是</v>
      </c>
      <c r="L101" s="26">
        <v>2580</v>
      </c>
      <c r="M101" s="16" t="str">
        <f t="shared" si="7"/>
        <v>是</v>
      </c>
      <c r="N101" s="27" t="s">
        <v>27</v>
      </c>
      <c r="O101" s="43" t="s">
        <v>28</v>
      </c>
      <c r="P101" s="43" t="str">
        <f t="shared" si="4"/>
        <v>是</v>
      </c>
      <c r="Q101" s="16" t="s">
        <v>29</v>
      </c>
      <c r="R101" s="50">
        <v>0</v>
      </c>
      <c r="S101" s="17"/>
    </row>
    <row r="102" ht="25" customHeight="1" spans="1:19">
      <c r="A102" s="55">
        <v>97</v>
      </c>
      <c r="B102" s="17" t="s">
        <v>832</v>
      </c>
      <c r="C102" s="18">
        <v>20200310054</v>
      </c>
      <c r="D102" s="19" t="s">
        <v>842</v>
      </c>
      <c r="E102" s="56">
        <f>VLOOKUP(C102,[3]sheet1!$A:$AO,40,0)</f>
        <v>0</v>
      </c>
      <c r="F102" s="38" t="str">
        <f>VLOOKUP(C102,[3]sheet1!$A:$AO,41,0)</f>
        <v/>
      </c>
      <c r="G102" s="16">
        <v>10</v>
      </c>
      <c r="H102" s="16">
        <v>8.5</v>
      </c>
      <c r="I102" s="16">
        <f t="shared" si="5"/>
        <v>18.5</v>
      </c>
      <c r="J102" s="16">
        <v>260</v>
      </c>
      <c r="K102" s="16" t="str">
        <f t="shared" si="6"/>
        <v>是</v>
      </c>
      <c r="L102" s="26">
        <v>2770</v>
      </c>
      <c r="M102" s="16" t="str">
        <f t="shared" si="7"/>
        <v>是</v>
      </c>
      <c r="N102" s="27" t="s">
        <v>27</v>
      </c>
      <c r="O102" s="43" t="s">
        <v>28</v>
      </c>
      <c r="P102" s="43" t="str">
        <f t="shared" si="4"/>
        <v>是</v>
      </c>
      <c r="Q102" s="16" t="s">
        <v>29</v>
      </c>
      <c r="R102" s="50">
        <v>0</v>
      </c>
      <c r="S102" s="17"/>
    </row>
    <row r="103" ht="25" customHeight="1" spans="1:19">
      <c r="A103" s="55">
        <v>98</v>
      </c>
      <c r="B103" s="17" t="s">
        <v>832</v>
      </c>
      <c r="C103" s="18">
        <v>20200310011</v>
      </c>
      <c r="D103" s="19" t="s">
        <v>843</v>
      </c>
      <c r="E103" s="56">
        <f>VLOOKUP(C103,[3]sheet1!$A:$AO,40,0)</f>
        <v>0</v>
      </c>
      <c r="F103" s="38" t="str">
        <f>VLOOKUP(C103,[3]sheet1!$A:$AO,41,0)</f>
        <v/>
      </c>
      <c r="G103" s="16">
        <v>11</v>
      </c>
      <c r="H103" s="16">
        <v>8.5</v>
      </c>
      <c r="I103" s="16">
        <f t="shared" si="5"/>
        <v>19.5</v>
      </c>
      <c r="J103" s="16">
        <v>235</v>
      </c>
      <c r="K103" s="16" t="str">
        <f t="shared" si="6"/>
        <v>是</v>
      </c>
      <c r="L103" s="26">
        <v>2640</v>
      </c>
      <c r="M103" s="16" t="str">
        <f t="shared" si="7"/>
        <v>是</v>
      </c>
      <c r="N103" s="27" t="s">
        <v>27</v>
      </c>
      <c r="O103" s="43" t="s">
        <v>28</v>
      </c>
      <c r="P103" s="43" t="str">
        <f t="shared" si="4"/>
        <v>是</v>
      </c>
      <c r="Q103" s="16" t="s">
        <v>29</v>
      </c>
      <c r="R103" s="50">
        <v>0</v>
      </c>
      <c r="S103" s="17"/>
    </row>
    <row r="104" ht="25" customHeight="1" spans="1:19">
      <c r="A104" s="55">
        <v>99</v>
      </c>
      <c r="B104" s="17" t="s">
        <v>832</v>
      </c>
      <c r="C104" s="18">
        <v>20200310079</v>
      </c>
      <c r="D104" s="19" t="s">
        <v>844</v>
      </c>
      <c r="E104" s="56">
        <f>VLOOKUP(C104,[3]sheet1!$A:$AO,40,0)</f>
        <v>0</v>
      </c>
      <c r="F104" s="38" t="str">
        <f>VLOOKUP(C104,[3]sheet1!$A:$AO,41,0)</f>
        <v/>
      </c>
      <c r="G104" s="16">
        <v>10</v>
      </c>
      <c r="H104" s="16">
        <v>8.5</v>
      </c>
      <c r="I104" s="16">
        <f t="shared" si="5"/>
        <v>18.5</v>
      </c>
      <c r="J104" s="16">
        <v>259</v>
      </c>
      <c r="K104" s="16" t="str">
        <f t="shared" si="6"/>
        <v>是</v>
      </c>
      <c r="L104" s="26">
        <v>2430</v>
      </c>
      <c r="M104" s="16" t="str">
        <f t="shared" si="7"/>
        <v>是</v>
      </c>
      <c r="N104" s="27" t="s">
        <v>27</v>
      </c>
      <c r="O104" s="43" t="s">
        <v>28</v>
      </c>
      <c r="P104" s="43" t="str">
        <f t="shared" si="4"/>
        <v>是</v>
      </c>
      <c r="Q104" s="16" t="s">
        <v>29</v>
      </c>
      <c r="R104" s="50">
        <v>0</v>
      </c>
      <c r="S104" s="17"/>
    </row>
    <row r="105" ht="25" customHeight="1" spans="1:19">
      <c r="A105" s="55">
        <v>100</v>
      </c>
      <c r="B105" s="17" t="s">
        <v>832</v>
      </c>
      <c r="C105" s="18">
        <v>20200310015</v>
      </c>
      <c r="D105" s="19" t="s">
        <v>845</v>
      </c>
      <c r="E105" s="56">
        <f>VLOOKUP(C105,[3]sheet1!$A:$AO,40,0)</f>
        <v>0</v>
      </c>
      <c r="F105" s="38" t="str">
        <f>VLOOKUP(C105,[3]sheet1!$A:$AO,41,0)</f>
        <v/>
      </c>
      <c r="G105" s="16">
        <v>12</v>
      </c>
      <c r="H105" s="16">
        <v>8.5</v>
      </c>
      <c r="I105" s="16">
        <f t="shared" si="5"/>
        <v>20.5</v>
      </c>
      <c r="J105" s="16">
        <v>333</v>
      </c>
      <c r="K105" s="16" t="str">
        <f t="shared" si="6"/>
        <v>是</v>
      </c>
      <c r="L105" s="26">
        <v>2740</v>
      </c>
      <c r="M105" s="16" t="str">
        <f t="shared" si="7"/>
        <v>是</v>
      </c>
      <c r="N105" s="27" t="s">
        <v>27</v>
      </c>
      <c r="O105" s="43" t="s">
        <v>28</v>
      </c>
      <c r="P105" s="43" t="str">
        <f t="shared" si="4"/>
        <v>是</v>
      </c>
      <c r="Q105" s="16" t="s">
        <v>29</v>
      </c>
      <c r="R105" s="50">
        <v>0</v>
      </c>
      <c r="S105" s="17"/>
    </row>
    <row r="106" ht="25" customHeight="1" spans="1:19">
      <c r="A106" s="55">
        <v>101</v>
      </c>
      <c r="B106" s="17" t="s">
        <v>832</v>
      </c>
      <c r="C106" s="18">
        <v>20200310007</v>
      </c>
      <c r="D106" s="19" t="s">
        <v>846</v>
      </c>
      <c r="E106" s="56">
        <f>VLOOKUP(C106,[3]sheet1!$A:$AO,40,0)</f>
        <v>0</v>
      </c>
      <c r="F106" s="38" t="str">
        <f>VLOOKUP(C106,[3]sheet1!$A:$AO,41,0)</f>
        <v/>
      </c>
      <c r="G106" s="16">
        <v>12</v>
      </c>
      <c r="H106" s="16">
        <v>8.5</v>
      </c>
      <c r="I106" s="16">
        <f t="shared" si="5"/>
        <v>20.5</v>
      </c>
      <c r="J106" s="16">
        <v>244</v>
      </c>
      <c r="K106" s="16" t="str">
        <f t="shared" si="6"/>
        <v>是</v>
      </c>
      <c r="L106" s="26">
        <v>2410</v>
      </c>
      <c r="M106" s="16" t="str">
        <f t="shared" si="7"/>
        <v>是</v>
      </c>
      <c r="N106" s="27" t="s">
        <v>27</v>
      </c>
      <c r="O106" s="43" t="s">
        <v>28</v>
      </c>
      <c r="P106" s="43" t="str">
        <f t="shared" si="4"/>
        <v>是</v>
      </c>
      <c r="Q106" s="16" t="s">
        <v>29</v>
      </c>
      <c r="R106" s="50">
        <v>0</v>
      </c>
      <c r="S106" s="17"/>
    </row>
    <row r="107" ht="25" customHeight="1" spans="1:19">
      <c r="A107" s="55">
        <v>102</v>
      </c>
      <c r="B107" s="17" t="s">
        <v>832</v>
      </c>
      <c r="C107" s="18">
        <v>20200310048</v>
      </c>
      <c r="D107" s="19" t="s">
        <v>847</v>
      </c>
      <c r="E107" s="56">
        <f>VLOOKUP(C107,[3]sheet1!$A:$AO,40,0)</f>
        <v>0</v>
      </c>
      <c r="F107" s="38" t="str">
        <f>VLOOKUP(C107,[3]sheet1!$A:$AO,41,0)</f>
        <v/>
      </c>
      <c r="G107" s="16">
        <v>10</v>
      </c>
      <c r="H107" s="16">
        <v>8.5</v>
      </c>
      <c r="I107" s="16">
        <f t="shared" si="5"/>
        <v>18.5</v>
      </c>
      <c r="J107" s="16">
        <v>219</v>
      </c>
      <c r="K107" s="16" t="str">
        <f t="shared" si="6"/>
        <v>是</v>
      </c>
      <c r="L107" s="26">
        <v>2640</v>
      </c>
      <c r="M107" s="16" t="str">
        <f t="shared" si="7"/>
        <v>是</v>
      </c>
      <c r="N107" s="27" t="s">
        <v>27</v>
      </c>
      <c r="O107" s="43" t="s">
        <v>28</v>
      </c>
      <c r="P107" s="43" t="str">
        <f t="shared" si="4"/>
        <v>是</v>
      </c>
      <c r="Q107" s="16" t="s">
        <v>29</v>
      </c>
      <c r="R107" s="50">
        <v>0</v>
      </c>
      <c r="S107" s="17"/>
    </row>
    <row r="108" ht="25" customHeight="1" spans="1:19">
      <c r="A108" s="55">
        <v>103</v>
      </c>
      <c r="B108" s="17" t="s">
        <v>832</v>
      </c>
      <c r="C108" s="18">
        <v>20200310052</v>
      </c>
      <c r="D108" s="19" t="s">
        <v>848</v>
      </c>
      <c r="E108" s="56">
        <f>VLOOKUP(C108,[3]sheet1!$A:$AO,40,0)</f>
        <v>0</v>
      </c>
      <c r="F108" s="38" t="str">
        <f>VLOOKUP(C108,[3]sheet1!$A:$AO,41,0)</f>
        <v/>
      </c>
      <c r="G108" s="16">
        <v>13</v>
      </c>
      <c r="H108" s="16">
        <v>8.5</v>
      </c>
      <c r="I108" s="16">
        <f t="shared" si="5"/>
        <v>21.5</v>
      </c>
      <c r="J108" s="16">
        <v>373</v>
      </c>
      <c r="K108" s="16" t="str">
        <f t="shared" si="6"/>
        <v>是</v>
      </c>
      <c r="L108" s="26">
        <v>2880</v>
      </c>
      <c r="M108" s="16" t="str">
        <f t="shared" si="7"/>
        <v>是</v>
      </c>
      <c r="N108" s="27" t="s">
        <v>27</v>
      </c>
      <c r="O108" s="43" t="s">
        <v>28</v>
      </c>
      <c r="P108" s="43" t="str">
        <f t="shared" si="4"/>
        <v>是</v>
      </c>
      <c r="Q108" s="16" t="s">
        <v>29</v>
      </c>
      <c r="R108" s="50">
        <v>0</v>
      </c>
      <c r="S108" s="17"/>
    </row>
    <row r="109" ht="25" customHeight="1" spans="1:19">
      <c r="A109" s="55">
        <v>104</v>
      </c>
      <c r="B109" s="17" t="s">
        <v>832</v>
      </c>
      <c r="C109" s="18">
        <v>20200310065</v>
      </c>
      <c r="D109" s="19" t="s">
        <v>849</v>
      </c>
      <c r="E109" s="56">
        <f>VLOOKUP(C109,[3]sheet1!$A:$AO,40,0)</f>
        <v>0</v>
      </c>
      <c r="F109" s="38" t="str">
        <f>VLOOKUP(C109,[3]sheet1!$A:$AO,41,0)</f>
        <v/>
      </c>
      <c r="G109" s="16">
        <v>13</v>
      </c>
      <c r="H109" s="16">
        <v>8.5</v>
      </c>
      <c r="I109" s="16">
        <f t="shared" si="5"/>
        <v>21.5</v>
      </c>
      <c r="J109" s="16">
        <v>209</v>
      </c>
      <c r="K109" s="16" t="str">
        <f t="shared" si="6"/>
        <v>是</v>
      </c>
      <c r="L109" s="26">
        <v>2390</v>
      </c>
      <c r="M109" s="16" t="str">
        <f t="shared" si="7"/>
        <v>是</v>
      </c>
      <c r="N109" s="27" t="s">
        <v>27</v>
      </c>
      <c r="O109" s="43" t="s">
        <v>28</v>
      </c>
      <c r="P109" s="43" t="str">
        <f t="shared" si="4"/>
        <v>是</v>
      </c>
      <c r="Q109" s="16" t="s">
        <v>29</v>
      </c>
      <c r="R109" s="50">
        <v>0</v>
      </c>
      <c r="S109" s="17"/>
    </row>
    <row r="110" ht="25" customHeight="1" spans="1:19">
      <c r="A110" s="55">
        <v>105</v>
      </c>
      <c r="B110" s="17" t="s">
        <v>832</v>
      </c>
      <c r="C110" s="18">
        <v>20200310026</v>
      </c>
      <c r="D110" s="19" t="s">
        <v>850</v>
      </c>
      <c r="E110" s="56">
        <f>VLOOKUP(C110,[3]sheet1!$A:$AO,40,0)</f>
        <v>0</v>
      </c>
      <c r="F110" s="38" t="str">
        <f>VLOOKUP(C110,[3]sheet1!$A:$AO,41,0)</f>
        <v/>
      </c>
      <c r="G110" s="16">
        <v>12</v>
      </c>
      <c r="H110" s="16">
        <v>8.5</v>
      </c>
      <c r="I110" s="16">
        <f t="shared" si="5"/>
        <v>20.5</v>
      </c>
      <c r="J110" s="16">
        <v>281</v>
      </c>
      <c r="K110" s="16" t="str">
        <f t="shared" si="6"/>
        <v>是</v>
      </c>
      <c r="L110" s="26">
        <v>2400</v>
      </c>
      <c r="M110" s="16" t="str">
        <f t="shared" si="7"/>
        <v>是</v>
      </c>
      <c r="N110" s="27" t="s">
        <v>27</v>
      </c>
      <c r="O110" s="43" t="s">
        <v>28</v>
      </c>
      <c r="P110" s="43" t="str">
        <f t="shared" si="4"/>
        <v>是</v>
      </c>
      <c r="Q110" s="16" t="s">
        <v>29</v>
      </c>
      <c r="R110" s="50">
        <v>0</v>
      </c>
      <c r="S110" s="17"/>
    </row>
    <row r="111" ht="25" customHeight="1" spans="1:19">
      <c r="A111" s="55">
        <v>106</v>
      </c>
      <c r="B111" s="17" t="s">
        <v>832</v>
      </c>
      <c r="C111" s="18">
        <v>20200310010</v>
      </c>
      <c r="D111" s="19" t="s">
        <v>851</v>
      </c>
      <c r="E111" s="56">
        <f>VLOOKUP(C111,[3]sheet1!$A:$AO,40,0)</f>
        <v>1</v>
      </c>
      <c r="F111" s="38" t="str">
        <f>VLOOKUP(C111,[3]sheet1!$A:$AO,41,0)</f>
        <v>预就业实习</v>
      </c>
      <c r="G111" s="16">
        <v>10</v>
      </c>
      <c r="H111" s="16">
        <v>8.5</v>
      </c>
      <c r="I111" s="16">
        <f t="shared" si="5"/>
        <v>18.5</v>
      </c>
      <c r="J111" s="16">
        <v>281</v>
      </c>
      <c r="K111" s="16" t="str">
        <f t="shared" si="6"/>
        <v>是</v>
      </c>
      <c r="L111" s="26">
        <v>2640</v>
      </c>
      <c r="M111" s="16" t="str">
        <f t="shared" si="7"/>
        <v>是</v>
      </c>
      <c r="N111" s="27" t="s">
        <v>27</v>
      </c>
      <c r="O111" s="43" t="s">
        <v>28</v>
      </c>
      <c r="P111" s="43" t="str">
        <f t="shared" si="4"/>
        <v>否</v>
      </c>
      <c r="Q111" s="45" t="s">
        <v>63</v>
      </c>
      <c r="R111" s="50">
        <v>0</v>
      </c>
      <c r="S111" s="17">
        <v>1</v>
      </c>
    </row>
    <row r="112" ht="25" customHeight="1" spans="1:19">
      <c r="A112" s="55">
        <v>107</v>
      </c>
      <c r="B112" s="17" t="s">
        <v>832</v>
      </c>
      <c r="C112" s="18">
        <v>20200310064</v>
      </c>
      <c r="D112" s="19" t="s">
        <v>852</v>
      </c>
      <c r="E112" s="56">
        <f>VLOOKUP(C112,[3]sheet1!$A:$AO,40,0)</f>
        <v>0</v>
      </c>
      <c r="F112" s="38" t="str">
        <f>VLOOKUP(C112,[3]sheet1!$A:$AO,41,0)</f>
        <v/>
      </c>
      <c r="G112" s="16">
        <v>12</v>
      </c>
      <c r="H112" s="16">
        <v>8.5</v>
      </c>
      <c r="I112" s="16">
        <f t="shared" si="5"/>
        <v>20.5</v>
      </c>
      <c r="J112" s="16">
        <v>297</v>
      </c>
      <c r="K112" s="16" t="str">
        <f t="shared" si="6"/>
        <v>是</v>
      </c>
      <c r="L112" s="26">
        <v>2540</v>
      </c>
      <c r="M112" s="16" t="str">
        <f t="shared" si="7"/>
        <v>是</v>
      </c>
      <c r="N112" s="27" t="s">
        <v>27</v>
      </c>
      <c r="O112" s="43" t="s">
        <v>28</v>
      </c>
      <c r="P112" s="43" t="str">
        <f t="shared" si="4"/>
        <v>是</v>
      </c>
      <c r="Q112" s="16" t="s">
        <v>29</v>
      </c>
      <c r="R112" s="50">
        <v>0</v>
      </c>
      <c r="S112" s="17"/>
    </row>
    <row r="113" ht="25" customHeight="1" spans="1:19">
      <c r="A113" s="55">
        <v>108</v>
      </c>
      <c r="B113" s="17" t="s">
        <v>832</v>
      </c>
      <c r="C113" s="18">
        <v>20200310145</v>
      </c>
      <c r="D113" s="19" t="s">
        <v>853</v>
      </c>
      <c r="E113" s="56">
        <f>VLOOKUP(C113,[3]sheet1!$A:$AO,40,0)</f>
        <v>0</v>
      </c>
      <c r="F113" s="38" t="str">
        <f>VLOOKUP(C113,[3]sheet1!$A:$AO,41,0)</f>
        <v/>
      </c>
      <c r="G113" s="16">
        <v>12</v>
      </c>
      <c r="H113" s="16">
        <v>8.5</v>
      </c>
      <c r="I113" s="16">
        <f t="shared" si="5"/>
        <v>20.5</v>
      </c>
      <c r="J113" s="16">
        <v>922</v>
      </c>
      <c r="K113" s="16" t="str">
        <f t="shared" si="6"/>
        <v>是</v>
      </c>
      <c r="L113" s="26">
        <v>2900</v>
      </c>
      <c r="M113" s="16" t="str">
        <f t="shared" si="7"/>
        <v>是</v>
      </c>
      <c r="N113" s="27" t="s">
        <v>27</v>
      </c>
      <c r="O113" s="43" t="s">
        <v>28</v>
      </c>
      <c r="P113" s="43" t="str">
        <f t="shared" si="4"/>
        <v>是</v>
      </c>
      <c r="Q113" s="16" t="s">
        <v>29</v>
      </c>
      <c r="R113" s="50">
        <v>0</v>
      </c>
      <c r="S113" s="17"/>
    </row>
    <row r="114" ht="25" customHeight="1" spans="1:19">
      <c r="A114" s="55">
        <v>109</v>
      </c>
      <c r="B114" s="17" t="s">
        <v>832</v>
      </c>
      <c r="C114" s="18">
        <v>20200310008</v>
      </c>
      <c r="D114" s="19" t="s">
        <v>854</v>
      </c>
      <c r="E114" s="56">
        <f>VLOOKUP(C114,[3]sheet1!$A:$AO,40,0)</f>
        <v>0</v>
      </c>
      <c r="F114" s="38" t="str">
        <f>VLOOKUP(C114,[3]sheet1!$A:$AO,41,0)</f>
        <v/>
      </c>
      <c r="G114" s="16">
        <v>11</v>
      </c>
      <c r="H114" s="16">
        <v>8.5</v>
      </c>
      <c r="I114" s="16">
        <f t="shared" si="5"/>
        <v>19.5</v>
      </c>
      <c r="J114" s="16">
        <v>348</v>
      </c>
      <c r="K114" s="16" t="str">
        <f t="shared" si="6"/>
        <v>是</v>
      </c>
      <c r="L114" s="26">
        <v>2590</v>
      </c>
      <c r="M114" s="16" t="str">
        <f t="shared" si="7"/>
        <v>是</v>
      </c>
      <c r="N114" s="27" t="s">
        <v>27</v>
      </c>
      <c r="O114" s="43" t="s">
        <v>28</v>
      </c>
      <c r="P114" s="43" t="str">
        <f t="shared" si="4"/>
        <v>是</v>
      </c>
      <c r="Q114" s="16" t="s">
        <v>29</v>
      </c>
      <c r="R114" s="50">
        <v>0</v>
      </c>
      <c r="S114" s="17"/>
    </row>
    <row r="115" ht="25" customHeight="1" spans="1:19">
      <c r="A115" s="55">
        <v>110</v>
      </c>
      <c r="B115" s="17" t="s">
        <v>832</v>
      </c>
      <c r="C115" s="18">
        <v>20200310030</v>
      </c>
      <c r="D115" s="19" t="s">
        <v>855</v>
      </c>
      <c r="E115" s="56">
        <f>VLOOKUP(C115,[3]sheet1!$A:$AO,40,0)</f>
        <v>0</v>
      </c>
      <c r="F115" s="38" t="str">
        <f>VLOOKUP(C115,[3]sheet1!$A:$AO,41,0)</f>
        <v/>
      </c>
      <c r="G115" s="16">
        <v>11</v>
      </c>
      <c r="H115" s="16">
        <v>8.5</v>
      </c>
      <c r="I115" s="16">
        <f t="shared" si="5"/>
        <v>19.5</v>
      </c>
      <c r="J115" s="16">
        <v>246</v>
      </c>
      <c r="K115" s="16" t="str">
        <f t="shared" si="6"/>
        <v>是</v>
      </c>
      <c r="L115" s="26">
        <v>2390</v>
      </c>
      <c r="M115" s="16" t="str">
        <f t="shared" si="7"/>
        <v>是</v>
      </c>
      <c r="N115" s="27" t="s">
        <v>27</v>
      </c>
      <c r="O115" s="43" t="s">
        <v>28</v>
      </c>
      <c r="P115" s="43" t="str">
        <f t="shared" si="4"/>
        <v>是</v>
      </c>
      <c r="Q115" s="16" t="s">
        <v>29</v>
      </c>
      <c r="R115" s="50">
        <v>0</v>
      </c>
      <c r="S115" s="17"/>
    </row>
    <row r="116" ht="25" customHeight="1" spans="1:19">
      <c r="A116" s="55">
        <v>111</v>
      </c>
      <c r="B116" s="17" t="s">
        <v>832</v>
      </c>
      <c r="C116" s="18">
        <v>20200310002</v>
      </c>
      <c r="D116" s="19" t="s">
        <v>856</v>
      </c>
      <c r="E116" s="56">
        <f>VLOOKUP(C116,[3]sheet1!$A:$AO,40,0)</f>
        <v>0</v>
      </c>
      <c r="F116" s="38" t="str">
        <f>VLOOKUP(C116,[3]sheet1!$A:$AO,41,0)</f>
        <v/>
      </c>
      <c r="G116" s="16">
        <v>10</v>
      </c>
      <c r="H116" s="16">
        <v>8.5</v>
      </c>
      <c r="I116" s="16">
        <f t="shared" si="5"/>
        <v>18.5</v>
      </c>
      <c r="J116" s="16">
        <v>259</v>
      </c>
      <c r="K116" s="16" t="str">
        <f t="shared" si="6"/>
        <v>是</v>
      </c>
      <c r="L116" s="26">
        <v>2690</v>
      </c>
      <c r="M116" s="16" t="str">
        <f t="shared" si="7"/>
        <v>是</v>
      </c>
      <c r="N116" s="27" t="s">
        <v>27</v>
      </c>
      <c r="O116" s="43" t="s">
        <v>28</v>
      </c>
      <c r="P116" s="43" t="str">
        <f t="shared" si="4"/>
        <v>是</v>
      </c>
      <c r="Q116" s="16" t="s">
        <v>29</v>
      </c>
      <c r="R116" s="50">
        <v>0</v>
      </c>
      <c r="S116" s="17"/>
    </row>
    <row r="117" ht="25" customHeight="1" spans="1:19">
      <c r="A117" s="55">
        <v>112</v>
      </c>
      <c r="B117" s="17" t="s">
        <v>832</v>
      </c>
      <c r="C117" s="18">
        <v>20200310049</v>
      </c>
      <c r="D117" s="19" t="s">
        <v>857</v>
      </c>
      <c r="E117" s="56">
        <f>VLOOKUP(C117,[3]sheet1!$A:$AO,40,0)</f>
        <v>2</v>
      </c>
      <c r="F117" s="38" t="str">
        <f>VLOOKUP(C117,[3]sheet1!$A:$AO,41,0)</f>
        <v>预就业实习职业素养实习与劳动教育</v>
      </c>
      <c r="G117" s="16">
        <v>12</v>
      </c>
      <c r="H117" s="16">
        <v>8.5</v>
      </c>
      <c r="I117" s="16">
        <f t="shared" si="5"/>
        <v>20.5</v>
      </c>
      <c r="J117" s="16">
        <v>241</v>
      </c>
      <c r="K117" s="16" t="str">
        <f t="shared" si="6"/>
        <v>是</v>
      </c>
      <c r="L117" s="26">
        <v>2420</v>
      </c>
      <c r="M117" s="16" t="str">
        <f t="shared" si="7"/>
        <v>是</v>
      </c>
      <c r="N117" s="27" t="s">
        <v>27</v>
      </c>
      <c r="O117" s="43" t="s">
        <v>28</v>
      </c>
      <c r="P117" s="43" t="str">
        <f t="shared" si="4"/>
        <v>否</v>
      </c>
      <c r="Q117" s="45" t="s">
        <v>63</v>
      </c>
      <c r="R117" s="50">
        <v>0</v>
      </c>
      <c r="S117" s="17">
        <v>1</v>
      </c>
    </row>
    <row r="118" ht="25" customHeight="1" spans="1:19">
      <c r="A118" s="55">
        <v>113</v>
      </c>
      <c r="B118" s="17" t="s">
        <v>832</v>
      </c>
      <c r="C118" s="18">
        <v>20200310055</v>
      </c>
      <c r="D118" s="19" t="s">
        <v>858</v>
      </c>
      <c r="E118" s="56">
        <f>VLOOKUP(C118,[3]sheet1!$A:$AO,40,0)</f>
        <v>0</v>
      </c>
      <c r="F118" s="38" t="str">
        <f>VLOOKUP(C118,[3]sheet1!$A:$AO,41,0)</f>
        <v/>
      </c>
      <c r="G118" s="16">
        <v>10</v>
      </c>
      <c r="H118" s="16">
        <v>8.5</v>
      </c>
      <c r="I118" s="16">
        <f t="shared" si="5"/>
        <v>18.5</v>
      </c>
      <c r="J118" s="16">
        <v>254</v>
      </c>
      <c r="K118" s="16" t="str">
        <f t="shared" si="6"/>
        <v>是</v>
      </c>
      <c r="L118" s="26">
        <v>2620</v>
      </c>
      <c r="M118" s="16" t="str">
        <f t="shared" si="7"/>
        <v>是</v>
      </c>
      <c r="N118" s="27" t="s">
        <v>27</v>
      </c>
      <c r="O118" s="43" t="s">
        <v>28</v>
      </c>
      <c r="P118" s="43" t="str">
        <f t="shared" si="4"/>
        <v>是</v>
      </c>
      <c r="Q118" s="16" t="s">
        <v>29</v>
      </c>
      <c r="R118" s="50">
        <v>0</v>
      </c>
      <c r="S118" s="17"/>
    </row>
    <row r="119" ht="25" customHeight="1" spans="1:19">
      <c r="A119" s="55">
        <v>114</v>
      </c>
      <c r="B119" s="17" t="s">
        <v>832</v>
      </c>
      <c r="C119" s="18">
        <v>20200310042</v>
      </c>
      <c r="D119" s="19" t="s">
        <v>859</v>
      </c>
      <c r="E119" s="56">
        <f>VLOOKUP(C119,[3]sheet1!$A:$AO,40,0)</f>
        <v>0</v>
      </c>
      <c r="F119" s="38" t="str">
        <f>VLOOKUP(C119,[3]sheet1!$A:$AO,41,0)</f>
        <v/>
      </c>
      <c r="G119" s="16">
        <v>10</v>
      </c>
      <c r="H119" s="16">
        <v>8.5</v>
      </c>
      <c r="I119" s="16">
        <f t="shared" si="5"/>
        <v>18.5</v>
      </c>
      <c r="J119" s="16">
        <v>337</v>
      </c>
      <c r="K119" s="16" t="str">
        <f t="shared" si="6"/>
        <v>是</v>
      </c>
      <c r="L119" s="26">
        <v>3020</v>
      </c>
      <c r="M119" s="16" t="str">
        <f t="shared" si="7"/>
        <v>是</v>
      </c>
      <c r="N119" s="27" t="s">
        <v>27</v>
      </c>
      <c r="O119" s="43" t="s">
        <v>28</v>
      </c>
      <c r="P119" s="43" t="str">
        <f t="shared" si="4"/>
        <v>是</v>
      </c>
      <c r="Q119" s="16" t="s">
        <v>29</v>
      </c>
      <c r="R119" s="50">
        <v>0</v>
      </c>
      <c r="S119" s="17"/>
    </row>
    <row r="120" ht="25" customHeight="1" spans="1:19">
      <c r="A120" s="55">
        <v>115</v>
      </c>
      <c r="B120" s="17" t="s">
        <v>832</v>
      </c>
      <c r="C120" s="18">
        <v>20200310016</v>
      </c>
      <c r="D120" s="19" t="s">
        <v>860</v>
      </c>
      <c r="E120" s="56">
        <f>VLOOKUP(C120,[3]sheet1!$A:$AO,40,0)</f>
        <v>0</v>
      </c>
      <c r="F120" s="38" t="str">
        <f>VLOOKUP(C120,[3]sheet1!$A:$AO,41,0)</f>
        <v/>
      </c>
      <c r="G120" s="16">
        <v>10</v>
      </c>
      <c r="H120" s="16">
        <v>8.5</v>
      </c>
      <c r="I120" s="16">
        <f t="shared" si="5"/>
        <v>18.5</v>
      </c>
      <c r="J120" s="16">
        <v>255</v>
      </c>
      <c r="K120" s="16" t="str">
        <f t="shared" si="6"/>
        <v>是</v>
      </c>
      <c r="L120" s="26">
        <v>2400</v>
      </c>
      <c r="M120" s="16" t="str">
        <f t="shared" si="7"/>
        <v>是</v>
      </c>
      <c r="N120" s="27" t="s">
        <v>27</v>
      </c>
      <c r="O120" s="43" t="s">
        <v>28</v>
      </c>
      <c r="P120" s="43" t="str">
        <f t="shared" si="4"/>
        <v>是</v>
      </c>
      <c r="Q120" s="16" t="s">
        <v>29</v>
      </c>
      <c r="R120" s="50">
        <v>0</v>
      </c>
      <c r="S120" s="17"/>
    </row>
    <row r="121" ht="25" customHeight="1" spans="1:19">
      <c r="A121" s="55">
        <v>116</v>
      </c>
      <c r="B121" s="17" t="s">
        <v>832</v>
      </c>
      <c r="C121" s="18">
        <v>20200310051</v>
      </c>
      <c r="D121" s="19" t="s">
        <v>861</v>
      </c>
      <c r="E121" s="56">
        <f>VLOOKUP(C121,[3]sheet1!$A:$AO,40,0)</f>
        <v>0</v>
      </c>
      <c r="F121" s="38" t="str">
        <f>VLOOKUP(C121,[3]sheet1!$A:$AO,41,0)</f>
        <v/>
      </c>
      <c r="G121" s="16">
        <v>12</v>
      </c>
      <c r="H121" s="16">
        <v>8.5</v>
      </c>
      <c r="I121" s="16">
        <f t="shared" si="5"/>
        <v>20.5</v>
      </c>
      <c r="J121" s="16">
        <v>295</v>
      </c>
      <c r="K121" s="16" t="str">
        <f t="shared" si="6"/>
        <v>是</v>
      </c>
      <c r="L121" s="26">
        <v>2370</v>
      </c>
      <c r="M121" s="16" t="str">
        <f t="shared" si="7"/>
        <v>是</v>
      </c>
      <c r="N121" s="27" t="s">
        <v>27</v>
      </c>
      <c r="O121" s="43" t="s">
        <v>28</v>
      </c>
      <c r="P121" s="43" t="str">
        <f t="shared" si="4"/>
        <v>是</v>
      </c>
      <c r="Q121" s="16" t="s">
        <v>29</v>
      </c>
      <c r="R121" s="50">
        <v>0</v>
      </c>
      <c r="S121" s="17"/>
    </row>
    <row r="122" ht="25" customHeight="1" spans="1:19">
      <c r="A122" s="55">
        <v>117</v>
      </c>
      <c r="B122" s="17" t="s">
        <v>832</v>
      </c>
      <c r="C122" s="18">
        <v>20200310001</v>
      </c>
      <c r="D122" s="19" t="s">
        <v>862</v>
      </c>
      <c r="E122" s="56">
        <f>VLOOKUP(C122,[3]sheet1!$A:$AO,40,0)</f>
        <v>0</v>
      </c>
      <c r="F122" s="38" t="str">
        <f>VLOOKUP(C122,[3]sheet1!$A:$AO,41,0)</f>
        <v/>
      </c>
      <c r="G122" s="16">
        <v>11</v>
      </c>
      <c r="H122" s="16">
        <v>8.5</v>
      </c>
      <c r="I122" s="16">
        <f t="shared" si="5"/>
        <v>19.5</v>
      </c>
      <c r="J122" s="16">
        <v>344</v>
      </c>
      <c r="K122" s="16" t="str">
        <f t="shared" si="6"/>
        <v>是</v>
      </c>
      <c r="L122" s="26">
        <v>2460</v>
      </c>
      <c r="M122" s="16" t="str">
        <f t="shared" si="7"/>
        <v>是</v>
      </c>
      <c r="N122" s="27" t="s">
        <v>27</v>
      </c>
      <c r="O122" s="43" t="s">
        <v>28</v>
      </c>
      <c r="P122" s="43" t="str">
        <f t="shared" si="4"/>
        <v>是</v>
      </c>
      <c r="Q122" s="16" t="s">
        <v>29</v>
      </c>
      <c r="R122" s="50">
        <v>0</v>
      </c>
      <c r="S122" s="17"/>
    </row>
    <row r="123" ht="25" customHeight="1" spans="1:19">
      <c r="A123" s="55">
        <v>118</v>
      </c>
      <c r="B123" s="17" t="s">
        <v>832</v>
      </c>
      <c r="C123" s="18">
        <v>20200310071</v>
      </c>
      <c r="D123" s="19" t="s">
        <v>863</v>
      </c>
      <c r="E123" s="56">
        <f>VLOOKUP(C123,[3]sheet1!$A:$AO,40,0)</f>
        <v>0</v>
      </c>
      <c r="F123" s="38" t="str">
        <f>VLOOKUP(C123,[3]sheet1!$A:$AO,41,0)</f>
        <v/>
      </c>
      <c r="G123" s="16">
        <v>10</v>
      </c>
      <c r="H123" s="16">
        <v>8.5</v>
      </c>
      <c r="I123" s="16">
        <f t="shared" si="5"/>
        <v>18.5</v>
      </c>
      <c r="J123" s="16">
        <v>278</v>
      </c>
      <c r="K123" s="16" t="str">
        <f t="shared" si="6"/>
        <v>是</v>
      </c>
      <c r="L123" s="26">
        <v>2440</v>
      </c>
      <c r="M123" s="16" t="str">
        <f t="shared" si="7"/>
        <v>是</v>
      </c>
      <c r="N123" s="27" t="s">
        <v>27</v>
      </c>
      <c r="O123" s="43" t="s">
        <v>28</v>
      </c>
      <c r="P123" s="43" t="str">
        <f t="shared" si="4"/>
        <v>是</v>
      </c>
      <c r="Q123" s="16" t="s">
        <v>29</v>
      </c>
      <c r="R123" s="50">
        <v>0</v>
      </c>
      <c r="S123" s="17"/>
    </row>
    <row r="124" ht="25" customHeight="1" spans="1:19">
      <c r="A124" s="55">
        <v>119</v>
      </c>
      <c r="B124" s="17" t="s">
        <v>832</v>
      </c>
      <c r="C124" s="18">
        <v>20200310023</v>
      </c>
      <c r="D124" s="19" t="s">
        <v>864</v>
      </c>
      <c r="E124" s="56">
        <f>VLOOKUP(C124,[3]sheet1!$A:$AO,40,0)</f>
        <v>0</v>
      </c>
      <c r="F124" s="38" t="str">
        <f>VLOOKUP(C124,[3]sheet1!$A:$AO,41,0)</f>
        <v/>
      </c>
      <c r="G124" s="16">
        <v>10</v>
      </c>
      <c r="H124" s="16">
        <v>8.5</v>
      </c>
      <c r="I124" s="16">
        <f t="shared" si="5"/>
        <v>18.5</v>
      </c>
      <c r="J124" s="16">
        <v>261</v>
      </c>
      <c r="K124" s="16" t="str">
        <f t="shared" si="6"/>
        <v>是</v>
      </c>
      <c r="L124" s="26">
        <v>2630</v>
      </c>
      <c r="M124" s="16" t="str">
        <f t="shared" si="7"/>
        <v>是</v>
      </c>
      <c r="N124" s="27" t="s">
        <v>27</v>
      </c>
      <c r="O124" s="43" t="s">
        <v>28</v>
      </c>
      <c r="P124" s="43" t="str">
        <f t="shared" si="4"/>
        <v>是</v>
      </c>
      <c r="Q124" s="16" t="s">
        <v>29</v>
      </c>
      <c r="R124" s="50">
        <v>0</v>
      </c>
      <c r="S124" s="17"/>
    </row>
    <row r="125" ht="40" customHeight="1" spans="1:19">
      <c r="A125" s="55">
        <v>120</v>
      </c>
      <c r="B125" s="17" t="s">
        <v>832</v>
      </c>
      <c r="C125" s="18">
        <v>20200310072</v>
      </c>
      <c r="D125" s="19" t="s">
        <v>865</v>
      </c>
      <c r="E125" s="56">
        <f>VLOOKUP(C125,[3]sheet1!$A:$AO,40,0)</f>
        <v>1</v>
      </c>
      <c r="F125" s="38" t="str">
        <f>VLOOKUP(C125,[3]sheet1!$A:$AO,41,0)</f>
        <v>毛泽东思想和中国特色社会主义理论体系概论</v>
      </c>
      <c r="G125" s="16">
        <v>14</v>
      </c>
      <c r="H125" s="16">
        <v>8.5</v>
      </c>
      <c r="I125" s="16">
        <f t="shared" si="5"/>
        <v>22.5</v>
      </c>
      <c r="J125" s="16">
        <v>283</v>
      </c>
      <c r="K125" s="16" t="str">
        <f t="shared" si="6"/>
        <v>是</v>
      </c>
      <c r="L125" s="26">
        <v>2590</v>
      </c>
      <c r="M125" s="16" t="str">
        <f t="shared" si="7"/>
        <v>是</v>
      </c>
      <c r="N125" s="27" t="s">
        <v>27</v>
      </c>
      <c r="O125" s="43" t="s">
        <v>28</v>
      </c>
      <c r="P125" s="43" t="str">
        <f t="shared" si="4"/>
        <v>否</v>
      </c>
      <c r="Q125" s="45" t="s">
        <v>63</v>
      </c>
      <c r="R125" s="50">
        <v>0</v>
      </c>
      <c r="S125" s="17">
        <v>1</v>
      </c>
    </row>
    <row r="126" ht="25" customHeight="1" spans="1:19">
      <c r="A126" s="55">
        <v>121</v>
      </c>
      <c r="B126" s="17" t="s">
        <v>832</v>
      </c>
      <c r="C126" s="18">
        <v>20200310060</v>
      </c>
      <c r="D126" s="19" t="s">
        <v>866</v>
      </c>
      <c r="E126" s="56">
        <f>VLOOKUP(C126,[3]sheet1!$A:$AO,40,0)</f>
        <v>0</v>
      </c>
      <c r="F126" s="38" t="str">
        <f>VLOOKUP(C126,[3]sheet1!$A:$AO,41,0)</f>
        <v/>
      </c>
      <c r="G126" s="16">
        <v>10</v>
      </c>
      <c r="H126" s="16">
        <v>8.5</v>
      </c>
      <c r="I126" s="16">
        <f t="shared" si="5"/>
        <v>18.5</v>
      </c>
      <c r="J126" s="16">
        <v>226</v>
      </c>
      <c r="K126" s="16" t="str">
        <f t="shared" si="6"/>
        <v>是</v>
      </c>
      <c r="L126" s="26">
        <v>2690</v>
      </c>
      <c r="M126" s="16" t="str">
        <f t="shared" si="7"/>
        <v>是</v>
      </c>
      <c r="N126" s="27" t="s">
        <v>27</v>
      </c>
      <c r="O126" s="43" t="s">
        <v>28</v>
      </c>
      <c r="P126" s="43" t="str">
        <f t="shared" si="4"/>
        <v>是</v>
      </c>
      <c r="Q126" s="16" t="s">
        <v>29</v>
      </c>
      <c r="R126" s="50">
        <v>0</v>
      </c>
      <c r="S126" s="17"/>
    </row>
    <row r="127" ht="25" customHeight="1" spans="1:19">
      <c r="A127" s="55">
        <v>122</v>
      </c>
      <c r="B127" s="17" t="s">
        <v>832</v>
      </c>
      <c r="C127" s="18">
        <v>20200310085</v>
      </c>
      <c r="D127" s="19" t="s">
        <v>867</v>
      </c>
      <c r="E127" s="56">
        <f>VLOOKUP(C127,[3]sheet1!$A:$AO,40,0)</f>
        <v>0</v>
      </c>
      <c r="F127" s="38" t="str">
        <f>VLOOKUP(C127,[3]sheet1!$A:$AO,41,0)</f>
        <v/>
      </c>
      <c r="G127" s="16">
        <v>16</v>
      </c>
      <c r="H127" s="16">
        <v>8.5</v>
      </c>
      <c r="I127" s="16">
        <f t="shared" si="5"/>
        <v>24.5</v>
      </c>
      <c r="J127" s="16">
        <v>206</v>
      </c>
      <c r="K127" s="16" t="str">
        <f t="shared" si="6"/>
        <v>是</v>
      </c>
      <c r="L127" s="26">
        <v>2410</v>
      </c>
      <c r="M127" s="16" t="str">
        <f t="shared" si="7"/>
        <v>是</v>
      </c>
      <c r="N127" s="27" t="s">
        <v>27</v>
      </c>
      <c r="O127" s="43" t="s">
        <v>28</v>
      </c>
      <c r="P127" s="43" t="str">
        <f t="shared" si="4"/>
        <v>是</v>
      </c>
      <c r="Q127" s="16" t="s">
        <v>29</v>
      </c>
      <c r="R127" s="50">
        <v>0</v>
      </c>
      <c r="S127" s="17"/>
    </row>
    <row r="128" ht="25" customHeight="1" spans="1:19">
      <c r="A128" s="55">
        <v>123</v>
      </c>
      <c r="B128" s="17" t="s">
        <v>832</v>
      </c>
      <c r="C128" s="18">
        <v>20200310009</v>
      </c>
      <c r="D128" s="19" t="s">
        <v>868</v>
      </c>
      <c r="E128" s="56">
        <f>VLOOKUP(C128,[3]sheet1!$A:$AO,40,0)</f>
        <v>2</v>
      </c>
      <c r="F128" s="38" t="str">
        <f>VLOOKUP(C128,[3]sheet1!$A:$AO,41,0)</f>
        <v>预就业实习职业素养实习与劳动教育</v>
      </c>
      <c r="G128" s="16">
        <v>10</v>
      </c>
      <c r="H128" s="16">
        <v>8.5</v>
      </c>
      <c r="I128" s="16">
        <f t="shared" si="5"/>
        <v>18.5</v>
      </c>
      <c r="J128" s="16">
        <v>207</v>
      </c>
      <c r="K128" s="16" t="str">
        <f t="shared" si="6"/>
        <v>是</v>
      </c>
      <c r="L128" s="26">
        <v>2660</v>
      </c>
      <c r="M128" s="16" t="str">
        <f t="shared" si="7"/>
        <v>是</v>
      </c>
      <c r="N128" s="27" t="s">
        <v>27</v>
      </c>
      <c r="O128" s="43" t="s">
        <v>28</v>
      </c>
      <c r="P128" s="43" t="str">
        <f t="shared" si="4"/>
        <v>否</v>
      </c>
      <c r="Q128" s="45" t="s">
        <v>63</v>
      </c>
      <c r="R128" s="50">
        <v>0</v>
      </c>
      <c r="S128" s="17">
        <v>1</v>
      </c>
    </row>
    <row r="129" ht="25" customHeight="1" spans="1:19">
      <c r="A129" s="55">
        <v>124</v>
      </c>
      <c r="B129" s="17" t="s">
        <v>832</v>
      </c>
      <c r="C129" s="18">
        <v>20200310059</v>
      </c>
      <c r="D129" s="19" t="s">
        <v>869</v>
      </c>
      <c r="E129" s="56">
        <f>VLOOKUP(C129,[3]sheet1!$A:$AO,40,0)</f>
        <v>0</v>
      </c>
      <c r="F129" s="38" t="str">
        <f>VLOOKUP(C129,[3]sheet1!$A:$AO,41,0)</f>
        <v/>
      </c>
      <c r="G129" s="16">
        <v>10</v>
      </c>
      <c r="H129" s="16">
        <v>8.5</v>
      </c>
      <c r="I129" s="16">
        <f t="shared" si="5"/>
        <v>18.5</v>
      </c>
      <c r="J129" s="16">
        <v>214</v>
      </c>
      <c r="K129" s="16" t="str">
        <f t="shared" si="6"/>
        <v>是</v>
      </c>
      <c r="L129" s="26">
        <v>2420</v>
      </c>
      <c r="M129" s="16" t="str">
        <f t="shared" si="7"/>
        <v>是</v>
      </c>
      <c r="N129" s="27" t="s">
        <v>27</v>
      </c>
      <c r="O129" s="43" t="s">
        <v>28</v>
      </c>
      <c r="P129" s="43" t="str">
        <f t="shared" si="4"/>
        <v>是</v>
      </c>
      <c r="Q129" s="16" t="s">
        <v>29</v>
      </c>
      <c r="R129" s="50">
        <v>0</v>
      </c>
      <c r="S129" s="17"/>
    </row>
    <row r="130" ht="25" customHeight="1" spans="1:19">
      <c r="A130" s="55">
        <v>125</v>
      </c>
      <c r="B130" s="17" t="s">
        <v>832</v>
      </c>
      <c r="C130" s="18">
        <v>20200310032</v>
      </c>
      <c r="D130" s="19" t="s">
        <v>870</v>
      </c>
      <c r="E130" s="56">
        <f>VLOOKUP(C130,[3]sheet1!$A:$AO,40,0)</f>
        <v>0</v>
      </c>
      <c r="F130" s="38" t="str">
        <f>VLOOKUP(C130,[3]sheet1!$A:$AO,41,0)</f>
        <v/>
      </c>
      <c r="G130" s="16">
        <v>12</v>
      </c>
      <c r="H130" s="16">
        <v>8.5</v>
      </c>
      <c r="I130" s="16">
        <f t="shared" si="5"/>
        <v>20.5</v>
      </c>
      <c r="J130" s="16">
        <v>220</v>
      </c>
      <c r="K130" s="16" t="str">
        <f t="shared" si="6"/>
        <v>是</v>
      </c>
      <c r="L130" s="26">
        <v>2600</v>
      </c>
      <c r="M130" s="16" t="str">
        <f t="shared" si="7"/>
        <v>是</v>
      </c>
      <c r="N130" s="27" t="s">
        <v>27</v>
      </c>
      <c r="O130" s="43" t="s">
        <v>28</v>
      </c>
      <c r="P130" s="43" t="str">
        <f t="shared" ref="P130:P134" si="8">IF(AND(E130=0,SUM(G130:H130)&gt;=15,G130&gt;=6,H130&gt;=5,J130&gt;=120,L130&gt;=1800),"是","否")</f>
        <v>是</v>
      </c>
      <c r="Q130" s="16" t="s">
        <v>29</v>
      </c>
      <c r="R130" s="50">
        <v>0</v>
      </c>
      <c r="S130" s="17"/>
    </row>
    <row r="131" ht="42" customHeight="1" spans="1:19">
      <c r="A131" s="55">
        <v>126</v>
      </c>
      <c r="B131" s="17" t="s">
        <v>832</v>
      </c>
      <c r="C131" s="18">
        <v>20200310086</v>
      </c>
      <c r="D131" s="19" t="s">
        <v>871</v>
      </c>
      <c r="E131" s="56">
        <f>VLOOKUP(C131,[3]sheet1!$A:$AO,40,0)</f>
        <v>1</v>
      </c>
      <c r="F131" s="38" t="str">
        <f>VLOOKUP(C131,[3]sheet1!$A:$AO,41,0)</f>
        <v>职业发展与就业指导</v>
      </c>
      <c r="G131" s="16">
        <v>9</v>
      </c>
      <c r="H131" s="16">
        <v>8.5</v>
      </c>
      <c r="I131" s="16">
        <f t="shared" si="5"/>
        <v>17.5</v>
      </c>
      <c r="J131" s="16">
        <v>545</v>
      </c>
      <c r="K131" s="16" t="str">
        <f t="shared" si="6"/>
        <v>是</v>
      </c>
      <c r="L131" s="26">
        <v>2710</v>
      </c>
      <c r="M131" s="16" t="str">
        <f t="shared" si="7"/>
        <v>是</v>
      </c>
      <c r="N131" s="27" t="s">
        <v>27</v>
      </c>
      <c r="O131" s="43" t="s">
        <v>28</v>
      </c>
      <c r="P131" s="43" t="str">
        <f t="shared" si="8"/>
        <v>否</v>
      </c>
      <c r="Q131" s="45" t="s">
        <v>63</v>
      </c>
      <c r="R131" s="50">
        <v>0</v>
      </c>
      <c r="S131" s="17">
        <v>1</v>
      </c>
    </row>
    <row r="132" ht="42" customHeight="1" spans="1:19">
      <c r="A132" s="55">
        <v>127</v>
      </c>
      <c r="B132" s="17" t="s">
        <v>832</v>
      </c>
      <c r="C132" s="18">
        <v>20180310004</v>
      </c>
      <c r="D132" s="19" t="s">
        <v>872</v>
      </c>
      <c r="E132" s="56">
        <f>VLOOKUP(C132,[3]sheet1!$A:$AO,40,0)</f>
        <v>6</v>
      </c>
      <c r="F132" s="38" t="str">
        <f>VLOOKUP(C132,[3]sheet1!$A:$AO,41,0)</f>
        <v>高级语言程序设计《云物大智基础》(课内：office部分)《云物大智基础》(课外：云物大智部分)前端开发技术软件实施与运维数据库技术</v>
      </c>
      <c r="G132" s="16">
        <v>9</v>
      </c>
      <c r="H132" s="16">
        <v>7.5</v>
      </c>
      <c r="I132" s="16">
        <f t="shared" si="5"/>
        <v>16.5</v>
      </c>
      <c r="J132" s="16">
        <v>237</v>
      </c>
      <c r="K132" s="16" t="str">
        <f t="shared" si="6"/>
        <v>是</v>
      </c>
      <c r="L132" s="26">
        <v>3740</v>
      </c>
      <c r="M132" s="16" t="str">
        <f t="shared" si="7"/>
        <v>是</v>
      </c>
      <c r="N132" s="27" t="s">
        <v>27</v>
      </c>
      <c r="O132" s="43" t="s">
        <v>28</v>
      </c>
      <c r="P132" s="43" t="str">
        <f t="shared" si="8"/>
        <v>否</v>
      </c>
      <c r="Q132" s="45" t="s">
        <v>63</v>
      </c>
      <c r="R132" s="50">
        <v>0</v>
      </c>
      <c r="S132" s="17">
        <v>1</v>
      </c>
    </row>
    <row r="133" ht="42" customHeight="1" spans="1:19">
      <c r="A133" s="55">
        <v>128</v>
      </c>
      <c r="B133" s="17" t="s">
        <v>832</v>
      </c>
      <c r="C133" s="18">
        <v>20200310041</v>
      </c>
      <c r="D133" s="19" t="s">
        <v>873</v>
      </c>
      <c r="E133" s="56">
        <f>VLOOKUP(C133,[3]sheet1!$A:$AO,40,0)</f>
        <v>3</v>
      </c>
      <c r="F133" s="38" t="str">
        <f>VLOOKUP(C133,[3]sheet1!$A:$AO,41,0)</f>
        <v>高级语言程序设计预就业实习职业素养实习与劳动教育</v>
      </c>
      <c r="G133" s="16">
        <v>10</v>
      </c>
      <c r="H133" s="16">
        <v>10.5</v>
      </c>
      <c r="I133" s="16">
        <f t="shared" si="5"/>
        <v>20.5</v>
      </c>
      <c r="J133" s="16">
        <v>234</v>
      </c>
      <c r="K133" s="16" t="str">
        <f t="shared" si="6"/>
        <v>是</v>
      </c>
      <c r="L133" s="26">
        <v>2750</v>
      </c>
      <c r="M133" s="16" t="str">
        <f t="shared" si="7"/>
        <v>是</v>
      </c>
      <c r="N133" s="27" t="s">
        <v>27</v>
      </c>
      <c r="O133" s="43" t="s">
        <v>28</v>
      </c>
      <c r="P133" s="43" t="str">
        <f t="shared" si="8"/>
        <v>否</v>
      </c>
      <c r="Q133" s="45" t="s">
        <v>63</v>
      </c>
      <c r="R133" s="50">
        <v>0</v>
      </c>
      <c r="S133" s="17">
        <v>1</v>
      </c>
    </row>
    <row r="134" ht="42" customHeight="1" spans="1:19">
      <c r="A134" s="55">
        <v>129</v>
      </c>
      <c r="B134" s="17" t="s">
        <v>832</v>
      </c>
      <c r="C134" s="18">
        <v>20200310039</v>
      </c>
      <c r="D134" s="19" t="s">
        <v>874</v>
      </c>
      <c r="E134" s="56">
        <f>VLOOKUP(C134,[3]sheet1!$A:$AO,40,0)</f>
        <v>1</v>
      </c>
      <c r="F134" s="38" t="str">
        <f>VLOOKUP(C134,[3]sheet1!$A:$AO,41,0)</f>
        <v>数据库技术</v>
      </c>
      <c r="G134" s="16">
        <v>10</v>
      </c>
      <c r="H134" s="16">
        <v>8.5</v>
      </c>
      <c r="I134" s="16">
        <f>SUM(G134:H134)</f>
        <v>18.5</v>
      </c>
      <c r="J134" s="16">
        <v>243</v>
      </c>
      <c r="K134" s="16" t="str">
        <f>IF(J134&gt;=120,"是","否")</f>
        <v>是</v>
      </c>
      <c r="L134" s="26">
        <v>2320</v>
      </c>
      <c r="M134" s="16" t="str">
        <f>IF(L134&gt;=1800,"是","否")</f>
        <v>是</v>
      </c>
      <c r="N134" s="27" t="s">
        <v>27</v>
      </c>
      <c r="O134" s="43" t="s">
        <v>28</v>
      </c>
      <c r="P134" s="43" t="str">
        <f t="shared" si="8"/>
        <v>否</v>
      </c>
      <c r="Q134" s="45" t="s">
        <v>63</v>
      </c>
      <c r="R134" s="50">
        <v>0</v>
      </c>
      <c r="S134" s="17">
        <v>1</v>
      </c>
    </row>
  </sheetData>
  <autoFilter ref="A4:V134">
    <extLst/>
  </autoFilter>
  <mergeCells count="17">
    <mergeCell ref="A1:S1"/>
    <mergeCell ref="A2:S2"/>
    <mergeCell ref="A3:S3"/>
    <mergeCell ref="G4:I4"/>
    <mergeCell ref="J4:K4"/>
    <mergeCell ref="L4:M4"/>
    <mergeCell ref="N4:O4"/>
    <mergeCell ref="A4:A5"/>
    <mergeCell ref="B4:B5"/>
    <mergeCell ref="C4:C5"/>
    <mergeCell ref="D4:D5"/>
    <mergeCell ref="E4:E5"/>
    <mergeCell ref="F4:F5"/>
    <mergeCell ref="P4:P5"/>
    <mergeCell ref="Q4:Q5"/>
    <mergeCell ref="R4:R5"/>
    <mergeCell ref="S4:S5"/>
  </mergeCells>
  <conditionalFormatting sqref="G6:G134">
    <cfRule type="cellIs" dxfId="0" priority="8" operator="lessThan">
      <formula>6</formula>
    </cfRule>
  </conditionalFormatting>
  <conditionalFormatting sqref="H6:H134">
    <cfRule type="cellIs" dxfId="0" priority="7" operator="lessThan">
      <formula>5</formula>
    </cfRule>
  </conditionalFormatting>
  <conditionalFormatting sqref="I6:I134">
    <cfRule type="cellIs" dxfId="0" priority="6" operator="lessThan">
      <formula>15</formula>
    </cfRule>
  </conditionalFormatting>
  <conditionalFormatting sqref="J6:J134">
    <cfRule type="cellIs" dxfId="0" priority="5" operator="lessThan">
      <formula>120</formula>
    </cfRule>
  </conditionalFormatting>
  <conditionalFormatting sqref="L6:L134">
    <cfRule type="cellIs" dxfId="0" priority="4" operator="lessThan">
      <formula>1800</formula>
    </cfRule>
  </conditionalFormatting>
  <conditionalFormatting sqref="N$1:N$1048576">
    <cfRule type="cellIs" dxfId="1" priority="2" operator="equal">
      <formula>"是"</formula>
    </cfRule>
  </conditionalFormatting>
  <conditionalFormatting sqref="P$1:P$1048576">
    <cfRule type="cellIs" dxfId="1" priority="1" operator="equal">
      <formula>"否"</formula>
    </cfRule>
  </conditionalFormatting>
  <dataValidations count="1">
    <dataValidation type="list" allowBlank="1" showInputMessage="1" showErrorMessage="1" sqref="S22 S6:S21 S23:S25 S26:S30 S31:S42 S43:S54 S55:S59 S60:S65 S66:S134">
      <formula1>"1,2,3,1.2.3,1.2,1.3,2.3"</formula1>
    </dataValidation>
  </dataValidations>
  <pageMargins left="0.699305555555556" right="0.699305555555556" top="0.75" bottom="0.75" header="0.3" footer="0.3"/>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31"/>
  <sheetViews>
    <sheetView zoomScale="85" zoomScaleNormal="85" workbookViewId="0">
      <selection activeCell="Z19" sqref="Z19"/>
    </sheetView>
  </sheetViews>
  <sheetFormatPr defaultColWidth="9" defaultRowHeight="13.5"/>
  <cols>
    <col min="1" max="1" width="4.45" style="36" customWidth="1"/>
    <col min="2" max="2" width="37.6" style="36" customWidth="1"/>
    <col min="3" max="3" width="12.5083333333333" style="69" customWidth="1"/>
    <col min="4" max="4" width="9" style="36"/>
    <col min="5" max="5" width="9.45" style="36" customWidth="1"/>
    <col min="6" max="6" width="23.0166666666667" style="36" customWidth="1"/>
    <col min="7" max="8" width="8.25" style="36" customWidth="1"/>
    <col min="9" max="9" width="6.71666666666667" style="36" customWidth="1"/>
    <col min="10" max="10" width="6.50833333333333" style="36" customWidth="1"/>
    <col min="11" max="11" width="7.13333333333333" style="36" customWidth="1"/>
    <col min="12" max="12" width="5.88333333333333" style="36" customWidth="1"/>
    <col min="13" max="16" width="8.25" style="36" customWidth="1"/>
    <col min="17" max="17" width="9" style="70"/>
    <col min="18" max="18" width="12.1583333333333" style="36" customWidth="1"/>
    <col min="19" max="16384" width="9" style="36"/>
  </cols>
  <sheetData>
    <row r="1" ht="27" customHeight="1" spans="1:19">
      <c r="A1" s="39" t="s">
        <v>0</v>
      </c>
      <c r="B1" s="39"/>
      <c r="C1" s="39"/>
      <c r="D1" s="39"/>
      <c r="E1" s="39"/>
      <c r="F1" s="39"/>
      <c r="G1" s="39"/>
      <c r="H1" s="39"/>
      <c r="I1" s="39"/>
      <c r="J1" s="39"/>
      <c r="K1" s="39"/>
      <c r="L1" s="39"/>
      <c r="M1" s="39"/>
      <c r="N1" s="39"/>
      <c r="O1" s="39"/>
      <c r="P1" s="39"/>
      <c r="Q1" s="80"/>
      <c r="R1" s="39"/>
      <c r="S1" s="39"/>
    </row>
    <row r="2" ht="195" hidden="1" customHeight="1" spans="1:20">
      <c r="A2" s="40" t="s">
        <v>1</v>
      </c>
      <c r="B2" s="40"/>
      <c r="C2" s="40"/>
      <c r="D2" s="40"/>
      <c r="E2" s="40"/>
      <c r="F2" s="40"/>
      <c r="G2" s="40"/>
      <c r="H2" s="40"/>
      <c r="I2" s="40"/>
      <c r="J2" s="40"/>
      <c r="K2" s="40"/>
      <c r="L2" s="40"/>
      <c r="M2" s="40"/>
      <c r="N2" s="40"/>
      <c r="O2" s="40"/>
      <c r="P2" s="40"/>
      <c r="Q2" s="81"/>
      <c r="R2" s="40"/>
      <c r="S2" s="40"/>
      <c r="T2" s="82"/>
    </row>
    <row r="3" ht="27" customHeight="1" spans="1:19">
      <c r="A3" s="71" t="s">
        <v>875</v>
      </c>
      <c r="B3" s="41"/>
      <c r="C3" s="41"/>
      <c r="D3" s="41"/>
      <c r="E3" s="41"/>
      <c r="F3" s="41"/>
      <c r="G3" s="41"/>
      <c r="H3" s="41"/>
      <c r="I3" s="41"/>
      <c r="J3" s="41"/>
      <c r="K3" s="41"/>
      <c r="L3" s="41"/>
      <c r="M3" s="41"/>
      <c r="N3" s="41"/>
      <c r="O3" s="41"/>
      <c r="P3" s="41"/>
      <c r="Q3" s="83"/>
      <c r="R3" s="41"/>
      <c r="S3" s="84"/>
    </row>
    <row r="4" ht="19.5" customHeight="1" spans="1:19">
      <c r="A4" s="46" t="s">
        <v>3</v>
      </c>
      <c r="B4" s="72" t="s">
        <v>4</v>
      </c>
      <c r="C4" s="46" t="s">
        <v>5</v>
      </c>
      <c r="D4" s="46" t="s">
        <v>6</v>
      </c>
      <c r="E4" s="42" t="s">
        <v>7</v>
      </c>
      <c r="F4" s="46" t="s">
        <v>8</v>
      </c>
      <c r="G4" s="73" t="s">
        <v>9</v>
      </c>
      <c r="H4" s="74"/>
      <c r="I4" s="78"/>
      <c r="J4" s="46" t="s">
        <v>10</v>
      </c>
      <c r="K4" s="46"/>
      <c r="L4" s="42" t="s">
        <v>11</v>
      </c>
      <c r="M4" s="42"/>
      <c r="N4" s="42" t="s">
        <v>12</v>
      </c>
      <c r="O4" s="42"/>
      <c r="P4" s="42" t="s">
        <v>13</v>
      </c>
      <c r="Q4" s="47" t="s">
        <v>14</v>
      </c>
      <c r="R4" s="72" t="s">
        <v>15</v>
      </c>
      <c r="S4" s="42" t="s">
        <v>16</v>
      </c>
    </row>
    <row r="5" ht="36.75" customHeight="1" spans="1:19">
      <c r="A5" s="46"/>
      <c r="B5" s="75"/>
      <c r="C5" s="46"/>
      <c r="D5" s="46"/>
      <c r="E5" s="42"/>
      <c r="F5" s="46"/>
      <c r="G5" s="42" t="s">
        <v>17</v>
      </c>
      <c r="H5" s="42" t="s">
        <v>18</v>
      </c>
      <c r="I5" s="42" t="s">
        <v>19</v>
      </c>
      <c r="J5" s="46" t="s">
        <v>20</v>
      </c>
      <c r="K5" s="42" t="s">
        <v>21</v>
      </c>
      <c r="L5" s="42" t="s">
        <v>20</v>
      </c>
      <c r="M5" s="42" t="s">
        <v>22</v>
      </c>
      <c r="N5" s="47" t="s">
        <v>23</v>
      </c>
      <c r="O5" s="47" t="s">
        <v>24</v>
      </c>
      <c r="P5" s="42"/>
      <c r="Q5" s="47"/>
      <c r="R5" s="75"/>
      <c r="S5" s="46"/>
    </row>
    <row r="6" ht="27" customHeight="1" spans="1:19">
      <c r="A6" s="76">
        <v>1</v>
      </c>
      <c r="B6" s="51" t="s">
        <v>876</v>
      </c>
      <c r="C6" s="18">
        <v>20200318269</v>
      </c>
      <c r="D6" s="19" t="s">
        <v>877</v>
      </c>
      <c r="E6" s="62">
        <f>VLOOKUP(C6,[9]sheet1!$A:$AQ,42,0)</f>
        <v>0</v>
      </c>
      <c r="F6" s="63" t="str">
        <f>VLOOKUP(C6,[9]sheet1!$A:$AQ,43,0)</f>
        <v/>
      </c>
      <c r="G6" s="26">
        <v>12</v>
      </c>
      <c r="H6" s="26">
        <v>7</v>
      </c>
      <c r="I6" s="26">
        <f t="shared" ref="I6:I69" si="0">SUM(G6:H6)</f>
        <v>19</v>
      </c>
      <c r="J6" s="26">
        <v>540</v>
      </c>
      <c r="K6" s="26" t="str">
        <f t="shared" ref="K6:K69" si="1">IF(J6&gt;=120,"是","否")</f>
        <v>是</v>
      </c>
      <c r="L6" s="26">
        <v>4890</v>
      </c>
      <c r="M6" s="26" t="str">
        <f t="shared" ref="M6:M69" si="2">IF(L6&gt;=1800,"是","否")</f>
        <v>是</v>
      </c>
      <c r="N6" s="43" t="s">
        <v>27</v>
      </c>
      <c r="O6" s="43" t="s">
        <v>28</v>
      </c>
      <c r="P6" s="79" t="str">
        <f t="shared" ref="P6:P65" si="3">IF(AND(E6=0,SUM(G6:H6)&gt;=15,G6&gt;=6,H6&gt;=5,J6&gt;=120,L6&gt;=1800),"是","否")</f>
        <v>是</v>
      </c>
      <c r="Q6" s="26" t="s">
        <v>29</v>
      </c>
      <c r="R6" s="50">
        <v>0</v>
      </c>
      <c r="S6" s="51"/>
    </row>
    <row r="7" ht="24.75" customHeight="1" spans="1:19">
      <c r="A7" s="76">
        <v>2</v>
      </c>
      <c r="B7" s="51" t="s">
        <v>876</v>
      </c>
      <c r="C7" s="18">
        <v>20200318232</v>
      </c>
      <c r="D7" s="19" t="s">
        <v>878</v>
      </c>
      <c r="E7" s="62">
        <f>VLOOKUP(C7,[9]sheet1!$A:$AQ,42,0)</f>
        <v>0</v>
      </c>
      <c r="F7" s="63" t="str">
        <f>VLOOKUP(C7,[9]sheet1!$A:$AQ,43,0)</f>
        <v/>
      </c>
      <c r="G7" s="26">
        <v>13</v>
      </c>
      <c r="H7" s="26">
        <v>7</v>
      </c>
      <c r="I7" s="26">
        <f t="shared" si="0"/>
        <v>20</v>
      </c>
      <c r="J7" s="26">
        <v>386</v>
      </c>
      <c r="K7" s="26" t="str">
        <f t="shared" si="1"/>
        <v>是</v>
      </c>
      <c r="L7" s="26">
        <v>4730</v>
      </c>
      <c r="M7" s="26" t="str">
        <f t="shared" si="2"/>
        <v>是</v>
      </c>
      <c r="N7" s="43" t="s">
        <v>27</v>
      </c>
      <c r="O7" s="43" t="s">
        <v>28</v>
      </c>
      <c r="P7" s="79" t="str">
        <f t="shared" si="3"/>
        <v>是</v>
      </c>
      <c r="Q7" s="26" t="s">
        <v>29</v>
      </c>
      <c r="R7" s="50">
        <v>0</v>
      </c>
      <c r="S7" s="51"/>
    </row>
    <row r="8" ht="24.75" customHeight="1" spans="1:19">
      <c r="A8" s="76">
        <v>3</v>
      </c>
      <c r="B8" s="51" t="s">
        <v>876</v>
      </c>
      <c r="C8" s="18">
        <v>20200318180</v>
      </c>
      <c r="D8" s="19" t="s">
        <v>879</v>
      </c>
      <c r="E8" s="62">
        <f>VLOOKUP(C8,[9]sheet1!$A:$AQ,42,0)</f>
        <v>0</v>
      </c>
      <c r="F8" s="63" t="str">
        <f>VLOOKUP(C8,[9]sheet1!$A:$AQ,43,0)</f>
        <v/>
      </c>
      <c r="G8" s="26">
        <v>12</v>
      </c>
      <c r="H8" s="26">
        <v>7</v>
      </c>
      <c r="I8" s="26">
        <f t="shared" si="0"/>
        <v>19</v>
      </c>
      <c r="J8" s="26">
        <v>205</v>
      </c>
      <c r="K8" s="26" t="str">
        <f t="shared" si="1"/>
        <v>是</v>
      </c>
      <c r="L8" s="26">
        <v>2230</v>
      </c>
      <c r="M8" s="26" t="str">
        <f t="shared" si="2"/>
        <v>是</v>
      </c>
      <c r="N8" s="43" t="s">
        <v>27</v>
      </c>
      <c r="O8" s="43" t="s">
        <v>28</v>
      </c>
      <c r="P8" s="79" t="str">
        <f t="shared" si="3"/>
        <v>是</v>
      </c>
      <c r="Q8" s="26" t="s">
        <v>29</v>
      </c>
      <c r="R8" s="50">
        <v>0</v>
      </c>
      <c r="S8" s="51"/>
    </row>
    <row r="9" ht="24.75" customHeight="1" spans="1:19">
      <c r="A9" s="76">
        <v>4</v>
      </c>
      <c r="B9" s="51" t="s">
        <v>876</v>
      </c>
      <c r="C9" s="18">
        <v>20200318173</v>
      </c>
      <c r="D9" s="19" t="s">
        <v>880</v>
      </c>
      <c r="E9" s="62">
        <f>VLOOKUP(C9,[9]sheet1!$A:$AQ,42,0)</f>
        <v>0</v>
      </c>
      <c r="F9" s="63" t="str">
        <f>VLOOKUP(C9,[9]sheet1!$A:$AQ,43,0)</f>
        <v/>
      </c>
      <c r="G9" s="26">
        <v>16</v>
      </c>
      <c r="H9" s="26">
        <v>7</v>
      </c>
      <c r="I9" s="26">
        <f t="shared" si="0"/>
        <v>23</v>
      </c>
      <c r="J9" s="26">
        <v>277</v>
      </c>
      <c r="K9" s="26" t="str">
        <f t="shared" si="1"/>
        <v>是</v>
      </c>
      <c r="L9" s="26">
        <v>3200</v>
      </c>
      <c r="M9" s="26" t="str">
        <f t="shared" si="2"/>
        <v>是</v>
      </c>
      <c r="N9" s="43" t="s">
        <v>27</v>
      </c>
      <c r="O9" s="43" t="s">
        <v>28</v>
      </c>
      <c r="P9" s="79" t="str">
        <f t="shared" si="3"/>
        <v>是</v>
      </c>
      <c r="Q9" s="26" t="s">
        <v>29</v>
      </c>
      <c r="R9" s="50">
        <v>0</v>
      </c>
      <c r="S9" s="51"/>
    </row>
    <row r="10" ht="24.75" customHeight="1" spans="1:19">
      <c r="A10" s="76">
        <v>5</v>
      </c>
      <c r="B10" s="51" t="s">
        <v>876</v>
      </c>
      <c r="C10" s="18">
        <v>20200318145</v>
      </c>
      <c r="D10" s="19" t="s">
        <v>881</v>
      </c>
      <c r="E10" s="62">
        <f>VLOOKUP(C10,[9]sheet1!$A:$AQ,42,0)</f>
        <v>0</v>
      </c>
      <c r="F10" s="63" t="str">
        <f>VLOOKUP(C10,[9]sheet1!$A:$AQ,43,0)</f>
        <v/>
      </c>
      <c r="G10" s="26">
        <v>13</v>
      </c>
      <c r="H10" s="26">
        <v>7</v>
      </c>
      <c r="I10" s="26">
        <f t="shared" si="0"/>
        <v>20</v>
      </c>
      <c r="J10" s="26">
        <v>365</v>
      </c>
      <c r="K10" s="26" t="str">
        <f t="shared" si="1"/>
        <v>是</v>
      </c>
      <c r="L10" s="26">
        <v>4200</v>
      </c>
      <c r="M10" s="26" t="str">
        <f t="shared" si="2"/>
        <v>是</v>
      </c>
      <c r="N10" s="43" t="s">
        <v>27</v>
      </c>
      <c r="O10" s="43" t="s">
        <v>28</v>
      </c>
      <c r="P10" s="79" t="str">
        <f t="shared" si="3"/>
        <v>是</v>
      </c>
      <c r="Q10" s="26" t="s">
        <v>29</v>
      </c>
      <c r="R10" s="50">
        <v>0</v>
      </c>
      <c r="S10" s="51"/>
    </row>
    <row r="11" ht="24.75" customHeight="1" spans="1:19">
      <c r="A11" s="76">
        <v>6</v>
      </c>
      <c r="B11" s="51" t="s">
        <v>876</v>
      </c>
      <c r="C11" s="18">
        <v>20200318003</v>
      </c>
      <c r="D11" s="19" t="s">
        <v>882</v>
      </c>
      <c r="E11" s="62">
        <f>VLOOKUP(C11,[9]sheet1!$A:$AQ,42,0)</f>
        <v>0</v>
      </c>
      <c r="F11" s="63" t="str">
        <f>VLOOKUP(C11,[9]sheet1!$A:$AQ,43,0)</f>
        <v/>
      </c>
      <c r="G11" s="26">
        <v>13</v>
      </c>
      <c r="H11" s="26">
        <v>7</v>
      </c>
      <c r="I11" s="26">
        <f t="shared" si="0"/>
        <v>20</v>
      </c>
      <c r="J11" s="26">
        <v>546</v>
      </c>
      <c r="K11" s="26" t="str">
        <f t="shared" si="1"/>
        <v>是</v>
      </c>
      <c r="L11" s="26">
        <v>3770</v>
      </c>
      <c r="M11" s="26" t="str">
        <f t="shared" si="2"/>
        <v>是</v>
      </c>
      <c r="N11" s="43" t="s">
        <v>27</v>
      </c>
      <c r="O11" s="43" t="s">
        <v>28</v>
      </c>
      <c r="P11" s="79" t="str">
        <f t="shared" si="3"/>
        <v>是</v>
      </c>
      <c r="Q11" s="26" t="s">
        <v>29</v>
      </c>
      <c r="R11" s="50">
        <v>0</v>
      </c>
      <c r="S11" s="51"/>
    </row>
    <row r="12" ht="24.75" customHeight="1" spans="1:19">
      <c r="A12" s="76">
        <v>7</v>
      </c>
      <c r="B12" s="51" t="s">
        <v>876</v>
      </c>
      <c r="C12" s="18">
        <v>20200318010</v>
      </c>
      <c r="D12" s="19" t="s">
        <v>883</v>
      </c>
      <c r="E12" s="62">
        <f>VLOOKUP(C12,[9]sheet1!$A:$AQ,42,0)</f>
        <v>0</v>
      </c>
      <c r="F12" s="63" t="str">
        <f>VLOOKUP(C12,[9]sheet1!$A:$AQ,43,0)</f>
        <v/>
      </c>
      <c r="G12" s="26">
        <v>13</v>
      </c>
      <c r="H12" s="26">
        <v>7</v>
      </c>
      <c r="I12" s="26">
        <f t="shared" si="0"/>
        <v>20</v>
      </c>
      <c r="J12" s="26">
        <v>536</v>
      </c>
      <c r="K12" s="26" t="str">
        <f t="shared" si="1"/>
        <v>是</v>
      </c>
      <c r="L12" s="26">
        <v>3590</v>
      </c>
      <c r="M12" s="26" t="str">
        <f t="shared" si="2"/>
        <v>是</v>
      </c>
      <c r="N12" s="43" t="s">
        <v>27</v>
      </c>
      <c r="O12" s="43" t="s">
        <v>28</v>
      </c>
      <c r="P12" s="79" t="str">
        <f t="shared" si="3"/>
        <v>是</v>
      </c>
      <c r="Q12" s="26" t="s">
        <v>29</v>
      </c>
      <c r="R12" s="50">
        <v>0</v>
      </c>
      <c r="S12" s="51"/>
    </row>
    <row r="13" ht="24.75" customHeight="1" spans="1:19">
      <c r="A13" s="76">
        <v>8</v>
      </c>
      <c r="B13" s="51" t="s">
        <v>876</v>
      </c>
      <c r="C13" s="18">
        <v>20200318083</v>
      </c>
      <c r="D13" s="19" t="s">
        <v>884</v>
      </c>
      <c r="E13" s="62">
        <f>VLOOKUP(C13,[9]sheet1!$A:$AQ,42,0)</f>
        <v>0</v>
      </c>
      <c r="F13" s="63" t="str">
        <f>VLOOKUP(C13,[9]sheet1!$A:$AQ,43,0)</f>
        <v/>
      </c>
      <c r="G13" s="26">
        <v>12</v>
      </c>
      <c r="H13" s="26">
        <v>7</v>
      </c>
      <c r="I13" s="26">
        <f t="shared" si="0"/>
        <v>19</v>
      </c>
      <c r="J13" s="26">
        <v>495</v>
      </c>
      <c r="K13" s="26" t="str">
        <f t="shared" si="1"/>
        <v>是</v>
      </c>
      <c r="L13" s="26">
        <v>3610</v>
      </c>
      <c r="M13" s="26" t="str">
        <f t="shared" si="2"/>
        <v>是</v>
      </c>
      <c r="N13" s="43" t="s">
        <v>27</v>
      </c>
      <c r="O13" s="43" t="s">
        <v>28</v>
      </c>
      <c r="P13" s="79" t="str">
        <f t="shared" si="3"/>
        <v>是</v>
      </c>
      <c r="Q13" s="26" t="s">
        <v>29</v>
      </c>
      <c r="R13" s="50">
        <v>0</v>
      </c>
      <c r="S13" s="51"/>
    </row>
    <row r="14" ht="24.75" customHeight="1" spans="1:19">
      <c r="A14" s="76">
        <v>9</v>
      </c>
      <c r="B14" s="51" t="s">
        <v>876</v>
      </c>
      <c r="C14" s="18">
        <v>20200318097</v>
      </c>
      <c r="D14" s="19" t="s">
        <v>885</v>
      </c>
      <c r="E14" s="62">
        <f>VLOOKUP(C14,[9]sheet1!$A:$AQ,42,0)</f>
        <v>0</v>
      </c>
      <c r="F14" s="63" t="str">
        <f>VLOOKUP(C14,[9]sheet1!$A:$AQ,43,0)</f>
        <v/>
      </c>
      <c r="G14" s="26">
        <v>13</v>
      </c>
      <c r="H14" s="26">
        <v>7</v>
      </c>
      <c r="I14" s="26">
        <f t="shared" si="0"/>
        <v>20</v>
      </c>
      <c r="J14" s="26">
        <v>398</v>
      </c>
      <c r="K14" s="26" t="str">
        <f t="shared" si="1"/>
        <v>是</v>
      </c>
      <c r="L14" s="26">
        <v>3700</v>
      </c>
      <c r="M14" s="26" t="str">
        <f t="shared" si="2"/>
        <v>是</v>
      </c>
      <c r="N14" s="43" t="s">
        <v>27</v>
      </c>
      <c r="O14" s="43" t="s">
        <v>28</v>
      </c>
      <c r="P14" s="79" t="str">
        <f t="shared" si="3"/>
        <v>是</v>
      </c>
      <c r="Q14" s="26" t="s">
        <v>29</v>
      </c>
      <c r="R14" s="50">
        <v>0</v>
      </c>
      <c r="S14" s="51"/>
    </row>
    <row r="15" ht="24.75" customHeight="1" spans="1:19">
      <c r="A15" s="76">
        <v>10</v>
      </c>
      <c r="B15" s="51" t="s">
        <v>876</v>
      </c>
      <c r="C15" s="18">
        <v>20200318088</v>
      </c>
      <c r="D15" s="19" t="s">
        <v>886</v>
      </c>
      <c r="E15" s="62">
        <f>VLOOKUP(C15,[9]sheet1!$A:$AQ,42,0)</f>
        <v>0</v>
      </c>
      <c r="F15" s="63" t="str">
        <f>VLOOKUP(C15,[9]sheet1!$A:$AQ,43,0)</f>
        <v/>
      </c>
      <c r="G15" s="26">
        <v>14</v>
      </c>
      <c r="H15" s="26">
        <v>7</v>
      </c>
      <c r="I15" s="26">
        <f t="shared" si="0"/>
        <v>21</v>
      </c>
      <c r="J15" s="26">
        <v>248</v>
      </c>
      <c r="K15" s="26" t="str">
        <f t="shared" si="1"/>
        <v>是</v>
      </c>
      <c r="L15" s="26">
        <v>3070</v>
      </c>
      <c r="M15" s="26" t="str">
        <f t="shared" si="2"/>
        <v>是</v>
      </c>
      <c r="N15" s="43" t="s">
        <v>27</v>
      </c>
      <c r="O15" s="43" t="s">
        <v>28</v>
      </c>
      <c r="P15" s="79" t="str">
        <f t="shared" si="3"/>
        <v>是</v>
      </c>
      <c r="Q15" s="26" t="s">
        <v>29</v>
      </c>
      <c r="R15" s="50">
        <v>0</v>
      </c>
      <c r="S15" s="51"/>
    </row>
    <row r="16" ht="24.75" customHeight="1" spans="1:19">
      <c r="A16" s="76">
        <v>11</v>
      </c>
      <c r="B16" s="51" t="s">
        <v>876</v>
      </c>
      <c r="C16" s="18">
        <v>20200318168</v>
      </c>
      <c r="D16" s="19" t="s">
        <v>887</v>
      </c>
      <c r="E16" s="62">
        <f>VLOOKUP(C16,[9]sheet1!$A:$AQ,42,0)</f>
        <v>0</v>
      </c>
      <c r="F16" s="63" t="str">
        <f>VLOOKUP(C16,[9]sheet1!$A:$AQ,43,0)</f>
        <v/>
      </c>
      <c r="G16" s="26">
        <v>13</v>
      </c>
      <c r="H16" s="26">
        <v>7</v>
      </c>
      <c r="I16" s="26">
        <f t="shared" si="0"/>
        <v>20</v>
      </c>
      <c r="J16" s="26">
        <v>229</v>
      </c>
      <c r="K16" s="26" t="str">
        <f t="shared" si="1"/>
        <v>是</v>
      </c>
      <c r="L16" s="26">
        <v>3030</v>
      </c>
      <c r="M16" s="26" t="str">
        <f t="shared" si="2"/>
        <v>是</v>
      </c>
      <c r="N16" s="43" t="s">
        <v>27</v>
      </c>
      <c r="O16" s="43" t="s">
        <v>28</v>
      </c>
      <c r="P16" s="79" t="str">
        <f t="shared" si="3"/>
        <v>是</v>
      </c>
      <c r="Q16" s="26" t="s">
        <v>29</v>
      </c>
      <c r="R16" s="50">
        <v>0</v>
      </c>
      <c r="S16" s="51"/>
    </row>
    <row r="17" ht="24.75" customHeight="1" spans="1:19">
      <c r="A17" s="76">
        <v>12</v>
      </c>
      <c r="B17" s="51" t="s">
        <v>876</v>
      </c>
      <c r="C17" s="18">
        <v>20200318070</v>
      </c>
      <c r="D17" s="19" t="s">
        <v>888</v>
      </c>
      <c r="E17" s="62">
        <f>VLOOKUP(C17,[9]sheet1!$A:$AQ,42,0)</f>
        <v>0</v>
      </c>
      <c r="F17" s="63" t="str">
        <f>VLOOKUP(C17,[9]sheet1!$A:$AQ,43,0)</f>
        <v/>
      </c>
      <c r="G17" s="26">
        <v>13</v>
      </c>
      <c r="H17" s="26">
        <v>7</v>
      </c>
      <c r="I17" s="26">
        <f t="shared" si="0"/>
        <v>20</v>
      </c>
      <c r="J17" s="26">
        <v>288</v>
      </c>
      <c r="K17" s="26" t="str">
        <f t="shared" si="1"/>
        <v>是</v>
      </c>
      <c r="L17" s="26">
        <v>3510</v>
      </c>
      <c r="M17" s="26" t="str">
        <f t="shared" si="2"/>
        <v>是</v>
      </c>
      <c r="N17" s="43" t="s">
        <v>27</v>
      </c>
      <c r="O17" s="43" t="s">
        <v>28</v>
      </c>
      <c r="P17" s="79" t="str">
        <f t="shared" si="3"/>
        <v>是</v>
      </c>
      <c r="Q17" s="26" t="s">
        <v>29</v>
      </c>
      <c r="R17" s="50">
        <v>0</v>
      </c>
      <c r="S17" s="51"/>
    </row>
    <row r="18" ht="24.75" customHeight="1" spans="1:19">
      <c r="A18" s="76">
        <v>13</v>
      </c>
      <c r="B18" s="51" t="s">
        <v>876</v>
      </c>
      <c r="C18" s="18">
        <v>20200318331</v>
      </c>
      <c r="D18" s="77" t="s">
        <v>889</v>
      </c>
      <c r="E18" s="62">
        <f>VLOOKUP(C18,[9]sheet1!$A:$AQ,42,0)</f>
        <v>0</v>
      </c>
      <c r="F18" s="63" t="str">
        <f>VLOOKUP(C18,[9]sheet1!$A:$AQ,43,0)</f>
        <v/>
      </c>
      <c r="G18" s="26">
        <v>16</v>
      </c>
      <c r="H18" s="26">
        <v>7</v>
      </c>
      <c r="I18" s="26">
        <f t="shared" si="0"/>
        <v>23</v>
      </c>
      <c r="J18" s="26">
        <v>472</v>
      </c>
      <c r="K18" s="26" t="str">
        <f t="shared" si="1"/>
        <v>是</v>
      </c>
      <c r="L18" s="26">
        <v>3730</v>
      </c>
      <c r="M18" s="26" t="str">
        <f t="shared" si="2"/>
        <v>是</v>
      </c>
      <c r="N18" s="43" t="s">
        <v>27</v>
      </c>
      <c r="O18" s="43" t="s">
        <v>28</v>
      </c>
      <c r="P18" s="79" t="str">
        <f t="shared" si="3"/>
        <v>是</v>
      </c>
      <c r="Q18" s="26" t="s">
        <v>29</v>
      </c>
      <c r="R18" s="50">
        <v>600</v>
      </c>
      <c r="S18" s="51"/>
    </row>
    <row r="19" ht="24.75" customHeight="1" spans="1:19">
      <c r="A19" s="76">
        <v>14</v>
      </c>
      <c r="B19" s="51" t="s">
        <v>876</v>
      </c>
      <c r="C19" s="18">
        <v>20200318058</v>
      </c>
      <c r="D19" s="19" t="s">
        <v>890</v>
      </c>
      <c r="E19" s="62">
        <f>VLOOKUP(C19,[9]sheet1!$A:$AQ,42,0)</f>
        <v>0</v>
      </c>
      <c r="F19" s="63" t="str">
        <f>VLOOKUP(C19,[9]sheet1!$A:$AQ,43,0)</f>
        <v/>
      </c>
      <c r="G19" s="26">
        <v>12</v>
      </c>
      <c r="H19" s="26">
        <v>7</v>
      </c>
      <c r="I19" s="26">
        <f t="shared" si="0"/>
        <v>19</v>
      </c>
      <c r="J19" s="26">
        <v>236</v>
      </c>
      <c r="K19" s="26" t="str">
        <f t="shared" si="1"/>
        <v>是</v>
      </c>
      <c r="L19" s="26">
        <v>3230</v>
      </c>
      <c r="M19" s="26" t="str">
        <f t="shared" si="2"/>
        <v>是</v>
      </c>
      <c r="N19" s="43" t="s">
        <v>27</v>
      </c>
      <c r="O19" s="43" t="s">
        <v>28</v>
      </c>
      <c r="P19" s="79" t="str">
        <f t="shared" si="3"/>
        <v>是</v>
      </c>
      <c r="Q19" s="26" t="s">
        <v>29</v>
      </c>
      <c r="R19" s="50">
        <v>0</v>
      </c>
      <c r="S19" s="51"/>
    </row>
    <row r="20" ht="24.75" customHeight="1" spans="1:19">
      <c r="A20" s="76">
        <v>15</v>
      </c>
      <c r="B20" s="51" t="s">
        <v>876</v>
      </c>
      <c r="C20" s="18">
        <v>20200318021</v>
      </c>
      <c r="D20" s="19" t="s">
        <v>891</v>
      </c>
      <c r="E20" s="62">
        <f>VLOOKUP(C20,[9]sheet1!$A:$AQ,42,0)</f>
        <v>0</v>
      </c>
      <c r="F20" s="63" t="str">
        <f>VLOOKUP(C20,[9]sheet1!$A:$AQ,43,0)</f>
        <v/>
      </c>
      <c r="G20" s="26">
        <v>13</v>
      </c>
      <c r="H20" s="26">
        <v>7</v>
      </c>
      <c r="I20" s="26">
        <f t="shared" si="0"/>
        <v>20</v>
      </c>
      <c r="J20" s="26">
        <v>307</v>
      </c>
      <c r="K20" s="26" t="str">
        <f t="shared" si="1"/>
        <v>是</v>
      </c>
      <c r="L20" s="26">
        <v>3310</v>
      </c>
      <c r="M20" s="26" t="str">
        <f t="shared" si="2"/>
        <v>是</v>
      </c>
      <c r="N20" s="43" t="s">
        <v>27</v>
      </c>
      <c r="O20" s="43" t="s">
        <v>28</v>
      </c>
      <c r="P20" s="79" t="str">
        <f t="shared" si="3"/>
        <v>是</v>
      </c>
      <c r="Q20" s="26" t="s">
        <v>29</v>
      </c>
      <c r="R20" s="50">
        <v>0</v>
      </c>
      <c r="S20" s="51"/>
    </row>
    <row r="21" ht="24.75" customHeight="1" spans="1:19">
      <c r="A21" s="76">
        <v>16</v>
      </c>
      <c r="B21" s="51" t="s">
        <v>876</v>
      </c>
      <c r="C21" s="18">
        <v>20200318245</v>
      </c>
      <c r="D21" s="19" t="s">
        <v>892</v>
      </c>
      <c r="E21" s="62">
        <f>VLOOKUP(C21,[9]sheet1!$A:$AQ,42,0)</f>
        <v>0</v>
      </c>
      <c r="F21" s="63" t="str">
        <f>VLOOKUP(C21,[9]sheet1!$A:$AQ,43,0)</f>
        <v/>
      </c>
      <c r="G21" s="26">
        <v>16</v>
      </c>
      <c r="H21" s="26">
        <v>7</v>
      </c>
      <c r="I21" s="26">
        <f t="shared" si="0"/>
        <v>23</v>
      </c>
      <c r="J21" s="26">
        <v>276</v>
      </c>
      <c r="K21" s="26" t="str">
        <f t="shared" si="1"/>
        <v>是</v>
      </c>
      <c r="L21" s="26">
        <v>2970</v>
      </c>
      <c r="M21" s="26" t="str">
        <f t="shared" si="2"/>
        <v>是</v>
      </c>
      <c r="N21" s="43" t="s">
        <v>27</v>
      </c>
      <c r="O21" s="43" t="s">
        <v>28</v>
      </c>
      <c r="P21" s="79" t="str">
        <f t="shared" si="3"/>
        <v>是</v>
      </c>
      <c r="Q21" s="26" t="s">
        <v>29</v>
      </c>
      <c r="R21" s="50">
        <v>0</v>
      </c>
      <c r="S21" s="51"/>
    </row>
    <row r="22" ht="24.75" customHeight="1" spans="1:19">
      <c r="A22" s="76">
        <v>17</v>
      </c>
      <c r="B22" s="51" t="s">
        <v>876</v>
      </c>
      <c r="C22" s="18">
        <v>20200318106</v>
      </c>
      <c r="D22" s="19" t="s">
        <v>893</v>
      </c>
      <c r="E22" s="62">
        <f>VLOOKUP(C22,[9]sheet1!$A:$AQ,42,0)</f>
        <v>0</v>
      </c>
      <c r="F22" s="63" t="str">
        <f>VLOOKUP(C22,[9]sheet1!$A:$AQ,43,0)</f>
        <v/>
      </c>
      <c r="G22" s="26">
        <v>13</v>
      </c>
      <c r="H22" s="26">
        <v>7</v>
      </c>
      <c r="I22" s="26">
        <f t="shared" si="0"/>
        <v>20</v>
      </c>
      <c r="J22" s="26">
        <v>242</v>
      </c>
      <c r="K22" s="26" t="str">
        <f t="shared" si="1"/>
        <v>是</v>
      </c>
      <c r="L22" s="26">
        <v>3390</v>
      </c>
      <c r="M22" s="26" t="str">
        <f t="shared" si="2"/>
        <v>是</v>
      </c>
      <c r="N22" s="43" t="s">
        <v>27</v>
      </c>
      <c r="O22" s="43" t="s">
        <v>28</v>
      </c>
      <c r="P22" s="79" t="str">
        <f t="shared" si="3"/>
        <v>是</v>
      </c>
      <c r="Q22" s="26" t="s">
        <v>29</v>
      </c>
      <c r="R22" s="50">
        <v>0</v>
      </c>
      <c r="S22" s="51"/>
    </row>
    <row r="23" ht="24.75" customHeight="1" spans="1:19">
      <c r="A23" s="76">
        <v>18</v>
      </c>
      <c r="B23" s="51" t="s">
        <v>876</v>
      </c>
      <c r="C23" s="18">
        <v>20200318268</v>
      </c>
      <c r="D23" s="19" t="s">
        <v>894</v>
      </c>
      <c r="E23" s="62">
        <f>VLOOKUP(C23,[9]sheet1!$A:$AQ,42,0)</f>
        <v>0</v>
      </c>
      <c r="F23" s="63" t="str">
        <f>VLOOKUP(C23,[9]sheet1!$A:$AQ,43,0)</f>
        <v/>
      </c>
      <c r="G23" s="26">
        <v>14</v>
      </c>
      <c r="H23" s="26">
        <v>7</v>
      </c>
      <c r="I23" s="26">
        <f t="shared" si="0"/>
        <v>21</v>
      </c>
      <c r="J23" s="26">
        <v>324</v>
      </c>
      <c r="K23" s="26" t="str">
        <f t="shared" si="1"/>
        <v>是</v>
      </c>
      <c r="L23" s="26">
        <v>3350</v>
      </c>
      <c r="M23" s="26" t="str">
        <f t="shared" si="2"/>
        <v>是</v>
      </c>
      <c r="N23" s="43" t="s">
        <v>27</v>
      </c>
      <c r="O23" s="43" t="s">
        <v>28</v>
      </c>
      <c r="P23" s="79" t="str">
        <f t="shared" si="3"/>
        <v>是</v>
      </c>
      <c r="Q23" s="26" t="s">
        <v>29</v>
      </c>
      <c r="R23" s="50">
        <v>0</v>
      </c>
      <c r="S23" s="51"/>
    </row>
    <row r="24" ht="24.75" customHeight="1" spans="1:19">
      <c r="A24" s="76">
        <v>19</v>
      </c>
      <c r="B24" s="51" t="s">
        <v>876</v>
      </c>
      <c r="C24" s="18">
        <v>20200318197</v>
      </c>
      <c r="D24" s="19" t="s">
        <v>895</v>
      </c>
      <c r="E24" s="62">
        <f>VLOOKUP(C24,[9]sheet1!$A:$AQ,42,0)</f>
        <v>0</v>
      </c>
      <c r="F24" s="63" t="str">
        <f>VLOOKUP(C24,[9]sheet1!$A:$AQ,43,0)</f>
        <v/>
      </c>
      <c r="G24" s="26">
        <v>10</v>
      </c>
      <c r="H24" s="26">
        <v>9</v>
      </c>
      <c r="I24" s="26">
        <f t="shared" si="0"/>
        <v>19</v>
      </c>
      <c r="J24" s="26">
        <v>218</v>
      </c>
      <c r="K24" s="26" t="str">
        <f t="shared" si="1"/>
        <v>是</v>
      </c>
      <c r="L24" s="26">
        <v>2620</v>
      </c>
      <c r="M24" s="26" t="str">
        <f t="shared" si="2"/>
        <v>是</v>
      </c>
      <c r="N24" s="43" t="s">
        <v>27</v>
      </c>
      <c r="O24" s="43" t="s">
        <v>28</v>
      </c>
      <c r="P24" s="79" t="str">
        <f t="shared" si="3"/>
        <v>是</v>
      </c>
      <c r="Q24" s="26" t="s">
        <v>29</v>
      </c>
      <c r="R24" s="50">
        <v>0</v>
      </c>
      <c r="S24" s="51"/>
    </row>
    <row r="25" ht="24.75" customHeight="1" spans="1:19">
      <c r="A25" s="76">
        <v>20</v>
      </c>
      <c r="B25" s="51" t="s">
        <v>876</v>
      </c>
      <c r="C25" s="18">
        <v>20200318065</v>
      </c>
      <c r="D25" s="19" t="s">
        <v>896</v>
      </c>
      <c r="E25" s="62">
        <f>VLOOKUP(C25,[9]sheet1!$A:$AQ,42,0)</f>
        <v>0</v>
      </c>
      <c r="F25" s="63" t="str">
        <f>VLOOKUP(C25,[9]sheet1!$A:$AQ,43,0)</f>
        <v/>
      </c>
      <c r="G25" s="26">
        <v>12</v>
      </c>
      <c r="H25" s="26">
        <v>7</v>
      </c>
      <c r="I25" s="26">
        <f t="shared" si="0"/>
        <v>19</v>
      </c>
      <c r="J25" s="26">
        <v>283</v>
      </c>
      <c r="K25" s="26" t="str">
        <f t="shared" si="1"/>
        <v>是</v>
      </c>
      <c r="L25" s="26">
        <v>3160</v>
      </c>
      <c r="M25" s="26" t="str">
        <f t="shared" si="2"/>
        <v>是</v>
      </c>
      <c r="N25" s="43" t="s">
        <v>27</v>
      </c>
      <c r="O25" s="43" t="s">
        <v>28</v>
      </c>
      <c r="P25" s="79" t="str">
        <f t="shared" si="3"/>
        <v>是</v>
      </c>
      <c r="Q25" s="26" t="s">
        <v>29</v>
      </c>
      <c r="R25" s="50">
        <v>0</v>
      </c>
      <c r="S25" s="51"/>
    </row>
    <row r="26" ht="24.75" customHeight="1" spans="1:19">
      <c r="A26" s="76">
        <v>21</v>
      </c>
      <c r="B26" s="51" t="s">
        <v>876</v>
      </c>
      <c r="C26" s="18">
        <v>20200318234</v>
      </c>
      <c r="D26" s="19" t="s">
        <v>897</v>
      </c>
      <c r="E26" s="62">
        <f>VLOOKUP(C26,[9]sheet1!$A:$AQ,42,0)</f>
        <v>0</v>
      </c>
      <c r="F26" s="63" t="str">
        <f>VLOOKUP(C26,[9]sheet1!$A:$AQ,43,0)</f>
        <v/>
      </c>
      <c r="G26" s="26">
        <v>14</v>
      </c>
      <c r="H26" s="26">
        <v>7</v>
      </c>
      <c r="I26" s="26">
        <f t="shared" si="0"/>
        <v>21</v>
      </c>
      <c r="J26" s="26">
        <v>491</v>
      </c>
      <c r="K26" s="26" t="str">
        <f t="shared" si="1"/>
        <v>是</v>
      </c>
      <c r="L26" s="26">
        <v>3730</v>
      </c>
      <c r="M26" s="26" t="str">
        <f t="shared" si="2"/>
        <v>是</v>
      </c>
      <c r="N26" s="43" t="s">
        <v>27</v>
      </c>
      <c r="O26" s="43" t="s">
        <v>28</v>
      </c>
      <c r="P26" s="79" t="str">
        <f t="shared" si="3"/>
        <v>是</v>
      </c>
      <c r="Q26" s="26" t="s">
        <v>29</v>
      </c>
      <c r="R26" s="50">
        <v>0</v>
      </c>
      <c r="S26" s="51"/>
    </row>
    <row r="27" ht="24.75" customHeight="1" spans="1:19">
      <c r="A27" s="76">
        <v>22</v>
      </c>
      <c r="B27" s="51" t="s">
        <v>876</v>
      </c>
      <c r="C27" s="18">
        <v>20200318004</v>
      </c>
      <c r="D27" s="19" t="s">
        <v>898</v>
      </c>
      <c r="E27" s="62">
        <f>VLOOKUP(C27,[9]sheet1!$A:$AQ,42,0)</f>
        <v>0</v>
      </c>
      <c r="F27" s="63" t="str">
        <f>VLOOKUP(C27,[9]sheet1!$A:$AQ,43,0)</f>
        <v/>
      </c>
      <c r="G27" s="26">
        <v>12</v>
      </c>
      <c r="H27" s="26">
        <v>7</v>
      </c>
      <c r="I27" s="26">
        <f t="shared" si="0"/>
        <v>19</v>
      </c>
      <c r="J27" s="26">
        <v>324</v>
      </c>
      <c r="K27" s="26" t="str">
        <f t="shared" si="1"/>
        <v>是</v>
      </c>
      <c r="L27" s="26">
        <v>3230</v>
      </c>
      <c r="M27" s="26" t="str">
        <f t="shared" si="2"/>
        <v>是</v>
      </c>
      <c r="N27" s="43" t="s">
        <v>27</v>
      </c>
      <c r="O27" s="43" t="s">
        <v>28</v>
      </c>
      <c r="P27" s="79" t="str">
        <f t="shared" si="3"/>
        <v>是</v>
      </c>
      <c r="Q27" s="26" t="s">
        <v>29</v>
      </c>
      <c r="R27" s="50">
        <v>0</v>
      </c>
      <c r="S27" s="51"/>
    </row>
    <row r="28" ht="24.75" customHeight="1" spans="1:19">
      <c r="A28" s="76">
        <v>23</v>
      </c>
      <c r="B28" s="51" t="s">
        <v>876</v>
      </c>
      <c r="C28" s="18">
        <v>20200318131</v>
      </c>
      <c r="D28" s="19" t="s">
        <v>899</v>
      </c>
      <c r="E28" s="62">
        <f>VLOOKUP(C28,[9]sheet1!$A:$AQ,42,0)</f>
        <v>0</v>
      </c>
      <c r="F28" s="63" t="str">
        <f>VLOOKUP(C28,[9]sheet1!$A:$AQ,43,0)</f>
        <v/>
      </c>
      <c r="G28" s="26">
        <v>14</v>
      </c>
      <c r="H28" s="26">
        <v>7</v>
      </c>
      <c r="I28" s="26">
        <f t="shared" si="0"/>
        <v>21</v>
      </c>
      <c r="J28" s="26">
        <v>199</v>
      </c>
      <c r="K28" s="26" t="str">
        <f t="shared" si="1"/>
        <v>是</v>
      </c>
      <c r="L28" s="26">
        <v>2560</v>
      </c>
      <c r="M28" s="26" t="str">
        <f t="shared" si="2"/>
        <v>是</v>
      </c>
      <c r="N28" s="43" t="s">
        <v>27</v>
      </c>
      <c r="O28" s="43" t="s">
        <v>28</v>
      </c>
      <c r="P28" s="79" t="str">
        <f t="shared" si="3"/>
        <v>是</v>
      </c>
      <c r="Q28" s="26" t="s">
        <v>29</v>
      </c>
      <c r="R28" s="50">
        <v>0</v>
      </c>
      <c r="S28" s="51"/>
    </row>
    <row r="29" ht="24.75" customHeight="1" spans="1:19">
      <c r="A29" s="76">
        <v>24</v>
      </c>
      <c r="B29" s="51" t="s">
        <v>876</v>
      </c>
      <c r="C29" s="18">
        <v>20200318077</v>
      </c>
      <c r="D29" s="19" t="s">
        <v>900</v>
      </c>
      <c r="E29" s="62">
        <f>VLOOKUP(C29,[9]sheet1!$A:$AQ,42,0)</f>
        <v>0</v>
      </c>
      <c r="F29" s="63" t="str">
        <f>VLOOKUP(C29,[9]sheet1!$A:$AQ,43,0)</f>
        <v/>
      </c>
      <c r="G29" s="26">
        <v>20</v>
      </c>
      <c r="H29" s="26">
        <v>7</v>
      </c>
      <c r="I29" s="26">
        <f t="shared" si="0"/>
        <v>27</v>
      </c>
      <c r="J29" s="26">
        <v>193</v>
      </c>
      <c r="K29" s="26" t="str">
        <f t="shared" si="1"/>
        <v>是</v>
      </c>
      <c r="L29" s="26">
        <v>3110</v>
      </c>
      <c r="M29" s="26" t="str">
        <f t="shared" si="2"/>
        <v>是</v>
      </c>
      <c r="N29" s="43" t="s">
        <v>27</v>
      </c>
      <c r="O29" s="43" t="s">
        <v>28</v>
      </c>
      <c r="P29" s="79" t="str">
        <f t="shared" si="3"/>
        <v>是</v>
      </c>
      <c r="Q29" s="26" t="s">
        <v>29</v>
      </c>
      <c r="R29" s="50">
        <v>0</v>
      </c>
      <c r="S29" s="51"/>
    </row>
    <row r="30" ht="24.75" customHeight="1" spans="1:19">
      <c r="A30" s="76">
        <v>25</v>
      </c>
      <c r="B30" s="51" t="s">
        <v>876</v>
      </c>
      <c r="C30" s="18">
        <v>20200318265</v>
      </c>
      <c r="D30" s="19" t="s">
        <v>901</v>
      </c>
      <c r="E30" s="62">
        <f>VLOOKUP(C30,[9]sheet1!$A:$AQ,42,0)</f>
        <v>0</v>
      </c>
      <c r="F30" s="63" t="str">
        <f>VLOOKUP(C30,[9]sheet1!$A:$AQ,43,0)</f>
        <v/>
      </c>
      <c r="G30" s="26">
        <v>12</v>
      </c>
      <c r="H30" s="26">
        <v>7</v>
      </c>
      <c r="I30" s="26">
        <f t="shared" si="0"/>
        <v>19</v>
      </c>
      <c r="J30" s="26">
        <v>188</v>
      </c>
      <c r="K30" s="26" t="str">
        <f t="shared" si="1"/>
        <v>是</v>
      </c>
      <c r="L30" s="26">
        <v>2950</v>
      </c>
      <c r="M30" s="26" t="str">
        <f t="shared" si="2"/>
        <v>是</v>
      </c>
      <c r="N30" s="43" t="s">
        <v>27</v>
      </c>
      <c r="O30" s="43" t="s">
        <v>28</v>
      </c>
      <c r="P30" s="79" t="str">
        <f t="shared" si="3"/>
        <v>是</v>
      </c>
      <c r="Q30" s="26" t="s">
        <v>29</v>
      </c>
      <c r="R30" s="50">
        <v>0</v>
      </c>
      <c r="S30" s="51"/>
    </row>
    <row r="31" s="36" customFormat="1" ht="24.75" customHeight="1" spans="1:19">
      <c r="A31" s="76">
        <v>26</v>
      </c>
      <c r="B31" s="51" t="s">
        <v>876</v>
      </c>
      <c r="C31" s="18">
        <v>20200318162</v>
      </c>
      <c r="D31" s="19" t="s">
        <v>902</v>
      </c>
      <c r="E31" s="62">
        <f>VLOOKUP(C31,[9]sheet1!$A:$AQ,42,0)</f>
        <v>0</v>
      </c>
      <c r="F31" s="63" t="str">
        <f>VLOOKUP(C31,[9]sheet1!$A:$AQ,43,0)</f>
        <v/>
      </c>
      <c r="G31" s="26">
        <v>12</v>
      </c>
      <c r="H31" s="26">
        <v>7</v>
      </c>
      <c r="I31" s="26">
        <f t="shared" si="0"/>
        <v>19</v>
      </c>
      <c r="J31" s="26">
        <v>136</v>
      </c>
      <c r="K31" s="26" t="str">
        <f t="shared" si="1"/>
        <v>是</v>
      </c>
      <c r="L31" s="26">
        <v>1810</v>
      </c>
      <c r="M31" s="26" t="str">
        <f t="shared" si="2"/>
        <v>是</v>
      </c>
      <c r="N31" s="43" t="s">
        <v>27</v>
      </c>
      <c r="O31" s="43" t="s">
        <v>28</v>
      </c>
      <c r="P31" s="79" t="str">
        <f t="shared" si="3"/>
        <v>是</v>
      </c>
      <c r="Q31" s="26" t="s">
        <v>29</v>
      </c>
      <c r="R31" s="50">
        <v>0</v>
      </c>
      <c r="S31" s="51"/>
    </row>
    <row r="32" ht="24.75" customHeight="1" spans="1:19">
      <c r="A32" s="76">
        <v>27</v>
      </c>
      <c r="B32" s="51" t="s">
        <v>876</v>
      </c>
      <c r="C32" s="18">
        <v>20200318114</v>
      </c>
      <c r="D32" s="19" t="s">
        <v>903</v>
      </c>
      <c r="E32" s="62">
        <f>VLOOKUP(C32,[9]sheet1!$A:$AQ,42,0)</f>
        <v>0</v>
      </c>
      <c r="F32" s="63" t="str">
        <f>VLOOKUP(C32,[9]sheet1!$A:$AQ,43,0)</f>
        <v/>
      </c>
      <c r="G32" s="26">
        <v>13</v>
      </c>
      <c r="H32" s="26">
        <v>7</v>
      </c>
      <c r="I32" s="26">
        <f t="shared" si="0"/>
        <v>20</v>
      </c>
      <c r="J32" s="26">
        <v>225</v>
      </c>
      <c r="K32" s="26" t="str">
        <f t="shared" si="1"/>
        <v>是</v>
      </c>
      <c r="L32" s="26">
        <v>3110</v>
      </c>
      <c r="M32" s="26" t="str">
        <f t="shared" si="2"/>
        <v>是</v>
      </c>
      <c r="N32" s="43" t="s">
        <v>27</v>
      </c>
      <c r="O32" s="43" t="s">
        <v>28</v>
      </c>
      <c r="P32" s="79" t="str">
        <f t="shared" si="3"/>
        <v>是</v>
      </c>
      <c r="Q32" s="26" t="s">
        <v>29</v>
      </c>
      <c r="R32" s="50">
        <v>0</v>
      </c>
      <c r="S32" s="51"/>
    </row>
    <row r="33" ht="24.75" customHeight="1" spans="1:19">
      <c r="A33" s="76">
        <v>28</v>
      </c>
      <c r="B33" s="51" t="s">
        <v>876</v>
      </c>
      <c r="C33" s="18">
        <v>20200318072</v>
      </c>
      <c r="D33" s="19" t="s">
        <v>904</v>
      </c>
      <c r="E33" s="62">
        <f>VLOOKUP(C33,[9]sheet1!$A:$AQ,42,0)</f>
        <v>0</v>
      </c>
      <c r="F33" s="63" t="str">
        <f>VLOOKUP(C33,[9]sheet1!$A:$AQ,43,0)</f>
        <v/>
      </c>
      <c r="G33" s="26">
        <v>16</v>
      </c>
      <c r="H33" s="26">
        <v>7</v>
      </c>
      <c r="I33" s="26">
        <f t="shared" si="0"/>
        <v>23</v>
      </c>
      <c r="J33" s="26">
        <v>199</v>
      </c>
      <c r="K33" s="26" t="str">
        <f t="shared" si="1"/>
        <v>是</v>
      </c>
      <c r="L33" s="26">
        <v>3160</v>
      </c>
      <c r="M33" s="26" t="str">
        <f t="shared" si="2"/>
        <v>是</v>
      </c>
      <c r="N33" s="43" t="s">
        <v>27</v>
      </c>
      <c r="O33" s="43" t="s">
        <v>28</v>
      </c>
      <c r="P33" s="79" t="str">
        <f t="shared" si="3"/>
        <v>是</v>
      </c>
      <c r="Q33" s="26" t="s">
        <v>29</v>
      </c>
      <c r="R33" s="50">
        <v>0</v>
      </c>
      <c r="S33" s="51"/>
    </row>
    <row r="34" ht="24.75" customHeight="1" spans="1:19">
      <c r="A34" s="76">
        <v>29</v>
      </c>
      <c r="B34" s="51" t="s">
        <v>876</v>
      </c>
      <c r="C34" s="18">
        <v>20200318152</v>
      </c>
      <c r="D34" s="19" t="s">
        <v>905</v>
      </c>
      <c r="E34" s="62">
        <f>VLOOKUP(C34,[9]sheet1!$A:$AQ,42,0)</f>
        <v>0</v>
      </c>
      <c r="F34" s="63" t="str">
        <f>VLOOKUP(C34,[9]sheet1!$A:$AQ,43,0)</f>
        <v/>
      </c>
      <c r="G34" s="26">
        <v>12</v>
      </c>
      <c r="H34" s="26">
        <v>7</v>
      </c>
      <c r="I34" s="26">
        <f t="shared" si="0"/>
        <v>19</v>
      </c>
      <c r="J34" s="26">
        <v>193</v>
      </c>
      <c r="K34" s="26" t="str">
        <f t="shared" si="1"/>
        <v>是</v>
      </c>
      <c r="L34" s="26">
        <v>2730</v>
      </c>
      <c r="M34" s="26" t="str">
        <f t="shared" si="2"/>
        <v>是</v>
      </c>
      <c r="N34" s="43" t="s">
        <v>27</v>
      </c>
      <c r="O34" s="43" t="s">
        <v>28</v>
      </c>
      <c r="P34" s="79" t="str">
        <f t="shared" si="3"/>
        <v>是</v>
      </c>
      <c r="Q34" s="26" t="s">
        <v>29</v>
      </c>
      <c r="R34" s="50">
        <v>0</v>
      </c>
      <c r="S34" s="51"/>
    </row>
    <row r="35" ht="24.75" customHeight="1" spans="1:19">
      <c r="A35" s="76">
        <v>30</v>
      </c>
      <c r="B35" s="51" t="s">
        <v>876</v>
      </c>
      <c r="C35" s="18">
        <v>20200318251</v>
      </c>
      <c r="D35" s="19" t="s">
        <v>906</v>
      </c>
      <c r="E35" s="62">
        <f>VLOOKUP(C35,[9]sheet1!$A:$AQ,42,0)</f>
        <v>0</v>
      </c>
      <c r="F35" s="63" t="str">
        <f>VLOOKUP(C35,[9]sheet1!$A:$AQ,43,0)</f>
        <v/>
      </c>
      <c r="G35" s="26">
        <v>12</v>
      </c>
      <c r="H35" s="26">
        <v>7</v>
      </c>
      <c r="I35" s="26">
        <f t="shared" si="0"/>
        <v>19</v>
      </c>
      <c r="J35" s="26">
        <v>199</v>
      </c>
      <c r="K35" s="26" t="str">
        <f t="shared" si="1"/>
        <v>是</v>
      </c>
      <c r="L35" s="26">
        <v>2780</v>
      </c>
      <c r="M35" s="26" t="str">
        <f t="shared" si="2"/>
        <v>是</v>
      </c>
      <c r="N35" s="43" t="s">
        <v>27</v>
      </c>
      <c r="O35" s="43" t="s">
        <v>28</v>
      </c>
      <c r="P35" s="79" t="str">
        <f t="shared" si="3"/>
        <v>是</v>
      </c>
      <c r="Q35" s="26" t="s">
        <v>29</v>
      </c>
      <c r="R35" s="50">
        <v>0</v>
      </c>
      <c r="S35" s="51"/>
    </row>
    <row r="36" ht="24.75" customHeight="1" spans="1:19">
      <c r="A36" s="76">
        <v>31</v>
      </c>
      <c r="B36" s="51" t="s">
        <v>876</v>
      </c>
      <c r="C36" s="18">
        <v>20200318300</v>
      </c>
      <c r="D36" s="19" t="s">
        <v>907</v>
      </c>
      <c r="E36" s="62">
        <f>VLOOKUP(C36,[9]sheet1!$A:$AQ,42,0)</f>
        <v>0</v>
      </c>
      <c r="F36" s="63" t="str">
        <f>VLOOKUP(C36,[9]sheet1!$A:$AQ,43,0)</f>
        <v/>
      </c>
      <c r="G36" s="26">
        <v>11</v>
      </c>
      <c r="H36" s="26">
        <v>7</v>
      </c>
      <c r="I36" s="26">
        <f t="shared" si="0"/>
        <v>18</v>
      </c>
      <c r="J36" s="26">
        <v>220</v>
      </c>
      <c r="K36" s="26" t="str">
        <f t="shared" si="1"/>
        <v>是</v>
      </c>
      <c r="L36" s="26">
        <v>2700</v>
      </c>
      <c r="M36" s="26" t="str">
        <f t="shared" si="2"/>
        <v>是</v>
      </c>
      <c r="N36" s="43" t="s">
        <v>27</v>
      </c>
      <c r="O36" s="43" t="s">
        <v>28</v>
      </c>
      <c r="P36" s="79" t="str">
        <f t="shared" si="3"/>
        <v>是</v>
      </c>
      <c r="Q36" s="26" t="s">
        <v>29</v>
      </c>
      <c r="R36" s="50">
        <v>0</v>
      </c>
      <c r="S36" s="51"/>
    </row>
    <row r="37" ht="24.75" customHeight="1" spans="1:19">
      <c r="A37" s="76">
        <v>32</v>
      </c>
      <c r="B37" s="51" t="s">
        <v>876</v>
      </c>
      <c r="C37" s="18">
        <v>20200318108</v>
      </c>
      <c r="D37" s="19" t="s">
        <v>908</v>
      </c>
      <c r="E37" s="62">
        <f>VLOOKUP(C37,[9]sheet1!$A:$AQ,42,0)</f>
        <v>0</v>
      </c>
      <c r="F37" s="63" t="str">
        <f>VLOOKUP(C37,[9]sheet1!$A:$AQ,43,0)</f>
        <v/>
      </c>
      <c r="G37" s="26">
        <v>12</v>
      </c>
      <c r="H37" s="26">
        <v>7</v>
      </c>
      <c r="I37" s="26">
        <f t="shared" si="0"/>
        <v>19</v>
      </c>
      <c r="J37" s="26">
        <v>210</v>
      </c>
      <c r="K37" s="26" t="str">
        <f t="shared" si="1"/>
        <v>是</v>
      </c>
      <c r="L37" s="26">
        <v>2920</v>
      </c>
      <c r="M37" s="26" t="str">
        <f t="shared" si="2"/>
        <v>是</v>
      </c>
      <c r="N37" s="43" t="s">
        <v>27</v>
      </c>
      <c r="O37" s="43" t="s">
        <v>28</v>
      </c>
      <c r="P37" s="79" t="str">
        <f t="shared" si="3"/>
        <v>是</v>
      </c>
      <c r="Q37" s="26" t="s">
        <v>29</v>
      </c>
      <c r="R37" s="50">
        <v>0</v>
      </c>
      <c r="S37" s="51"/>
    </row>
    <row r="38" ht="24.75" customHeight="1" spans="1:19">
      <c r="A38" s="76">
        <v>33</v>
      </c>
      <c r="B38" s="51" t="s">
        <v>876</v>
      </c>
      <c r="C38" s="18">
        <v>20200318188</v>
      </c>
      <c r="D38" s="19" t="s">
        <v>909</v>
      </c>
      <c r="E38" s="62">
        <f>VLOOKUP(C38,[9]sheet1!$A:$AQ,42,0)</f>
        <v>0</v>
      </c>
      <c r="F38" s="63" t="str">
        <f>VLOOKUP(C38,[9]sheet1!$A:$AQ,43,0)</f>
        <v/>
      </c>
      <c r="G38" s="26">
        <v>10</v>
      </c>
      <c r="H38" s="26">
        <v>7</v>
      </c>
      <c r="I38" s="26">
        <f t="shared" si="0"/>
        <v>17</v>
      </c>
      <c r="J38" s="26">
        <v>208</v>
      </c>
      <c r="K38" s="26" t="str">
        <f t="shared" si="1"/>
        <v>是</v>
      </c>
      <c r="L38" s="26">
        <v>3170</v>
      </c>
      <c r="M38" s="26" t="str">
        <f t="shared" si="2"/>
        <v>是</v>
      </c>
      <c r="N38" s="43" t="s">
        <v>27</v>
      </c>
      <c r="O38" s="43" t="s">
        <v>28</v>
      </c>
      <c r="P38" s="79" t="str">
        <f t="shared" si="3"/>
        <v>是</v>
      </c>
      <c r="Q38" s="26" t="s">
        <v>29</v>
      </c>
      <c r="R38" s="50">
        <v>0</v>
      </c>
      <c r="S38" s="51"/>
    </row>
    <row r="39" ht="24.75" customHeight="1" spans="1:19">
      <c r="A39" s="76">
        <v>34</v>
      </c>
      <c r="B39" s="51" t="s">
        <v>876</v>
      </c>
      <c r="C39" s="18">
        <v>20200318310</v>
      </c>
      <c r="D39" s="19" t="s">
        <v>910</v>
      </c>
      <c r="E39" s="62">
        <f>VLOOKUP(C39,[9]sheet1!$A:$AQ,42,0)</f>
        <v>0</v>
      </c>
      <c r="F39" s="63" t="str">
        <f>VLOOKUP(C39,[9]sheet1!$A:$AQ,43,0)</f>
        <v/>
      </c>
      <c r="G39" s="26">
        <v>13</v>
      </c>
      <c r="H39" s="26">
        <v>7</v>
      </c>
      <c r="I39" s="26">
        <f t="shared" si="0"/>
        <v>20</v>
      </c>
      <c r="J39" s="26">
        <v>290</v>
      </c>
      <c r="K39" s="26" t="str">
        <f t="shared" si="1"/>
        <v>是</v>
      </c>
      <c r="L39" s="26">
        <v>2780</v>
      </c>
      <c r="M39" s="26" t="str">
        <f t="shared" si="2"/>
        <v>是</v>
      </c>
      <c r="N39" s="43" t="s">
        <v>27</v>
      </c>
      <c r="O39" s="43" t="s">
        <v>28</v>
      </c>
      <c r="P39" s="79" t="str">
        <f t="shared" si="3"/>
        <v>是</v>
      </c>
      <c r="Q39" s="26" t="s">
        <v>29</v>
      </c>
      <c r="R39" s="50">
        <v>0</v>
      </c>
      <c r="S39" s="51"/>
    </row>
    <row r="40" ht="24.75" customHeight="1" spans="1:19">
      <c r="A40" s="76">
        <v>35</v>
      </c>
      <c r="B40" s="51" t="s">
        <v>876</v>
      </c>
      <c r="C40" s="18">
        <v>20200318169</v>
      </c>
      <c r="D40" s="19" t="s">
        <v>911</v>
      </c>
      <c r="E40" s="62">
        <f>VLOOKUP(C40,[9]sheet1!$A:$AQ,42,0)</f>
        <v>0</v>
      </c>
      <c r="F40" s="63" t="str">
        <f>VLOOKUP(C40,[9]sheet1!$A:$AQ,43,0)</f>
        <v/>
      </c>
      <c r="G40" s="26">
        <v>12</v>
      </c>
      <c r="H40" s="26">
        <v>7</v>
      </c>
      <c r="I40" s="26">
        <f t="shared" si="0"/>
        <v>19</v>
      </c>
      <c r="J40" s="26">
        <v>184</v>
      </c>
      <c r="K40" s="26" t="str">
        <f t="shared" si="1"/>
        <v>是</v>
      </c>
      <c r="L40" s="26">
        <v>2080</v>
      </c>
      <c r="M40" s="26" t="str">
        <f t="shared" si="2"/>
        <v>是</v>
      </c>
      <c r="N40" s="43" t="s">
        <v>27</v>
      </c>
      <c r="O40" s="43" t="s">
        <v>28</v>
      </c>
      <c r="P40" s="79" t="str">
        <f t="shared" si="3"/>
        <v>是</v>
      </c>
      <c r="Q40" s="26" t="s">
        <v>29</v>
      </c>
      <c r="R40" s="50">
        <v>0</v>
      </c>
      <c r="S40" s="51"/>
    </row>
    <row r="41" ht="24.75" customHeight="1" spans="1:19">
      <c r="A41" s="76">
        <v>36</v>
      </c>
      <c r="B41" s="51" t="s">
        <v>876</v>
      </c>
      <c r="C41" s="18">
        <v>20200406078</v>
      </c>
      <c r="D41" s="19" t="s">
        <v>912</v>
      </c>
      <c r="E41" s="62">
        <f>VLOOKUP(C41,[9]sheet1!$A:$AQ,42,0)</f>
        <v>0</v>
      </c>
      <c r="F41" s="63" t="str">
        <f>VLOOKUP(C41,[9]sheet1!$A:$AQ,43,0)</f>
        <v/>
      </c>
      <c r="G41" s="26">
        <v>12</v>
      </c>
      <c r="H41" s="26">
        <v>7</v>
      </c>
      <c r="I41" s="26">
        <f t="shared" si="0"/>
        <v>19</v>
      </c>
      <c r="J41" s="26">
        <v>187</v>
      </c>
      <c r="K41" s="26" t="str">
        <f t="shared" si="1"/>
        <v>是</v>
      </c>
      <c r="L41" s="26">
        <v>2300</v>
      </c>
      <c r="M41" s="26" t="str">
        <f t="shared" si="2"/>
        <v>是</v>
      </c>
      <c r="N41" s="43" t="s">
        <v>27</v>
      </c>
      <c r="O41" s="43" t="s">
        <v>28</v>
      </c>
      <c r="P41" s="79" t="str">
        <f t="shared" si="3"/>
        <v>是</v>
      </c>
      <c r="Q41" s="26" t="s">
        <v>29</v>
      </c>
      <c r="R41" s="50">
        <v>0</v>
      </c>
      <c r="S41" s="51"/>
    </row>
    <row r="42" ht="24.75" customHeight="1" spans="1:19">
      <c r="A42" s="76">
        <v>37</v>
      </c>
      <c r="B42" s="51" t="s">
        <v>876</v>
      </c>
      <c r="C42" s="18">
        <v>20200318123</v>
      </c>
      <c r="D42" s="19" t="s">
        <v>913</v>
      </c>
      <c r="E42" s="62">
        <f>VLOOKUP(C42,[9]sheet1!$A:$AQ,42,0)</f>
        <v>3</v>
      </c>
      <c r="F42" s="63" t="str">
        <f>VLOOKUP(C42,[9]sheet1!$A:$AQ,43,0)</f>
        <v>JavaScript程序设计数据库技术数据库技术预就业实习</v>
      </c>
      <c r="G42" s="26">
        <v>13</v>
      </c>
      <c r="H42" s="26">
        <v>9</v>
      </c>
      <c r="I42" s="26">
        <f t="shared" si="0"/>
        <v>22</v>
      </c>
      <c r="J42" s="26">
        <v>247</v>
      </c>
      <c r="K42" s="26" t="str">
        <f t="shared" si="1"/>
        <v>是</v>
      </c>
      <c r="L42" s="26">
        <v>2860</v>
      </c>
      <c r="M42" s="26" t="str">
        <f t="shared" si="2"/>
        <v>是</v>
      </c>
      <c r="N42" s="43" t="s">
        <v>27</v>
      </c>
      <c r="O42" s="43" t="s">
        <v>28</v>
      </c>
      <c r="P42" s="79" t="str">
        <f t="shared" si="3"/>
        <v>否</v>
      </c>
      <c r="Q42" s="26" t="s">
        <v>63</v>
      </c>
      <c r="R42" s="50">
        <v>0</v>
      </c>
      <c r="S42" s="51">
        <v>1</v>
      </c>
    </row>
    <row r="43" ht="24.75" customHeight="1" spans="1:19">
      <c r="A43" s="76">
        <v>38</v>
      </c>
      <c r="B43" s="51" t="s">
        <v>876</v>
      </c>
      <c r="C43" s="18">
        <v>20200318139</v>
      </c>
      <c r="D43" s="19" t="s">
        <v>914</v>
      </c>
      <c r="E43" s="62">
        <f>VLOOKUP(C43,[9]sheet1!$A:$AQ,42,0)</f>
        <v>0</v>
      </c>
      <c r="F43" s="63" t="str">
        <f>VLOOKUP(C43,[9]sheet1!$A:$AQ,43,0)</f>
        <v/>
      </c>
      <c r="G43" s="26">
        <v>15</v>
      </c>
      <c r="H43" s="26">
        <v>7</v>
      </c>
      <c r="I43" s="26">
        <f t="shared" si="0"/>
        <v>22</v>
      </c>
      <c r="J43" s="26">
        <v>164</v>
      </c>
      <c r="K43" s="26" t="str">
        <f t="shared" si="1"/>
        <v>是</v>
      </c>
      <c r="L43" s="26">
        <v>2930</v>
      </c>
      <c r="M43" s="26" t="str">
        <f t="shared" si="2"/>
        <v>是</v>
      </c>
      <c r="N43" s="43" t="s">
        <v>27</v>
      </c>
      <c r="O43" s="43" t="s">
        <v>28</v>
      </c>
      <c r="P43" s="79" t="str">
        <f t="shared" si="3"/>
        <v>是</v>
      </c>
      <c r="Q43" s="26" t="s">
        <v>29</v>
      </c>
      <c r="R43" s="50">
        <v>0</v>
      </c>
      <c r="S43" s="51"/>
    </row>
    <row r="44" s="36" customFormat="1" ht="24.75" customHeight="1" spans="1:19">
      <c r="A44" s="76">
        <v>39</v>
      </c>
      <c r="B44" s="51" t="s">
        <v>876</v>
      </c>
      <c r="C44" s="18">
        <v>20200318104</v>
      </c>
      <c r="D44" s="19" t="s">
        <v>915</v>
      </c>
      <c r="E44" s="62">
        <f>VLOOKUP(C44,[9]sheet1!$A:$AQ,42,0)</f>
        <v>2</v>
      </c>
      <c r="F44" s="63" t="str">
        <f>VLOOKUP(C44,[9]sheet1!$A:$AQ,43,0)</f>
        <v>创新与创业实务形势与政策（四）</v>
      </c>
      <c r="G44" s="26">
        <v>12</v>
      </c>
      <c r="H44" s="26">
        <v>7</v>
      </c>
      <c r="I44" s="26">
        <f t="shared" si="0"/>
        <v>19</v>
      </c>
      <c r="J44" s="26">
        <v>145</v>
      </c>
      <c r="K44" s="26" t="str">
        <f t="shared" si="1"/>
        <v>是</v>
      </c>
      <c r="L44" s="26">
        <v>1840</v>
      </c>
      <c r="M44" s="26" t="str">
        <f t="shared" si="2"/>
        <v>是</v>
      </c>
      <c r="N44" s="43" t="s">
        <v>27</v>
      </c>
      <c r="O44" s="43" t="s">
        <v>28</v>
      </c>
      <c r="P44" s="79" t="str">
        <f t="shared" si="3"/>
        <v>否</v>
      </c>
      <c r="Q44" s="26" t="s">
        <v>63</v>
      </c>
      <c r="R44" s="50">
        <v>0</v>
      </c>
      <c r="S44" s="51">
        <v>1</v>
      </c>
    </row>
    <row r="45" ht="24.75" customHeight="1" spans="1:19">
      <c r="A45" s="76">
        <v>40</v>
      </c>
      <c r="B45" s="51" t="s">
        <v>876</v>
      </c>
      <c r="C45" s="18">
        <v>20200318174</v>
      </c>
      <c r="D45" s="19" t="s">
        <v>916</v>
      </c>
      <c r="E45" s="62">
        <f>VLOOKUP(C45,[9]sheet1!$A:$AQ,42,0)</f>
        <v>1</v>
      </c>
      <c r="F45" s="63" t="str">
        <f>VLOOKUP(C45,[9]sheet1!$A:$AQ,43,0)</f>
        <v>数据库技术数据库技术</v>
      </c>
      <c r="G45" s="26">
        <v>6</v>
      </c>
      <c r="H45" s="26">
        <v>7</v>
      </c>
      <c r="I45" s="26">
        <f t="shared" si="0"/>
        <v>13</v>
      </c>
      <c r="J45" s="26">
        <v>144</v>
      </c>
      <c r="K45" s="26" t="str">
        <f t="shared" si="1"/>
        <v>是</v>
      </c>
      <c r="L45" s="26">
        <v>1820</v>
      </c>
      <c r="M45" s="26" t="str">
        <f t="shared" si="2"/>
        <v>是</v>
      </c>
      <c r="N45" s="43" t="s">
        <v>27</v>
      </c>
      <c r="O45" s="43" t="s">
        <v>28</v>
      </c>
      <c r="P45" s="79" t="str">
        <f t="shared" si="3"/>
        <v>否</v>
      </c>
      <c r="Q45" s="26" t="s">
        <v>63</v>
      </c>
      <c r="R45" s="50">
        <v>0</v>
      </c>
      <c r="S45" s="51">
        <v>1.2</v>
      </c>
    </row>
    <row r="46" ht="24.75" customHeight="1" spans="1:19">
      <c r="A46" s="76">
        <v>41</v>
      </c>
      <c r="B46" s="51" t="s">
        <v>917</v>
      </c>
      <c r="C46" s="18">
        <v>20200318208</v>
      </c>
      <c r="D46" s="19" t="s">
        <v>918</v>
      </c>
      <c r="E46" s="62">
        <f>VLOOKUP(C46,[9]sheet1!$A:$AQ,42,0)</f>
        <v>0</v>
      </c>
      <c r="F46" s="63" t="str">
        <f>VLOOKUP(C46,[9]sheet1!$A:$AQ,43,0)</f>
        <v/>
      </c>
      <c r="G46" s="26">
        <v>12</v>
      </c>
      <c r="H46" s="26">
        <v>7</v>
      </c>
      <c r="I46" s="26">
        <f t="shared" si="0"/>
        <v>19</v>
      </c>
      <c r="J46" s="26">
        <v>901</v>
      </c>
      <c r="K46" s="26" t="str">
        <f t="shared" si="1"/>
        <v>是</v>
      </c>
      <c r="L46" s="26">
        <v>4850</v>
      </c>
      <c r="M46" s="26" t="str">
        <f t="shared" si="2"/>
        <v>是</v>
      </c>
      <c r="N46" s="43" t="s">
        <v>27</v>
      </c>
      <c r="O46" s="43" t="s">
        <v>28</v>
      </c>
      <c r="P46" s="79" t="str">
        <f t="shared" si="3"/>
        <v>是</v>
      </c>
      <c r="Q46" s="26" t="s">
        <v>29</v>
      </c>
      <c r="R46" s="50">
        <v>0</v>
      </c>
      <c r="S46" s="51"/>
    </row>
    <row r="47" ht="24.75" customHeight="1" spans="1:19">
      <c r="A47" s="76">
        <v>42</v>
      </c>
      <c r="B47" s="51" t="s">
        <v>917</v>
      </c>
      <c r="C47" s="18">
        <v>20200308101</v>
      </c>
      <c r="D47" s="19" t="s">
        <v>919</v>
      </c>
      <c r="E47" s="62">
        <f>VLOOKUP(C47,[9]sheet1!$A:$AQ,42,0)</f>
        <v>0</v>
      </c>
      <c r="F47" s="63" t="str">
        <f>VLOOKUP(C47,[9]sheet1!$A:$AQ,43,0)</f>
        <v/>
      </c>
      <c r="G47" s="26">
        <v>13</v>
      </c>
      <c r="H47" s="26">
        <v>7</v>
      </c>
      <c r="I47" s="26">
        <f t="shared" si="0"/>
        <v>20</v>
      </c>
      <c r="J47" s="26">
        <v>433</v>
      </c>
      <c r="K47" s="26" t="str">
        <f t="shared" si="1"/>
        <v>是</v>
      </c>
      <c r="L47" s="26">
        <v>4490</v>
      </c>
      <c r="M47" s="26" t="str">
        <f t="shared" si="2"/>
        <v>是</v>
      </c>
      <c r="N47" s="43" t="s">
        <v>27</v>
      </c>
      <c r="O47" s="43" t="s">
        <v>28</v>
      </c>
      <c r="P47" s="79" t="str">
        <f t="shared" si="3"/>
        <v>是</v>
      </c>
      <c r="Q47" s="26" t="s">
        <v>29</v>
      </c>
      <c r="R47" s="50">
        <v>0</v>
      </c>
      <c r="S47" s="51"/>
    </row>
    <row r="48" ht="24.75" customHeight="1" spans="1:19">
      <c r="A48" s="76">
        <v>43</v>
      </c>
      <c r="B48" s="51" t="s">
        <v>917</v>
      </c>
      <c r="C48" s="18">
        <v>20200318161</v>
      </c>
      <c r="D48" s="19" t="s">
        <v>920</v>
      </c>
      <c r="E48" s="62">
        <f>VLOOKUP(C48,[9]sheet1!$A:$AQ,42,0)</f>
        <v>0</v>
      </c>
      <c r="F48" s="63" t="str">
        <f>VLOOKUP(C48,[9]sheet1!$A:$AQ,43,0)</f>
        <v/>
      </c>
      <c r="G48" s="26">
        <v>12</v>
      </c>
      <c r="H48" s="26">
        <v>7</v>
      </c>
      <c r="I48" s="26">
        <f t="shared" si="0"/>
        <v>19</v>
      </c>
      <c r="J48" s="26">
        <v>279</v>
      </c>
      <c r="K48" s="26" t="str">
        <f t="shared" si="1"/>
        <v>是</v>
      </c>
      <c r="L48" s="26">
        <v>3640</v>
      </c>
      <c r="M48" s="26" t="str">
        <f t="shared" si="2"/>
        <v>是</v>
      </c>
      <c r="N48" s="43" t="s">
        <v>27</v>
      </c>
      <c r="O48" s="43" t="s">
        <v>28</v>
      </c>
      <c r="P48" s="79" t="str">
        <f t="shared" si="3"/>
        <v>是</v>
      </c>
      <c r="Q48" s="26" t="s">
        <v>29</v>
      </c>
      <c r="R48" s="50">
        <v>0</v>
      </c>
      <c r="S48" s="51"/>
    </row>
    <row r="49" ht="24.75" customHeight="1" spans="1:19">
      <c r="A49" s="76">
        <v>44</v>
      </c>
      <c r="B49" s="51" t="s">
        <v>917</v>
      </c>
      <c r="C49" s="18">
        <v>20200318322</v>
      </c>
      <c r="D49" s="19" t="s">
        <v>921</v>
      </c>
      <c r="E49" s="62">
        <f>VLOOKUP(C49,[9]sheet1!$A:$AQ,42,0)</f>
        <v>0</v>
      </c>
      <c r="F49" s="63" t="str">
        <f>VLOOKUP(C49,[9]sheet1!$A:$AQ,43,0)</f>
        <v/>
      </c>
      <c r="G49" s="26">
        <v>11</v>
      </c>
      <c r="H49" s="26">
        <v>7</v>
      </c>
      <c r="I49" s="26">
        <f t="shared" si="0"/>
        <v>18</v>
      </c>
      <c r="J49" s="26">
        <v>229</v>
      </c>
      <c r="K49" s="26" t="str">
        <f t="shared" si="1"/>
        <v>是</v>
      </c>
      <c r="L49" s="26">
        <v>4440</v>
      </c>
      <c r="M49" s="26" t="str">
        <f t="shared" si="2"/>
        <v>是</v>
      </c>
      <c r="N49" s="43" t="s">
        <v>27</v>
      </c>
      <c r="O49" s="43" t="s">
        <v>28</v>
      </c>
      <c r="P49" s="79" t="str">
        <f t="shared" si="3"/>
        <v>是</v>
      </c>
      <c r="Q49" s="26" t="s">
        <v>29</v>
      </c>
      <c r="R49" s="50">
        <v>0</v>
      </c>
      <c r="S49" s="51"/>
    </row>
    <row r="50" ht="24.75" customHeight="1" spans="1:19">
      <c r="A50" s="76">
        <v>45</v>
      </c>
      <c r="B50" s="51" t="s">
        <v>917</v>
      </c>
      <c r="C50" s="18">
        <v>20200318048</v>
      </c>
      <c r="D50" s="19" t="s">
        <v>922</v>
      </c>
      <c r="E50" s="62">
        <f>VLOOKUP(C50,[9]sheet1!$A:$AQ,42,0)</f>
        <v>0</v>
      </c>
      <c r="F50" s="63" t="str">
        <f>VLOOKUP(C50,[9]sheet1!$A:$AQ,43,0)</f>
        <v/>
      </c>
      <c r="G50" s="26">
        <v>12</v>
      </c>
      <c r="H50" s="26">
        <v>7</v>
      </c>
      <c r="I50" s="26">
        <f t="shared" si="0"/>
        <v>19</v>
      </c>
      <c r="J50" s="26">
        <v>319</v>
      </c>
      <c r="K50" s="26" t="str">
        <f t="shared" si="1"/>
        <v>是</v>
      </c>
      <c r="L50" s="26">
        <v>4250</v>
      </c>
      <c r="M50" s="26" t="str">
        <f t="shared" si="2"/>
        <v>是</v>
      </c>
      <c r="N50" s="43" t="s">
        <v>27</v>
      </c>
      <c r="O50" s="43" t="s">
        <v>28</v>
      </c>
      <c r="P50" s="79" t="str">
        <f t="shared" si="3"/>
        <v>是</v>
      </c>
      <c r="Q50" s="26" t="s">
        <v>29</v>
      </c>
      <c r="R50" s="50">
        <v>0</v>
      </c>
      <c r="S50" s="51"/>
    </row>
    <row r="51" ht="24.75" customHeight="1" spans="1:19">
      <c r="A51" s="76">
        <v>46</v>
      </c>
      <c r="B51" s="51" t="s">
        <v>917</v>
      </c>
      <c r="C51" s="18">
        <v>20200318184</v>
      </c>
      <c r="D51" s="19" t="s">
        <v>923</v>
      </c>
      <c r="E51" s="62">
        <f>VLOOKUP(C51,[9]sheet1!$A:$AQ,42,0)</f>
        <v>0</v>
      </c>
      <c r="F51" s="63" t="str">
        <f>VLOOKUP(C51,[9]sheet1!$A:$AQ,43,0)</f>
        <v/>
      </c>
      <c r="G51" s="26">
        <v>11</v>
      </c>
      <c r="H51" s="26">
        <v>7</v>
      </c>
      <c r="I51" s="26">
        <f t="shared" si="0"/>
        <v>18</v>
      </c>
      <c r="J51" s="26">
        <v>299</v>
      </c>
      <c r="K51" s="26" t="str">
        <f t="shared" si="1"/>
        <v>是</v>
      </c>
      <c r="L51" s="26">
        <v>3340</v>
      </c>
      <c r="M51" s="26" t="str">
        <f t="shared" si="2"/>
        <v>是</v>
      </c>
      <c r="N51" s="43" t="s">
        <v>27</v>
      </c>
      <c r="O51" s="43" t="s">
        <v>28</v>
      </c>
      <c r="P51" s="79" t="str">
        <f t="shared" si="3"/>
        <v>是</v>
      </c>
      <c r="Q51" s="26" t="s">
        <v>29</v>
      </c>
      <c r="R51" s="50">
        <v>0</v>
      </c>
      <c r="S51" s="51"/>
    </row>
    <row r="52" ht="24.75" customHeight="1" spans="1:19">
      <c r="A52" s="76">
        <v>47</v>
      </c>
      <c r="B52" s="51" t="s">
        <v>917</v>
      </c>
      <c r="C52" s="18">
        <v>20200318044</v>
      </c>
      <c r="D52" s="19" t="s">
        <v>924</v>
      </c>
      <c r="E52" s="62">
        <f>VLOOKUP(C52,[9]sheet1!$A:$AQ,42,0)</f>
        <v>0</v>
      </c>
      <c r="F52" s="63" t="str">
        <f>VLOOKUP(C52,[9]sheet1!$A:$AQ,43,0)</f>
        <v/>
      </c>
      <c r="G52" s="26">
        <v>14</v>
      </c>
      <c r="H52" s="26">
        <v>7</v>
      </c>
      <c r="I52" s="26">
        <f t="shared" si="0"/>
        <v>21</v>
      </c>
      <c r="J52" s="26">
        <v>427</v>
      </c>
      <c r="K52" s="26" t="str">
        <f t="shared" si="1"/>
        <v>是</v>
      </c>
      <c r="L52" s="26">
        <v>3940</v>
      </c>
      <c r="M52" s="26" t="str">
        <f t="shared" si="2"/>
        <v>是</v>
      </c>
      <c r="N52" s="43" t="s">
        <v>27</v>
      </c>
      <c r="O52" s="43" t="s">
        <v>28</v>
      </c>
      <c r="P52" s="79" t="str">
        <f t="shared" si="3"/>
        <v>是</v>
      </c>
      <c r="Q52" s="26" t="s">
        <v>29</v>
      </c>
      <c r="R52" s="50">
        <v>0</v>
      </c>
      <c r="S52" s="51"/>
    </row>
    <row r="53" ht="24.75" customHeight="1" spans="1:19">
      <c r="A53" s="76">
        <v>48</v>
      </c>
      <c r="B53" s="51" t="s">
        <v>917</v>
      </c>
      <c r="C53" s="18">
        <v>20200318280</v>
      </c>
      <c r="D53" s="19" t="s">
        <v>925</v>
      </c>
      <c r="E53" s="62">
        <f>VLOOKUP(C53,[9]sheet1!$A:$AQ,42,0)</f>
        <v>0</v>
      </c>
      <c r="F53" s="63" t="str">
        <f>VLOOKUP(C53,[9]sheet1!$A:$AQ,43,0)</f>
        <v/>
      </c>
      <c r="G53" s="26">
        <v>12</v>
      </c>
      <c r="H53" s="26">
        <v>7</v>
      </c>
      <c r="I53" s="26">
        <f t="shared" si="0"/>
        <v>19</v>
      </c>
      <c r="J53" s="26">
        <v>376</v>
      </c>
      <c r="K53" s="26" t="str">
        <f t="shared" si="1"/>
        <v>是</v>
      </c>
      <c r="L53" s="26">
        <v>3790</v>
      </c>
      <c r="M53" s="26" t="str">
        <f t="shared" si="2"/>
        <v>是</v>
      </c>
      <c r="N53" s="43" t="s">
        <v>27</v>
      </c>
      <c r="O53" s="43" t="s">
        <v>28</v>
      </c>
      <c r="P53" s="79" t="str">
        <f t="shared" si="3"/>
        <v>是</v>
      </c>
      <c r="Q53" s="26" t="s">
        <v>29</v>
      </c>
      <c r="R53" s="50">
        <v>0</v>
      </c>
      <c r="S53" s="51"/>
    </row>
    <row r="54" ht="24.75" customHeight="1" spans="1:19">
      <c r="A54" s="76">
        <v>49</v>
      </c>
      <c r="B54" s="51" t="s">
        <v>917</v>
      </c>
      <c r="C54" s="18">
        <v>20200202051</v>
      </c>
      <c r="D54" s="19" t="s">
        <v>926</v>
      </c>
      <c r="E54" s="62">
        <f>VLOOKUP(C54,[9]sheet1!$A:$AQ,42,0)</f>
        <v>0</v>
      </c>
      <c r="F54" s="63" t="str">
        <f>VLOOKUP(C54,[9]sheet1!$A:$AQ,43,0)</f>
        <v/>
      </c>
      <c r="G54" s="26">
        <v>15</v>
      </c>
      <c r="H54" s="26">
        <v>7</v>
      </c>
      <c r="I54" s="26">
        <f t="shared" si="0"/>
        <v>22</v>
      </c>
      <c r="J54" s="26">
        <v>242</v>
      </c>
      <c r="K54" s="26" t="str">
        <f t="shared" si="1"/>
        <v>是</v>
      </c>
      <c r="L54" s="26">
        <v>2710</v>
      </c>
      <c r="M54" s="26" t="str">
        <f t="shared" si="2"/>
        <v>是</v>
      </c>
      <c r="N54" s="43" t="s">
        <v>27</v>
      </c>
      <c r="O54" s="43" t="s">
        <v>28</v>
      </c>
      <c r="P54" s="79" t="str">
        <f t="shared" si="3"/>
        <v>是</v>
      </c>
      <c r="Q54" s="26" t="s">
        <v>29</v>
      </c>
      <c r="R54" s="50">
        <v>0</v>
      </c>
      <c r="S54" s="51"/>
    </row>
    <row r="55" ht="24.75" customHeight="1" spans="1:19">
      <c r="A55" s="76">
        <v>50</v>
      </c>
      <c r="B55" s="51" t="s">
        <v>917</v>
      </c>
      <c r="C55" s="18">
        <v>20200318295</v>
      </c>
      <c r="D55" s="19" t="s">
        <v>927</v>
      </c>
      <c r="E55" s="62">
        <f>VLOOKUP(C55,[9]sheet1!$A:$AQ,42,0)</f>
        <v>0</v>
      </c>
      <c r="F55" s="63" t="str">
        <f>VLOOKUP(C55,[9]sheet1!$A:$AQ,43,0)</f>
        <v/>
      </c>
      <c r="G55" s="26">
        <v>10</v>
      </c>
      <c r="H55" s="26">
        <v>7</v>
      </c>
      <c r="I55" s="26">
        <f t="shared" si="0"/>
        <v>17</v>
      </c>
      <c r="J55" s="26">
        <v>220</v>
      </c>
      <c r="K55" s="26" t="str">
        <f t="shared" si="1"/>
        <v>是</v>
      </c>
      <c r="L55" s="26">
        <v>3810</v>
      </c>
      <c r="M55" s="26" t="str">
        <f t="shared" si="2"/>
        <v>是</v>
      </c>
      <c r="N55" s="43" t="s">
        <v>27</v>
      </c>
      <c r="O55" s="43" t="s">
        <v>28</v>
      </c>
      <c r="P55" s="79" t="str">
        <f t="shared" si="3"/>
        <v>是</v>
      </c>
      <c r="Q55" s="26" t="s">
        <v>29</v>
      </c>
      <c r="R55" s="50">
        <v>0</v>
      </c>
      <c r="S55" s="51"/>
    </row>
    <row r="56" ht="24.75" customHeight="1" spans="1:19">
      <c r="A56" s="76">
        <v>51</v>
      </c>
      <c r="B56" s="51" t="s">
        <v>917</v>
      </c>
      <c r="C56" s="18">
        <v>20200318116</v>
      </c>
      <c r="D56" s="19" t="s">
        <v>928</v>
      </c>
      <c r="E56" s="62">
        <f>VLOOKUP(C56,[9]sheet1!$A:$AQ,42,0)</f>
        <v>0</v>
      </c>
      <c r="F56" s="63" t="str">
        <f>VLOOKUP(C56,[9]sheet1!$A:$AQ,43,0)</f>
        <v/>
      </c>
      <c r="G56" s="26">
        <v>14</v>
      </c>
      <c r="H56" s="26">
        <v>7</v>
      </c>
      <c r="I56" s="26">
        <f t="shared" si="0"/>
        <v>21</v>
      </c>
      <c r="J56" s="26">
        <v>352</v>
      </c>
      <c r="K56" s="26" t="str">
        <f t="shared" si="1"/>
        <v>是</v>
      </c>
      <c r="L56" s="26">
        <v>4150</v>
      </c>
      <c r="M56" s="26" t="str">
        <f t="shared" si="2"/>
        <v>是</v>
      </c>
      <c r="N56" s="43" t="s">
        <v>27</v>
      </c>
      <c r="O56" s="43" t="s">
        <v>28</v>
      </c>
      <c r="P56" s="79" t="str">
        <f t="shared" si="3"/>
        <v>是</v>
      </c>
      <c r="Q56" s="26" t="s">
        <v>29</v>
      </c>
      <c r="R56" s="50">
        <v>0</v>
      </c>
      <c r="S56" s="51"/>
    </row>
    <row r="57" ht="24.75" customHeight="1" spans="1:19">
      <c r="A57" s="76">
        <v>52</v>
      </c>
      <c r="B57" s="51" t="s">
        <v>917</v>
      </c>
      <c r="C57" s="18">
        <v>20200318040</v>
      </c>
      <c r="D57" s="19" t="s">
        <v>929</v>
      </c>
      <c r="E57" s="62">
        <f>VLOOKUP(C57,[9]sheet1!$A:$AQ,42,0)</f>
        <v>0</v>
      </c>
      <c r="F57" s="63" t="str">
        <f>VLOOKUP(C57,[9]sheet1!$A:$AQ,43,0)</f>
        <v/>
      </c>
      <c r="G57" s="26">
        <v>12</v>
      </c>
      <c r="H57" s="26">
        <v>7</v>
      </c>
      <c r="I57" s="26">
        <f t="shared" si="0"/>
        <v>19</v>
      </c>
      <c r="J57" s="26">
        <v>230</v>
      </c>
      <c r="K57" s="26" t="str">
        <f t="shared" si="1"/>
        <v>是</v>
      </c>
      <c r="L57" s="26">
        <v>3520</v>
      </c>
      <c r="M57" s="26" t="str">
        <f t="shared" si="2"/>
        <v>是</v>
      </c>
      <c r="N57" s="43" t="s">
        <v>27</v>
      </c>
      <c r="O57" s="43" t="s">
        <v>28</v>
      </c>
      <c r="P57" s="79" t="str">
        <f t="shared" si="3"/>
        <v>是</v>
      </c>
      <c r="Q57" s="26" t="s">
        <v>29</v>
      </c>
      <c r="R57" s="50">
        <v>0</v>
      </c>
      <c r="S57" s="51"/>
    </row>
    <row r="58" ht="24.75" customHeight="1" spans="1:19">
      <c r="A58" s="76">
        <v>53</v>
      </c>
      <c r="B58" s="51" t="s">
        <v>917</v>
      </c>
      <c r="C58" s="18">
        <v>20200318278</v>
      </c>
      <c r="D58" s="19" t="s">
        <v>930</v>
      </c>
      <c r="E58" s="62">
        <f>VLOOKUP(C58,[9]sheet1!$A:$AQ,42,0)</f>
        <v>0</v>
      </c>
      <c r="F58" s="63" t="str">
        <f>VLOOKUP(C58,[9]sheet1!$A:$AQ,43,0)</f>
        <v/>
      </c>
      <c r="G58" s="26">
        <v>13</v>
      </c>
      <c r="H58" s="26">
        <v>7</v>
      </c>
      <c r="I58" s="26">
        <f t="shared" si="0"/>
        <v>20</v>
      </c>
      <c r="J58" s="26">
        <v>279</v>
      </c>
      <c r="K58" s="26" t="str">
        <f t="shared" si="1"/>
        <v>是</v>
      </c>
      <c r="L58" s="26">
        <v>3630</v>
      </c>
      <c r="M58" s="26" t="str">
        <f t="shared" si="2"/>
        <v>是</v>
      </c>
      <c r="N58" s="43" t="s">
        <v>27</v>
      </c>
      <c r="O58" s="43" t="s">
        <v>28</v>
      </c>
      <c r="P58" s="79" t="str">
        <f t="shared" si="3"/>
        <v>是</v>
      </c>
      <c r="Q58" s="26" t="s">
        <v>29</v>
      </c>
      <c r="R58" s="50">
        <v>0</v>
      </c>
      <c r="S58" s="51"/>
    </row>
    <row r="59" ht="24.75" customHeight="1" spans="1:19">
      <c r="A59" s="76">
        <v>54</v>
      </c>
      <c r="B59" s="51" t="s">
        <v>917</v>
      </c>
      <c r="C59" s="18">
        <v>20200318085</v>
      </c>
      <c r="D59" s="19" t="s">
        <v>931</v>
      </c>
      <c r="E59" s="62">
        <f>VLOOKUP(C59,[9]sheet1!$A:$AQ,42,0)</f>
        <v>0</v>
      </c>
      <c r="F59" s="63" t="str">
        <f>VLOOKUP(C59,[9]sheet1!$A:$AQ,43,0)</f>
        <v/>
      </c>
      <c r="G59" s="26">
        <v>13</v>
      </c>
      <c r="H59" s="26">
        <v>7</v>
      </c>
      <c r="I59" s="26">
        <f t="shared" si="0"/>
        <v>20</v>
      </c>
      <c r="J59" s="26">
        <v>259</v>
      </c>
      <c r="K59" s="26" t="str">
        <f t="shared" si="1"/>
        <v>是</v>
      </c>
      <c r="L59" s="26">
        <v>4110</v>
      </c>
      <c r="M59" s="26" t="str">
        <f t="shared" si="2"/>
        <v>是</v>
      </c>
      <c r="N59" s="43" t="s">
        <v>27</v>
      </c>
      <c r="O59" s="43" t="s">
        <v>28</v>
      </c>
      <c r="P59" s="79" t="str">
        <f t="shared" si="3"/>
        <v>是</v>
      </c>
      <c r="Q59" s="26" t="s">
        <v>29</v>
      </c>
      <c r="R59" s="50">
        <v>0</v>
      </c>
      <c r="S59" s="51"/>
    </row>
    <row r="60" ht="24.75" customHeight="1" spans="1:19">
      <c r="A60" s="76">
        <v>55</v>
      </c>
      <c r="B60" s="51" t="s">
        <v>917</v>
      </c>
      <c r="C60" s="18">
        <v>20200318282</v>
      </c>
      <c r="D60" s="19" t="s">
        <v>932</v>
      </c>
      <c r="E60" s="62">
        <f>VLOOKUP(C60,[9]sheet1!$A:$AQ,42,0)</f>
        <v>0</v>
      </c>
      <c r="F60" s="63" t="str">
        <f>VLOOKUP(C60,[9]sheet1!$A:$AQ,43,0)</f>
        <v/>
      </c>
      <c r="G60" s="26">
        <v>14</v>
      </c>
      <c r="H60" s="26">
        <v>7</v>
      </c>
      <c r="I60" s="26">
        <f t="shared" si="0"/>
        <v>21</v>
      </c>
      <c r="J60" s="26">
        <v>429</v>
      </c>
      <c r="K60" s="26" t="str">
        <f t="shared" si="1"/>
        <v>是</v>
      </c>
      <c r="L60" s="26">
        <v>4490</v>
      </c>
      <c r="M60" s="26" t="str">
        <f t="shared" si="2"/>
        <v>是</v>
      </c>
      <c r="N60" s="43" t="s">
        <v>27</v>
      </c>
      <c r="O60" s="43" t="s">
        <v>28</v>
      </c>
      <c r="P60" s="79" t="str">
        <f t="shared" si="3"/>
        <v>是</v>
      </c>
      <c r="Q60" s="26" t="s">
        <v>29</v>
      </c>
      <c r="R60" s="50">
        <v>0</v>
      </c>
      <c r="S60" s="51"/>
    </row>
    <row r="61" ht="24.75" customHeight="1" spans="1:19">
      <c r="A61" s="76">
        <v>56</v>
      </c>
      <c r="B61" s="51" t="s">
        <v>917</v>
      </c>
      <c r="C61" s="18">
        <v>20200318001</v>
      </c>
      <c r="D61" s="19" t="s">
        <v>933</v>
      </c>
      <c r="E61" s="62">
        <f>VLOOKUP(C61,[9]sheet1!$A:$AQ,42,0)</f>
        <v>0</v>
      </c>
      <c r="F61" s="63" t="str">
        <f>VLOOKUP(C61,[9]sheet1!$A:$AQ,43,0)</f>
        <v/>
      </c>
      <c r="G61" s="26">
        <v>10</v>
      </c>
      <c r="H61" s="26">
        <v>7</v>
      </c>
      <c r="I61" s="26">
        <f t="shared" si="0"/>
        <v>17</v>
      </c>
      <c r="J61" s="26">
        <v>295</v>
      </c>
      <c r="K61" s="26" t="str">
        <f t="shared" si="1"/>
        <v>是</v>
      </c>
      <c r="L61" s="26">
        <v>4130</v>
      </c>
      <c r="M61" s="26" t="str">
        <f t="shared" si="2"/>
        <v>是</v>
      </c>
      <c r="N61" s="43" t="s">
        <v>27</v>
      </c>
      <c r="O61" s="43" t="s">
        <v>28</v>
      </c>
      <c r="P61" s="79" t="str">
        <f t="shared" si="3"/>
        <v>是</v>
      </c>
      <c r="Q61" s="26" t="s">
        <v>29</v>
      </c>
      <c r="R61" s="50">
        <v>0</v>
      </c>
      <c r="S61" s="51"/>
    </row>
    <row r="62" ht="24.75" customHeight="1" spans="1:19">
      <c r="A62" s="76">
        <v>57</v>
      </c>
      <c r="B62" s="51" t="s">
        <v>917</v>
      </c>
      <c r="C62" s="18">
        <v>20200318206</v>
      </c>
      <c r="D62" s="19" t="s">
        <v>934</v>
      </c>
      <c r="E62" s="62">
        <f>VLOOKUP(C62,[9]sheet1!$A:$AQ,42,0)</f>
        <v>0</v>
      </c>
      <c r="F62" s="63" t="str">
        <f>VLOOKUP(C62,[9]sheet1!$A:$AQ,43,0)</f>
        <v/>
      </c>
      <c r="G62" s="26">
        <v>13</v>
      </c>
      <c r="H62" s="26">
        <v>7</v>
      </c>
      <c r="I62" s="26">
        <f t="shared" si="0"/>
        <v>20</v>
      </c>
      <c r="J62" s="26">
        <v>479</v>
      </c>
      <c r="K62" s="26" t="str">
        <f t="shared" si="1"/>
        <v>是</v>
      </c>
      <c r="L62" s="26">
        <v>4110</v>
      </c>
      <c r="M62" s="26" t="str">
        <f t="shared" si="2"/>
        <v>是</v>
      </c>
      <c r="N62" s="43" t="s">
        <v>27</v>
      </c>
      <c r="O62" s="43" t="s">
        <v>28</v>
      </c>
      <c r="P62" s="79" t="str">
        <f t="shared" si="3"/>
        <v>是</v>
      </c>
      <c r="Q62" s="26" t="s">
        <v>29</v>
      </c>
      <c r="R62" s="50">
        <v>0</v>
      </c>
      <c r="S62" s="51"/>
    </row>
    <row r="63" ht="24.75" customHeight="1" spans="1:19">
      <c r="A63" s="76">
        <v>58</v>
      </c>
      <c r="B63" s="51" t="s">
        <v>917</v>
      </c>
      <c r="C63" s="18">
        <v>20200318221</v>
      </c>
      <c r="D63" s="19" t="s">
        <v>935</v>
      </c>
      <c r="E63" s="62">
        <f>VLOOKUP(C63,[9]sheet1!$A:$AQ,42,0)</f>
        <v>0</v>
      </c>
      <c r="F63" s="63" t="str">
        <f>VLOOKUP(C63,[9]sheet1!$A:$AQ,43,0)</f>
        <v/>
      </c>
      <c r="G63" s="26">
        <v>13</v>
      </c>
      <c r="H63" s="26">
        <v>7</v>
      </c>
      <c r="I63" s="26">
        <f t="shared" si="0"/>
        <v>20</v>
      </c>
      <c r="J63" s="26">
        <v>251</v>
      </c>
      <c r="K63" s="26" t="str">
        <f t="shared" si="1"/>
        <v>是</v>
      </c>
      <c r="L63" s="26">
        <v>4160</v>
      </c>
      <c r="M63" s="26" t="str">
        <f t="shared" si="2"/>
        <v>是</v>
      </c>
      <c r="N63" s="43" t="s">
        <v>27</v>
      </c>
      <c r="O63" s="43" t="s">
        <v>28</v>
      </c>
      <c r="P63" s="79" t="str">
        <f t="shared" si="3"/>
        <v>是</v>
      </c>
      <c r="Q63" s="26" t="s">
        <v>29</v>
      </c>
      <c r="R63" s="50">
        <v>0</v>
      </c>
      <c r="S63" s="51"/>
    </row>
    <row r="64" ht="24.75" customHeight="1" spans="1:19">
      <c r="A64" s="76">
        <v>59</v>
      </c>
      <c r="B64" s="51" t="s">
        <v>917</v>
      </c>
      <c r="C64" s="18">
        <v>20200318302</v>
      </c>
      <c r="D64" s="19" t="s">
        <v>936</v>
      </c>
      <c r="E64" s="62">
        <f>VLOOKUP(C64,[9]sheet1!$A:$AQ,42,0)</f>
        <v>0</v>
      </c>
      <c r="F64" s="63" t="str">
        <f>VLOOKUP(C64,[9]sheet1!$A:$AQ,43,0)</f>
        <v/>
      </c>
      <c r="G64" s="26">
        <v>11</v>
      </c>
      <c r="H64" s="26">
        <v>7</v>
      </c>
      <c r="I64" s="26">
        <f t="shared" si="0"/>
        <v>18</v>
      </c>
      <c r="J64" s="26">
        <v>185</v>
      </c>
      <c r="K64" s="26" t="str">
        <f t="shared" si="1"/>
        <v>是</v>
      </c>
      <c r="L64" s="26">
        <v>3650</v>
      </c>
      <c r="M64" s="26" t="str">
        <f t="shared" si="2"/>
        <v>是</v>
      </c>
      <c r="N64" s="43" t="s">
        <v>27</v>
      </c>
      <c r="O64" s="43" t="s">
        <v>28</v>
      </c>
      <c r="P64" s="79" t="str">
        <f t="shared" si="3"/>
        <v>是</v>
      </c>
      <c r="Q64" s="26" t="s">
        <v>29</v>
      </c>
      <c r="R64" s="50">
        <v>0</v>
      </c>
      <c r="S64" s="51"/>
    </row>
    <row r="65" s="36" customFormat="1" ht="24.75" customHeight="1" spans="1:19">
      <c r="A65" s="76">
        <v>60</v>
      </c>
      <c r="B65" s="51" t="s">
        <v>917</v>
      </c>
      <c r="C65" s="18">
        <v>20170309165</v>
      </c>
      <c r="D65" s="19" t="s">
        <v>937</v>
      </c>
      <c r="E65" s="62">
        <f>VLOOKUP(C65,[9]sheet1!$A:$AQ,42,0)</f>
        <v>0</v>
      </c>
      <c r="F65" s="63" t="str">
        <f>VLOOKUP(C65,[9]sheet1!$A:$AQ,43,0)</f>
        <v/>
      </c>
      <c r="G65" s="26">
        <v>15</v>
      </c>
      <c r="H65" s="26">
        <v>8</v>
      </c>
      <c r="I65" s="26">
        <f t="shared" si="0"/>
        <v>23</v>
      </c>
      <c r="J65" s="26" t="s">
        <v>938</v>
      </c>
      <c r="K65" s="26" t="str">
        <f t="shared" si="1"/>
        <v>是</v>
      </c>
      <c r="L65" s="26" t="s">
        <v>938</v>
      </c>
      <c r="M65" s="26" t="str">
        <f t="shared" si="2"/>
        <v>是</v>
      </c>
      <c r="N65" s="43" t="s">
        <v>27</v>
      </c>
      <c r="O65" s="43" t="s">
        <v>28</v>
      </c>
      <c r="P65" s="79" t="str">
        <f t="shared" si="3"/>
        <v>是</v>
      </c>
      <c r="Q65" s="26" t="s">
        <v>29</v>
      </c>
      <c r="R65" s="50">
        <v>0</v>
      </c>
      <c r="S65" s="51"/>
    </row>
    <row r="66" ht="24.75" customHeight="1" spans="1:19">
      <c r="A66" s="76">
        <v>61</v>
      </c>
      <c r="B66" s="51" t="s">
        <v>917</v>
      </c>
      <c r="C66" s="18">
        <v>20200318219</v>
      </c>
      <c r="D66" s="19" t="s">
        <v>939</v>
      </c>
      <c r="E66" s="62">
        <f>VLOOKUP(C66,[9]sheet1!$A:$AQ,42,0)</f>
        <v>0</v>
      </c>
      <c r="F66" s="63" t="str">
        <f>VLOOKUP(C66,[9]sheet1!$A:$AQ,43,0)</f>
        <v/>
      </c>
      <c r="G66" s="26">
        <v>14</v>
      </c>
      <c r="H66" s="26">
        <v>7</v>
      </c>
      <c r="I66" s="26">
        <f t="shared" si="0"/>
        <v>21</v>
      </c>
      <c r="J66" s="26">
        <v>207</v>
      </c>
      <c r="K66" s="26" t="str">
        <f t="shared" si="1"/>
        <v>是</v>
      </c>
      <c r="L66" s="26">
        <v>3650</v>
      </c>
      <c r="M66" s="26" t="str">
        <f t="shared" si="2"/>
        <v>是</v>
      </c>
      <c r="N66" s="43" t="s">
        <v>27</v>
      </c>
      <c r="O66" s="43" t="s">
        <v>28</v>
      </c>
      <c r="P66" s="79" t="str">
        <f t="shared" ref="P66:P129" si="4">IF(AND(E66=0,SUM(G66:H66)&gt;=15,G66&gt;=6,H66&gt;=5,J66&gt;=120,L66&gt;=1800),"是","否")</f>
        <v>是</v>
      </c>
      <c r="Q66" s="26" t="s">
        <v>29</v>
      </c>
      <c r="R66" s="50">
        <v>0</v>
      </c>
      <c r="S66" s="51"/>
    </row>
    <row r="67" ht="24.75" customHeight="1" spans="1:19">
      <c r="A67" s="76">
        <v>62</v>
      </c>
      <c r="B67" s="51" t="s">
        <v>917</v>
      </c>
      <c r="C67" s="18">
        <v>20200102034</v>
      </c>
      <c r="D67" s="19" t="s">
        <v>940</v>
      </c>
      <c r="E67" s="62">
        <f>VLOOKUP(C67,[9]sheet1!$A:$AQ,42,0)</f>
        <v>0</v>
      </c>
      <c r="F67" s="63" t="str">
        <f>VLOOKUP(C67,[9]sheet1!$A:$AQ,43,0)</f>
        <v/>
      </c>
      <c r="G67" s="26">
        <v>13</v>
      </c>
      <c r="H67" s="26">
        <v>7</v>
      </c>
      <c r="I67" s="26">
        <f t="shared" si="0"/>
        <v>20</v>
      </c>
      <c r="J67" s="26">
        <v>231</v>
      </c>
      <c r="K67" s="26" t="str">
        <f t="shared" si="1"/>
        <v>是</v>
      </c>
      <c r="L67" s="26">
        <v>3020</v>
      </c>
      <c r="M67" s="26" t="str">
        <f t="shared" si="2"/>
        <v>是</v>
      </c>
      <c r="N67" s="43" t="s">
        <v>27</v>
      </c>
      <c r="O67" s="43" t="s">
        <v>28</v>
      </c>
      <c r="P67" s="79" t="str">
        <f t="shared" si="4"/>
        <v>是</v>
      </c>
      <c r="Q67" s="26" t="s">
        <v>29</v>
      </c>
      <c r="R67" s="50">
        <v>0</v>
      </c>
      <c r="S67" s="51"/>
    </row>
    <row r="68" ht="24.75" customHeight="1" spans="1:19">
      <c r="A68" s="76">
        <v>63</v>
      </c>
      <c r="B68" s="51" t="s">
        <v>917</v>
      </c>
      <c r="C68" s="18">
        <v>20200318326</v>
      </c>
      <c r="D68" s="59" t="s">
        <v>941</v>
      </c>
      <c r="E68" s="62">
        <f>VLOOKUP(C68,[9]sheet1!$A:$AQ,42,0)</f>
        <v>0</v>
      </c>
      <c r="F68" s="63" t="str">
        <f>VLOOKUP(C68,[9]sheet1!$A:$AQ,43,0)</f>
        <v/>
      </c>
      <c r="G68" s="26">
        <v>12</v>
      </c>
      <c r="H68" s="26">
        <v>7</v>
      </c>
      <c r="I68" s="26">
        <f t="shared" si="0"/>
        <v>19</v>
      </c>
      <c r="J68" s="26">
        <v>222</v>
      </c>
      <c r="K68" s="26" t="str">
        <f t="shared" si="1"/>
        <v>是</v>
      </c>
      <c r="L68" s="26">
        <v>3890</v>
      </c>
      <c r="M68" s="26" t="str">
        <f t="shared" si="2"/>
        <v>是</v>
      </c>
      <c r="N68" s="43" t="s">
        <v>27</v>
      </c>
      <c r="O68" s="43" t="s">
        <v>28</v>
      </c>
      <c r="P68" s="79" t="str">
        <f t="shared" si="4"/>
        <v>是</v>
      </c>
      <c r="Q68" s="26" t="s">
        <v>29</v>
      </c>
      <c r="R68" s="50">
        <v>7450.96</v>
      </c>
      <c r="S68" s="51"/>
    </row>
    <row r="69" ht="24.75" customHeight="1" spans="1:19">
      <c r="A69" s="76">
        <v>64</v>
      </c>
      <c r="B69" s="51" t="s">
        <v>917</v>
      </c>
      <c r="C69" s="18">
        <v>20200318170</v>
      </c>
      <c r="D69" s="19" t="s">
        <v>942</v>
      </c>
      <c r="E69" s="62">
        <f>VLOOKUP(C69,[9]sheet1!$A:$AQ,42,0)</f>
        <v>0</v>
      </c>
      <c r="F69" s="63" t="str">
        <f>VLOOKUP(C69,[9]sheet1!$A:$AQ,43,0)</f>
        <v/>
      </c>
      <c r="G69" s="26">
        <v>13</v>
      </c>
      <c r="H69" s="26">
        <v>7</v>
      </c>
      <c r="I69" s="26">
        <f t="shared" si="0"/>
        <v>20</v>
      </c>
      <c r="J69" s="26">
        <v>192</v>
      </c>
      <c r="K69" s="26" t="str">
        <f t="shared" si="1"/>
        <v>是</v>
      </c>
      <c r="L69" s="26">
        <v>3490</v>
      </c>
      <c r="M69" s="26" t="str">
        <f t="shared" si="2"/>
        <v>是</v>
      </c>
      <c r="N69" s="43" t="s">
        <v>27</v>
      </c>
      <c r="O69" s="43" t="s">
        <v>28</v>
      </c>
      <c r="P69" s="79" t="str">
        <f t="shared" si="4"/>
        <v>是</v>
      </c>
      <c r="Q69" s="26" t="s">
        <v>29</v>
      </c>
      <c r="R69" s="50">
        <v>0</v>
      </c>
      <c r="S69" s="51"/>
    </row>
    <row r="70" ht="24.75" customHeight="1" spans="1:19">
      <c r="A70" s="76">
        <v>65</v>
      </c>
      <c r="B70" s="51" t="s">
        <v>917</v>
      </c>
      <c r="C70" s="18">
        <v>20200318205</v>
      </c>
      <c r="D70" s="19" t="s">
        <v>943</v>
      </c>
      <c r="E70" s="62">
        <f>VLOOKUP(C70,[9]sheet1!$A:$AQ,42,0)</f>
        <v>0</v>
      </c>
      <c r="F70" s="63" t="str">
        <f>VLOOKUP(C70,[9]sheet1!$A:$AQ,43,0)</f>
        <v/>
      </c>
      <c r="G70" s="26">
        <v>14</v>
      </c>
      <c r="H70" s="26">
        <v>7</v>
      </c>
      <c r="I70" s="26">
        <f t="shared" ref="I70:I131" si="5">SUM(G70:H70)</f>
        <v>21</v>
      </c>
      <c r="J70" s="26">
        <v>238</v>
      </c>
      <c r="K70" s="26" t="str">
        <f t="shared" ref="K70:K131" si="6">IF(J70&gt;=120,"是","否")</f>
        <v>是</v>
      </c>
      <c r="L70" s="26">
        <v>3340</v>
      </c>
      <c r="M70" s="26" t="str">
        <f t="shared" ref="M70:M131" si="7">IF(L70&gt;=1800,"是","否")</f>
        <v>是</v>
      </c>
      <c r="N70" s="43" t="s">
        <v>27</v>
      </c>
      <c r="O70" s="43" t="s">
        <v>28</v>
      </c>
      <c r="P70" s="79" t="str">
        <f t="shared" si="4"/>
        <v>是</v>
      </c>
      <c r="Q70" s="26" t="s">
        <v>29</v>
      </c>
      <c r="R70" s="50">
        <v>0</v>
      </c>
      <c r="S70" s="51"/>
    </row>
    <row r="71" ht="24.75" customHeight="1" spans="1:19">
      <c r="A71" s="76">
        <v>66</v>
      </c>
      <c r="B71" s="51" t="s">
        <v>917</v>
      </c>
      <c r="C71" s="18">
        <v>20200318127</v>
      </c>
      <c r="D71" s="19" t="s">
        <v>944</v>
      </c>
      <c r="E71" s="62">
        <f>VLOOKUP(C71,[9]sheet1!$A:$AQ,42,0)</f>
        <v>0</v>
      </c>
      <c r="F71" s="63" t="str">
        <f>VLOOKUP(C71,[9]sheet1!$A:$AQ,43,0)</f>
        <v/>
      </c>
      <c r="G71" s="26">
        <v>15</v>
      </c>
      <c r="H71" s="26">
        <v>7</v>
      </c>
      <c r="I71" s="26">
        <f t="shared" si="5"/>
        <v>22</v>
      </c>
      <c r="J71" s="26">
        <v>157</v>
      </c>
      <c r="K71" s="26" t="str">
        <f t="shared" si="6"/>
        <v>是</v>
      </c>
      <c r="L71" s="26">
        <v>3350</v>
      </c>
      <c r="M71" s="26" t="str">
        <f t="shared" si="7"/>
        <v>是</v>
      </c>
      <c r="N71" s="43" t="s">
        <v>27</v>
      </c>
      <c r="O71" s="43" t="s">
        <v>28</v>
      </c>
      <c r="P71" s="79" t="str">
        <f t="shared" si="4"/>
        <v>是</v>
      </c>
      <c r="Q71" s="26" t="s">
        <v>29</v>
      </c>
      <c r="R71" s="50">
        <v>0</v>
      </c>
      <c r="S71" s="51"/>
    </row>
    <row r="72" ht="24.75" customHeight="1" spans="1:19">
      <c r="A72" s="76">
        <v>67</v>
      </c>
      <c r="B72" s="51" t="s">
        <v>917</v>
      </c>
      <c r="C72" s="18">
        <v>20200318093</v>
      </c>
      <c r="D72" s="19" t="s">
        <v>945</v>
      </c>
      <c r="E72" s="62">
        <f>VLOOKUP(C72,[9]sheet1!$A:$AQ,42,0)</f>
        <v>0</v>
      </c>
      <c r="F72" s="63" t="str">
        <f>VLOOKUP(C72,[9]sheet1!$A:$AQ,43,0)</f>
        <v/>
      </c>
      <c r="G72" s="26">
        <v>16</v>
      </c>
      <c r="H72" s="26">
        <v>7</v>
      </c>
      <c r="I72" s="26">
        <f t="shared" si="5"/>
        <v>23</v>
      </c>
      <c r="J72" s="26">
        <v>301</v>
      </c>
      <c r="K72" s="26" t="str">
        <f t="shared" si="6"/>
        <v>是</v>
      </c>
      <c r="L72" s="26">
        <v>3420</v>
      </c>
      <c r="M72" s="26" t="str">
        <f t="shared" si="7"/>
        <v>是</v>
      </c>
      <c r="N72" s="43" t="s">
        <v>27</v>
      </c>
      <c r="O72" s="43" t="s">
        <v>28</v>
      </c>
      <c r="P72" s="79" t="str">
        <f t="shared" si="4"/>
        <v>是</v>
      </c>
      <c r="Q72" s="26" t="s">
        <v>29</v>
      </c>
      <c r="R72" s="50">
        <v>0</v>
      </c>
      <c r="S72" s="51"/>
    </row>
    <row r="73" ht="24.75" customHeight="1" spans="1:19">
      <c r="A73" s="76">
        <v>68</v>
      </c>
      <c r="B73" s="51" t="s">
        <v>917</v>
      </c>
      <c r="C73" s="18">
        <v>20200318286</v>
      </c>
      <c r="D73" s="19" t="s">
        <v>946</v>
      </c>
      <c r="E73" s="62">
        <f>VLOOKUP(C73,[9]sheet1!$A:$AQ,42,0)</f>
        <v>0</v>
      </c>
      <c r="F73" s="63" t="str">
        <f>VLOOKUP(C73,[9]sheet1!$A:$AQ,43,0)</f>
        <v/>
      </c>
      <c r="G73" s="26">
        <v>14</v>
      </c>
      <c r="H73" s="26">
        <v>7</v>
      </c>
      <c r="I73" s="26">
        <f t="shared" si="5"/>
        <v>21</v>
      </c>
      <c r="J73" s="26">
        <v>332</v>
      </c>
      <c r="K73" s="26" t="str">
        <f t="shared" si="6"/>
        <v>是</v>
      </c>
      <c r="L73" s="26">
        <v>3790</v>
      </c>
      <c r="M73" s="26" t="str">
        <f t="shared" si="7"/>
        <v>是</v>
      </c>
      <c r="N73" s="43" t="s">
        <v>27</v>
      </c>
      <c r="O73" s="43" t="s">
        <v>28</v>
      </c>
      <c r="P73" s="79" t="str">
        <f t="shared" si="4"/>
        <v>是</v>
      </c>
      <c r="Q73" s="26" t="s">
        <v>29</v>
      </c>
      <c r="R73" s="50">
        <v>0</v>
      </c>
      <c r="S73" s="51"/>
    </row>
    <row r="74" ht="24.75" customHeight="1" spans="1:19">
      <c r="A74" s="76">
        <v>69</v>
      </c>
      <c r="B74" s="51" t="s">
        <v>917</v>
      </c>
      <c r="C74" s="18">
        <v>20200609009</v>
      </c>
      <c r="D74" s="19" t="s">
        <v>947</v>
      </c>
      <c r="E74" s="62">
        <f>VLOOKUP(C74,[9]sheet1!$A:$AQ,42,0)</f>
        <v>0</v>
      </c>
      <c r="F74" s="63" t="str">
        <f>VLOOKUP(C74,[9]sheet1!$A:$AQ,43,0)</f>
        <v/>
      </c>
      <c r="G74" s="26">
        <v>14</v>
      </c>
      <c r="H74" s="26">
        <v>7</v>
      </c>
      <c r="I74" s="26">
        <f t="shared" si="5"/>
        <v>21</v>
      </c>
      <c r="J74" s="26">
        <v>212</v>
      </c>
      <c r="K74" s="26" t="str">
        <f t="shared" si="6"/>
        <v>是</v>
      </c>
      <c r="L74" s="26">
        <v>2800</v>
      </c>
      <c r="M74" s="26" t="str">
        <f t="shared" si="7"/>
        <v>是</v>
      </c>
      <c r="N74" s="43" t="s">
        <v>27</v>
      </c>
      <c r="O74" s="43" t="s">
        <v>28</v>
      </c>
      <c r="P74" s="79" t="str">
        <f t="shared" si="4"/>
        <v>是</v>
      </c>
      <c r="Q74" s="26" t="s">
        <v>29</v>
      </c>
      <c r="R74" s="50">
        <v>0</v>
      </c>
      <c r="S74" s="51"/>
    </row>
    <row r="75" ht="24.75" customHeight="1" spans="1:19">
      <c r="A75" s="76">
        <v>70</v>
      </c>
      <c r="B75" s="51" t="s">
        <v>917</v>
      </c>
      <c r="C75" s="18">
        <v>20200318035</v>
      </c>
      <c r="D75" s="19" t="s">
        <v>948</v>
      </c>
      <c r="E75" s="62">
        <f>VLOOKUP(C75,[9]sheet1!$A:$AQ,42,0)</f>
        <v>0</v>
      </c>
      <c r="F75" s="63" t="str">
        <f>VLOOKUP(C75,[9]sheet1!$A:$AQ,43,0)</f>
        <v/>
      </c>
      <c r="G75" s="26">
        <v>14</v>
      </c>
      <c r="H75" s="26">
        <v>7</v>
      </c>
      <c r="I75" s="26">
        <f t="shared" si="5"/>
        <v>21</v>
      </c>
      <c r="J75" s="26">
        <v>193</v>
      </c>
      <c r="K75" s="26" t="str">
        <f t="shared" si="6"/>
        <v>是</v>
      </c>
      <c r="L75" s="26">
        <v>3380</v>
      </c>
      <c r="M75" s="26" t="str">
        <f t="shared" si="7"/>
        <v>是</v>
      </c>
      <c r="N75" s="43" t="s">
        <v>27</v>
      </c>
      <c r="O75" s="43" t="s">
        <v>28</v>
      </c>
      <c r="P75" s="79" t="str">
        <f t="shared" si="4"/>
        <v>是</v>
      </c>
      <c r="Q75" s="26" t="s">
        <v>29</v>
      </c>
      <c r="R75" s="50">
        <v>0</v>
      </c>
      <c r="S75" s="51"/>
    </row>
    <row r="76" ht="24.75" customHeight="1" spans="1:19">
      <c r="A76" s="76">
        <v>71</v>
      </c>
      <c r="B76" s="51" t="s">
        <v>917</v>
      </c>
      <c r="C76" s="18">
        <v>20200318142</v>
      </c>
      <c r="D76" s="19" t="s">
        <v>949</v>
      </c>
      <c r="E76" s="62">
        <f>VLOOKUP(C76,[9]sheet1!$A:$AQ,42,0)</f>
        <v>0</v>
      </c>
      <c r="F76" s="63" t="str">
        <f>VLOOKUP(C76,[9]sheet1!$A:$AQ,43,0)</f>
        <v/>
      </c>
      <c r="G76" s="26">
        <v>14</v>
      </c>
      <c r="H76" s="26">
        <v>7</v>
      </c>
      <c r="I76" s="26">
        <f t="shared" si="5"/>
        <v>21</v>
      </c>
      <c r="J76" s="26">
        <v>164</v>
      </c>
      <c r="K76" s="26" t="str">
        <f t="shared" si="6"/>
        <v>是</v>
      </c>
      <c r="L76" s="26">
        <v>3400</v>
      </c>
      <c r="M76" s="26" t="str">
        <f t="shared" si="7"/>
        <v>是</v>
      </c>
      <c r="N76" s="43" t="s">
        <v>27</v>
      </c>
      <c r="O76" s="43" t="s">
        <v>28</v>
      </c>
      <c r="P76" s="79" t="str">
        <f t="shared" si="4"/>
        <v>是</v>
      </c>
      <c r="Q76" s="26" t="s">
        <v>29</v>
      </c>
      <c r="R76" s="50">
        <v>0</v>
      </c>
      <c r="S76" s="51"/>
    </row>
    <row r="77" ht="24.75" customHeight="1" spans="1:19">
      <c r="A77" s="76">
        <v>72</v>
      </c>
      <c r="B77" s="51" t="s">
        <v>917</v>
      </c>
      <c r="C77" s="18">
        <v>20200318151</v>
      </c>
      <c r="D77" s="19" t="s">
        <v>950</v>
      </c>
      <c r="E77" s="62">
        <f>VLOOKUP(C77,[9]sheet1!$A:$AQ,42,0)</f>
        <v>0</v>
      </c>
      <c r="F77" s="63" t="str">
        <f>VLOOKUP(C77,[9]sheet1!$A:$AQ,43,0)</f>
        <v/>
      </c>
      <c r="G77" s="26">
        <v>10</v>
      </c>
      <c r="H77" s="26">
        <v>7</v>
      </c>
      <c r="I77" s="26">
        <f t="shared" si="5"/>
        <v>17</v>
      </c>
      <c r="J77" s="26">
        <v>341</v>
      </c>
      <c r="K77" s="26" t="str">
        <f t="shared" si="6"/>
        <v>是</v>
      </c>
      <c r="L77" s="26">
        <v>3600</v>
      </c>
      <c r="M77" s="26" t="str">
        <f t="shared" si="7"/>
        <v>是</v>
      </c>
      <c r="N77" s="43" t="s">
        <v>27</v>
      </c>
      <c r="O77" s="43" t="s">
        <v>28</v>
      </c>
      <c r="P77" s="79" t="str">
        <f t="shared" si="4"/>
        <v>是</v>
      </c>
      <c r="Q77" s="26" t="s">
        <v>29</v>
      </c>
      <c r="R77" s="50">
        <v>0</v>
      </c>
      <c r="S77" s="51"/>
    </row>
    <row r="78" ht="24.75" customHeight="1" spans="1:19">
      <c r="A78" s="76">
        <v>73</v>
      </c>
      <c r="B78" s="51" t="s">
        <v>917</v>
      </c>
      <c r="C78" s="18">
        <v>20200318071</v>
      </c>
      <c r="D78" s="19" t="s">
        <v>951</v>
      </c>
      <c r="E78" s="62">
        <f>VLOOKUP(C78,[9]sheet1!$A:$AQ,42,0)</f>
        <v>0</v>
      </c>
      <c r="F78" s="63" t="str">
        <f>VLOOKUP(C78,[9]sheet1!$A:$AQ,43,0)</f>
        <v/>
      </c>
      <c r="G78" s="26">
        <v>15</v>
      </c>
      <c r="H78" s="26">
        <v>7</v>
      </c>
      <c r="I78" s="26">
        <f t="shared" si="5"/>
        <v>22</v>
      </c>
      <c r="J78" s="26">
        <v>291</v>
      </c>
      <c r="K78" s="26" t="str">
        <f t="shared" si="6"/>
        <v>是</v>
      </c>
      <c r="L78" s="26">
        <v>3550</v>
      </c>
      <c r="M78" s="26" t="str">
        <f t="shared" si="7"/>
        <v>是</v>
      </c>
      <c r="N78" s="43" t="s">
        <v>27</v>
      </c>
      <c r="O78" s="43" t="s">
        <v>28</v>
      </c>
      <c r="P78" s="79" t="str">
        <f t="shared" si="4"/>
        <v>是</v>
      </c>
      <c r="Q78" s="26" t="s">
        <v>29</v>
      </c>
      <c r="R78" s="50">
        <v>0</v>
      </c>
      <c r="S78" s="51"/>
    </row>
    <row r="79" ht="24.75" customHeight="1" spans="1:19">
      <c r="A79" s="76">
        <v>74</v>
      </c>
      <c r="B79" s="51" t="s">
        <v>917</v>
      </c>
      <c r="C79" s="18">
        <v>20200105046</v>
      </c>
      <c r="D79" s="19" t="s">
        <v>952</v>
      </c>
      <c r="E79" s="62">
        <f>VLOOKUP(C79,[9]sheet1!$A:$AQ,42,0)</f>
        <v>0</v>
      </c>
      <c r="F79" s="63" t="str">
        <f>VLOOKUP(C79,[9]sheet1!$A:$AQ,43,0)</f>
        <v/>
      </c>
      <c r="G79" s="26">
        <v>13</v>
      </c>
      <c r="H79" s="26">
        <v>7</v>
      </c>
      <c r="I79" s="26">
        <f t="shared" si="5"/>
        <v>20</v>
      </c>
      <c r="J79" s="26">
        <v>198</v>
      </c>
      <c r="K79" s="26" t="str">
        <f t="shared" si="6"/>
        <v>是</v>
      </c>
      <c r="L79" s="26">
        <v>3220</v>
      </c>
      <c r="M79" s="26" t="str">
        <f t="shared" si="7"/>
        <v>是</v>
      </c>
      <c r="N79" s="43" t="s">
        <v>27</v>
      </c>
      <c r="O79" s="43" t="s">
        <v>28</v>
      </c>
      <c r="P79" s="79" t="str">
        <f t="shared" si="4"/>
        <v>是</v>
      </c>
      <c r="Q79" s="26" t="s">
        <v>29</v>
      </c>
      <c r="R79" s="50">
        <v>0</v>
      </c>
      <c r="S79" s="51"/>
    </row>
    <row r="80" ht="24.75" customHeight="1" spans="1:19">
      <c r="A80" s="76">
        <v>75</v>
      </c>
      <c r="B80" s="51" t="s">
        <v>917</v>
      </c>
      <c r="C80" s="18">
        <v>20200318107</v>
      </c>
      <c r="D80" s="19" t="s">
        <v>953</v>
      </c>
      <c r="E80" s="62">
        <f>VLOOKUP(C80,[9]sheet1!$A:$AQ,42,0)</f>
        <v>0</v>
      </c>
      <c r="F80" s="63" t="str">
        <f>VLOOKUP(C80,[9]sheet1!$A:$AQ,43,0)</f>
        <v/>
      </c>
      <c r="G80" s="26">
        <v>14</v>
      </c>
      <c r="H80" s="26">
        <v>7</v>
      </c>
      <c r="I80" s="26">
        <f t="shared" si="5"/>
        <v>21</v>
      </c>
      <c r="J80" s="26">
        <v>180</v>
      </c>
      <c r="K80" s="26" t="str">
        <f t="shared" si="6"/>
        <v>是</v>
      </c>
      <c r="L80" s="26">
        <v>3400</v>
      </c>
      <c r="M80" s="26" t="str">
        <f t="shared" si="7"/>
        <v>是</v>
      </c>
      <c r="N80" s="43" t="s">
        <v>27</v>
      </c>
      <c r="O80" s="43" t="s">
        <v>28</v>
      </c>
      <c r="P80" s="79" t="str">
        <f t="shared" si="4"/>
        <v>是</v>
      </c>
      <c r="Q80" s="26" t="s">
        <v>29</v>
      </c>
      <c r="R80" s="50">
        <v>0</v>
      </c>
      <c r="S80" s="51"/>
    </row>
    <row r="81" ht="24.75" customHeight="1" spans="1:19">
      <c r="A81" s="76">
        <v>76</v>
      </c>
      <c r="B81" s="51" t="s">
        <v>917</v>
      </c>
      <c r="C81" s="18">
        <v>20200318272</v>
      </c>
      <c r="D81" s="19" t="s">
        <v>954</v>
      </c>
      <c r="E81" s="62">
        <f>VLOOKUP(C81,[9]sheet1!$A:$AQ,42,0)</f>
        <v>0</v>
      </c>
      <c r="F81" s="63" t="str">
        <f>VLOOKUP(C81,[9]sheet1!$A:$AQ,43,0)</f>
        <v/>
      </c>
      <c r="G81" s="26">
        <v>14</v>
      </c>
      <c r="H81" s="26">
        <v>7</v>
      </c>
      <c r="I81" s="26">
        <f t="shared" si="5"/>
        <v>21</v>
      </c>
      <c r="J81" s="26">
        <v>392</v>
      </c>
      <c r="K81" s="26" t="str">
        <f t="shared" si="6"/>
        <v>是</v>
      </c>
      <c r="L81" s="26">
        <v>4170</v>
      </c>
      <c r="M81" s="26" t="str">
        <f t="shared" si="7"/>
        <v>是</v>
      </c>
      <c r="N81" s="43" t="s">
        <v>27</v>
      </c>
      <c r="O81" s="43" t="s">
        <v>28</v>
      </c>
      <c r="P81" s="79" t="str">
        <f t="shared" si="4"/>
        <v>是</v>
      </c>
      <c r="Q81" s="26" t="s">
        <v>29</v>
      </c>
      <c r="R81" s="50">
        <v>0</v>
      </c>
      <c r="S81" s="51"/>
    </row>
    <row r="82" ht="24.75" customHeight="1" spans="1:19">
      <c r="A82" s="76">
        <v>77</v>
      </c>
      <c r="B82" s="51" t="s">
        <v>917</v>
      </c>
      <c r="C82" s="18">
        <v>20200318155</v>
      </c>
      <c r="D82" s="19" t="s">
        <v>955</v>
      </c>
      <c r="E82" s="62">
        <f>VLOOKUP(C82,[9]sheet1!$A:$AQ,42,0)</f>
        <v>0</v>
      </c>
      <c r="F82" s="63" t="str">
        <f>VLOOKUP(C82,[9]sheet1!$A:$AQ,43,0)</f>
        <v/>
      </c>
      <c r="G82" s="26">
        <v>14</v>
      </c>
      <c r="H82" s="26">
        <v>7</v>
      </c>
      <c r="I82" s="26">
        <f t="shared" si="5"/>
        <v>21</v>
      </c>
      <c r="J82" s="26">
        <v>203</v>
      </c>
      <c r="K82" s="26" t="str">
        <f t="shared" si="6"/>
        <v>是</v>
      </c>
      <c r="L82" s="26">
        <v>3770</v>
      </c>
      <c r="M82" s="26" t="str">
        <f t="shared" si="7"/>
        <v>是</v>
      </c>
      <c r="N82" s="43" t="s">
        <v>27</v>
      </c>
      <c r="O82" s="43" t="s">
        <v>28</v>
      </c>
      <c r="P82" s="79" t="str">
        <f t="shared" si="4"/>
        <v>是</v>
      </c>
      <c r="Q82" s="26" t="s">
        <v>29</v>
      </c>
      <c r="R82" s="50">
        <v>0</v>
      </c>
      <c r="S82" s="51"/>
    </row>
    <row r="83" ht="24.75" customHeight="1" spans="1:19">
      <c r="A83" s="76">
        <v>78</v>
      </c>
      <c r="B83" s="51" t="s">
        <v>917</v>
      </c>
      <c r="C83" s="18">
        <v>20200318069</v>
      </c>
      <c r="D83" s="19" t="s">
        <v>956</v>
      </c>
      <c r="E83" s="62">
        <f>VLOOKUP(C83,[9]sheet1!$A:$AQ,42,0)</f>
        <v>0</v>
      </c>
      <c r="F83" s="63" t="str">
        <f>VLOOKUP(C83,[9]sheet1!$A:$AQ,43,0)</f>
        <v/>
      </c>
      <c r="G83" s="26">
        <v>10</v>
      </c>
      <c r="H83" s="26">
        <v>6</v>
      </c>
      <c r="I83" s="26">
        <f t="shared" si="5"/>
        <v>16</v>
      </c>
      <c r="J83" s="26">
        <v>285</v>
      </c>
      <c r="K83" s="26" t="str">
        <f t="shared" si="6"/>
        <v>是</v>
      </c>
      <c r="L83" s="26">
        <v>3540</v>
      </c>
      <c r="M83" s="26" t="str">
        <f t="shared" si="7"/>
        <v>是</v>
      </c>
      <c r="N83" s="43" t="s">
        <v>27</v>
      </c>
      <c r="O83" s="43" t="s">
        <v>28</v>
      </c>
      <c r="P83" s="79" t="str">
        <f t="shared" si="4"/>
        <v>是</v>
      </c>
      <c r="Q83" s="26" t="s">
        <v>29</v>
      </c>
      <c r="R83" s="50">
        <v>0</v>
      </c>
      <c r="S83" s="51"/>
    </row>
    <row r="84" ht="24.75" customHeight="1" spans="1:19">
      <c r="A84" s="76">
        <v>79</v>
      </c>
      <c r="B84" s="51" t="s">
        <v>917</v>
      </c>
      <c r="C84" s="18">
        <v>20200318036</v>
      </c>
      <c r="D84" s="19" t="s">
        <v>957</v>
      </c>
      <c r="E84" s="62">
        <f>VLOOKUP(C84,[9]sheet1!$A:$AQ,42,0)</f>
        <v>1</v>
      </c>
      <c r="F84" s="63" t="str">
        <f>VLOOKUP(C84,[9]sheet1!$A:$AQ,43,0)</f>
        <v>预就业实习</v>
      </c>
      <c r="G84" s="26">
        <v>10</v>
      </c>
      <c r="H84" s="26">
        <v>7</v>
      </c>
      <c r="I84" s="26">
        <f t="shared" si="5"/>
        <v>17</v>
      </c>
      <c r="J84" s="26">
        <v>193</v>
      </c>
      <c r="K84" s="26" t="str">
        <f t="shared" si="6"/>
        <v>是</v>
      </c>
      <c r="L84" s="26">
        <v>3180</v>
      </c>
      <c r="M84" s="26" t="str">
        <f t="shared" si="7"/>
        <v>是</v>
      </c>
      <c r="N84" s="43" t="s">
        <v>27</v>
      </c>
      <c r="O84" s="43" t="s">
        <v>28</v>
      </c>
      <c r="P84" s="79" t="str">
        <f t="shared" si="4"/>
        <v>否</v>
      </c>
      <c r="Q84" s="26" t="s">
        <v>63</v>
      </c>
      <c r="R84" s="50">
        <v>0</v>
      </c>
      <c r="S84" s="51">
        <v>1</v>
      </c>
    </row>
    <row r="85" ht="24.75" customHeight="1" spans="1:19">
      <c r="A85" s="76">
        <v>80</v>
      </c>
      <c r="B85" s="51" t="s">
        <v>917</v>
      </c>
      <c r="C85" s="18">
        <v>20200318050</v>
      </c>
      <c r="D85" s="19" t="s">
        <v>958</v>
      </c>
      <c r="E85" s="62">
        <f>VLOOKUP(C85,[9]sheet1!$A:$AQ,42,0)</f>
        <v>1</v>
      </c>
      <c r="F85" s="63" t="str">
        <f>VLOOKUP(C85,[9]sheet1!$A:$AQ,43,0)</f>
        <v>数据库技术数据库技术</v>
      </c>
      <c r="G85" s="26">
        <v>9</v>
      </c>
      <c r="H85" s="26">
        <v>5</v>
      </c>
      <c r="I85" s="26">
        <f t="shared" si="5"/>
        <v>14</v>
      </c>
      <c r="J85" s="26">
        <v>162</v>
      </c>
      <c r="K85" s="26" t="str">
        <f t="shared" si="6"/>
        <v>是</v>
      </c>
      <c r="L85" s="26">
        <v>3300</v>
      </c>
      <c r="M85" s="26" t="str">
        <f t="shared" si="7"/>
        <v>是</v>
      </c>
      <c r="N85" s="43" t="s">
        <v>27</v>
      </c>
      <c r="O85" s="43" t="s">
        <v>28</v>
      </c>
      <c r="P85" s="79" t="str">
        <f t="shared" si="4"/>
        <v>否</v>
      </c>
      <c r="Q85" s="26" t="s">
        <v>63</v>
      </c>
      <c r="R85" s="50">
        <v>0</v>
      </c>
      <c r="S85" s="51">
        <v>1.2</v>
      </c>
    </row>
    <row r="86" ht="24.75" customHeight="1" spans="1:19">
      <c r="A86" s="76">
        <v>81</v>
      </c>
      <c r="B86" s="51" t="s">
        <v>917</v>
      </c>
      <c r="C86" s="18">
        <v>20200318258</v>
      </c>
      <c r="D86" s="19" t="s">
        <v>959</v>
      </c>
      <c r="E86" s="62">
        <f>VLOOKUP(C86,[9]sheet1!$A:$AQ,42,0)</f>
        <v>1</v>
      </c>
      <c r="F86" s="63" t="str">
        <f>VLOOKUP(C86,[9]sheet1!$A:$AQ,43,0)</f>
        <v>数据库技术数据库技术</v>
      </c>
      <c r="G86" s="26">
        <v>13</v>
      </c>
      <c r="H86" s="26">
        <v>7</v>
      </c>
      <c r="I86" s="26">
        <f t="shared" si="5"/>
        <v>20</v>
      </c>
      <c r="J86" s="26">
        <v>199</v>
      </c>
      <c r="K86" s="26" t="str">
        <f t="shared" si="6"/>
        <v>是</v>
      </c>
      <c r="L86" s="26">
        <v>3140</v>
      </c>
      <c r="M86" s="26" t="str">
        <f t="shared" si="7"/>
        <v>是</v>
      </c>
      <c r="N86" s="43" t="s">
        <v>27</v>
      </c>
      <c r="O86" s="43" t="s">
        <v>28</v>
      </c>
      <c r="P86" s="79" t="str">
        <f t="shared" si="4"/>
        <v>否</v>
      </c>
      <c r="Q86" s="26" t="s">
        <v>63</v>
      </c>
      <c r="R86" s="50">
        <v>0</v>
      </c>
      <c r="S86" s="51">
        <v>1</v>
      </c>
    </row>
    <row r="87" ht="24.75" customHeight="1" spans="1:19">
      <c r="A87" s="76">
        <v>82</v>
      </c>
      <c r="B87" s="51" t="s">
        <v>917</v>
      </c>
      <c r="C87" s="18">
        <v>20200318038</v>
      </c>
      <c r="D87" s="19" t="s">
        <v>960</v>
      </c>
      <c r="E87" s="62">
        <f>VLOOKUP(C87,[9]sheet1!$A:$AQ,42,0)</f>
        <v>0</v>
      </c>
      <c r="F87" s="63" t="str">
        <f>VLOOKUP(C87,[9]sheet1!$A:$AQ,43,0)</f>
        <v/>
      </c>
      <c r="G87" s="26">
        <v>14</v>
      </c>
      <c r="H87" s="26">
        <v>7</v>
      </c>
      <c r="I87" s="26">
        <f t="shared" si="5"/>
        <v>21</v>
      </c>
      <c r="J87" s="26">
        <v>145</v>
      </c>
      <c r="K87" s="26" t="str">
        <f t="shared" si="6"/>
        <v>是</v>
      </c>
      <c r="L87" s="26">
        <v>3400</v>
      </c>
      <c r="M87" s="26" t="str">
        <f t="shared" si="7"/>
        <v>是</v>
      </c>
      <c r="N87" s="43" t="s">
        <v>27</v>
      </c>
      <c r="O87" s="43" t="s">
        <v>28</v>
      </c>
      <c r="P87" s="79" t="str">
        <f t="shared" si="4"/>
        <v>是</v>
      </c>
      <c r="Q87" s="26" t="s">
        <v>29</v>
      </c>
      <c r="R87" s="50">
        <v>0</v>
      </c>
      <c r="S87" s="51"/>
    </row>
    <row r="88" ht="24.75" customHeight="1" spans="1:19">
      <c r="A88" s="76">
        <v>83</v>
      </c>
      <c r="B88" s="51" t="s">
        <v>917</v>
      </c>
      <c r="C88" s="18">
        <v>20200304062</v>
      </c>
      <c r="D88" s="19" t="s">
        <v>961</v>
      </c>
      <c r="E88" s="62">
        <f>VLOOKUP(C88,[9]sheet1!$A:$AQ,42,0)</f>
        <v>1</v>
      </c>
      <c r="F88" s="63" t="str">
        <f>VLOOKUP(C88,[9]sheet1!$A:$AQ,43,0)</f>
        <v>预就业实习</v>
      </c>
      <c r="G88" s="26">
        <v>13</v>
      </c>
      <c r="H88" s="26">
        <v>7</v>
      </c>
      <c r="I88" s="26">
        <f t="shared" si="5"/>
        <v>20</v>
      </c>
      <c r="J88" s="26">
        <v>186</v>
      </c>
      <c r="K88" s="26" t="str">
        <f t="shared" si="6"/>
        <v>是</v>
      </c>
      <c r="L88" s="26">
        <v>2910</v>
      </c>
      <c r="M88" s="26" t="str">
        <f t="shared" si="7"/>
        <v>是</v>
      </c>
      <c r="N88" s="43" t="s">
        <v>27</v>
      </c>
      <c r="O88" s="43" t="s">
        <v>28</v>
      </c>
      <c r="P88" s="79" t="str">
        <f t="shared" si="4"/>
        <v>否</v>
      </c>
      <c r="Q88" s="26" t="s">
        <v>63</v>
      </c>
      <c r="R88" s="50">
        <v>0</v>
      </c>
      <c r="S88" s="51">
        <v>1</v>
      </c>
    </row>
    <row r="89" ht="24.75" customHeight="1" spans="1:19">
      <c r="A89" s="76">
        <v>84</v>
      </c>
      <c r="B89" s="51" t="s">
        <v>917</v>
      </c>
      <c r="C89" s="18">
        <v>20200318135</v>
      </c>
      <c r="D89" s="19" t="s">
        <v>962</v>
      </c>
      <c r="E89" s="62">
        <f>VLOOKUP(C89,[9]sheet1!$A:$AQ,42,0)</f>
        <v>0</v>
      </c>
      <c r="F89" s="63" t="str">
        <f>VLOOKUP(C89,[9]sheet1!$A:$AQ,43,0)</f>
        <v/>
      </c>
      <c r="G89" s="26">
        <v>13</v>
      </c>
      <c r="H89" s="26">
        <v>7</v>
      </c>
      <c r="I89" s="26">
        <f t="shared" si="5"/>
        <v>20</v>
      </c>
      <c r="J89" s="26">
        <v>177</v>
      </c>
      <c r="K89" s="26" t="str">
        <f t="shared" si="6"/>
        <v>是</v>
      </c>
      <c r="L89" s="26">
        <v>2680</v>
      </c>
      <c r="M89" s="26" t="str">
        <f t="shared" si="7"/>
        <v>是</v>
      </c>
      <c r="N89" s="43" t="s">
        <v>27</v>
      </c>
      <c r="O89" s="43" t="s">
        <v>28</v>
      </c>
      <c r="P89" s="79" t="str">
        <f t="shared" si="4"/>
        <v>是</v>
      </c>
      <c r="Q89" s="26" t="s">
        <v>29</v>
      </c>
      <c r="R89" s="50">
        <v>0</v>
      </c>
      <c r="S89" s="51"/>
    </row>
    <row r="90" ht="24.75" customHeight="1" spans="1:19">
      <c r="A90" s="76">
        <v>85</v>
      </c>
      <c r="B90" s="51" t="s">
        <v>963</v>
      </c>
      <c r="C90" s="18">
        <v>20200318140</v>
      </c>
      <c r="D90" s="19" t="s">
        <v>964</v>
      </c>
      <c r="E90" s="62">
        <f>VLOOKUP(C90,[9]sheet1!$A:$AQ,42,0)</f>
        <v>0</v>
      </c>
      <c r="F90" s="63" t="str">
        <f>VLOOKUP(C90,[9]sheet1!$A:$AQ,43,0)</f>
        <v/>
      </c>
      <c r="G90" s="26">
        <v>14</v>
      </c>
      <c r="H90" s="26">
        <v>7</v>
      </c>
      <c r="I90" s="26">
        <f t="shared" si="5"/>
        <v>21</v>
      </c>
      <c r="J90" s="26">
        <v>455</v>
      </c>
      <c r="K90" s="26" t="str">
        <f t="shared" si="6"/>
        <v>是</v>
      </c>
      <c r="L90" s="26">
        <v>4800</v>
      </c>
      <c r="M90" s="26" t="str">
        <f t="shared" si="7"/>
        <v>是</v>
      </c>
      <c r="N90" s="43" t="s">
        <v>27</v>
      </c>
      <c r="O90" s="43" t="s">
        <v>28</v>
      </c>
      <c r="P90" s="79" t="str">
        <f t="shared" si="4"/>
        <v>是</v>
      </c>
      <c r="Q90" s="26" t="s">
        <v>29</v>
      </c>
      <c r="R90" s="50">
        <v>0</v>
      </c>
      <c r="S90" s="51"/>
    </row>
    <row r="91" ht="24.75" customHeight="1" spans="1:19">
      <c r="A91" s="76">
        <v>86</v>
      </c>
      <c r="B91" s="51" t="s">
        <v>963</v>
      </c>
      <c r="C91" s="18">
        <v>20200318080</v>
      </c>
      <c r="D91" s="19" t="s">
        <v>965</v>
      </c>
      <c r="E91" s="62">
        <f>VLOOKUP(C91,[9]sheet1!$A:$AQ,42,0)</f>
        <v>0</v>
      </c>
      <c r="F91" s="63" t="str">
        <f>VLOOKUP(C91,[9]sheet1!$A:$AQ,43,0)</f>
        <v/>
      </c>
      <c r="G91" s="26">
        <v>13</v>
      </c>
      <c r="H91" s="26">
        <v>7</v>
      </c>
      <c r="I91" s="26">
        <f t="shared" si="5"/>
        <v>20</v>
      </c>
      <c r="J91" s="26">
        <v>251</v>
      </c>
      <c r="K91" s="26" t="str">
        <f t="shared" si="6"/>
        <v>是</v>
      </c>
      <c r="L91" s="26">
        <v>2970</v>
      </c>
      <c r="M91" s="26" t="str">
        <f t="shared" si="7"/>
        <v>是</v>
      </c>
      <c r="N91" s="43" t="s">
        <v>27</v>
      </c>
      <c r="O91" s="43" t="s">
        <v>28</v>
      </c>
      <c r="P91" s="79" t="str">
        <f t="shared" si="4"/>
        <v>是</v>
      </c>
      <c r="Q91" s="26" t="s">
        <v>29</v>
      </c>
      <c r="R91" s="50">
        <v>0</v>
      </c>
      <c r="S91" s="51"/>
    </row>
    <row r="92" ht="24.75" customHeight="1" spans="1:19">
      <c r="A92" s="76">
        <v>87</v>
      </c>
      <c r="B92" s="51" t="s">
        <v>963</v>
      </c>
      <c r="C92" s="18">
        <v>20200318073</v>
      </c>
      <c r="D92" s="19" t="s">
        <v>966</v>
      </c>
      <c r="E92" s="62">
        <f>VLOOKUP(C92,[9]sheet1!$A:$AQ,42,0)</f>
        <v>0</v>
      </c>
      <c r="F92" s="63" t="str">
        <f>VLOOKUP(C92,[9]sheet1!$A:$AQ,43,0)</f>
        <v/>
      </c>
      <c r="G92" s="26">
        <v>14</v>
      </c>
      <c r="H92" s="26">
        <v>7</v>
      </c>
      <c r="I92" s="26">
        <f t="shared" si="5"/>
        <v>21</v>
      </c>
      <c r="J92" s="26">
        <v>263</v>
      </c>
      <c r="K92" s="26" t="str">
        <f t="shared" si="6"/>
        <v>是</v>
      </c>
      <c r="L92" s="26">
        <v>3240</v>
      </c>
      <c r="M92" s="26" t="str">
        <f t="shared" si="7"/>
        <v>是</v>
      </c>
      <c r="N92" s="43" t="s">
        <v>27</v>
      </c>
      <c r="O92" s="43" t="s">
        <v>28</v>
      </c>
      <c r="P92" s="79" t="str">
        <f t="shared" si="4"/>
        <v>是</v>
      </c>
      <c r="Q92" s="26" t="s">
        <v>29</v>
      </c>
      <c r="R92" s="50">
        <v>0</v>
      </c>
      <c r="S92" s="51"/>
    </row>
    <row r="93" ht="24.75" customHeight="1" spans="1:19">
      <c r="A93" s="76">
        <v>88</v>
      </c>
      <c r="B93" s="51" t="s">
        <v>963</v>
      </c>
      <c r="C93" s="18">
        <v>20200306060</v>
      </c>
      <c r="D93" s="19" t="s">
        <v>967</v>
      </c>
      <c r="E93" s="62">
        <f>VLOOKUP(C93,[9]sheet1!$A:$AQ,42,0)</f>
        <v>0</v>
      </c>
      <c r="F93" s="63" t="str">
        <f>VLOOKUP(C93,[9]sheet1!$A:$AQ,43,0)</f>
        <v/>
      </c>
      <c r="G93" s="26">
        <v>10</v>
      </c>
      <c r="H93" s="26">
        <v>7</v>
      </c>
      <c r="I93" s="26">
        <f t="shared" si="5"/>
        <v>17</v>
      </c>
      <c r="J93" s="26">
        <v>324</v>
      </c>
      <c r="K93" s="26" t="str">
        <f t="shared" si="6"/>
        <v>是</v>
      </c>
      <c r="L93" s="26">
        <v>3210</v>
      </c>
      <c r="M93" s="26" t="str">
        <f t="shared" si="7"/>
        <v>是</v>
      </c>
      <c r="N93" s="43" t="s">
        <v>27</v>
      </c>
      <c r="O93" s="43" t="s">
        <v>28</v>
      </c>
      <c r="P93" s="79" t="str">
        <f t="shared" si="4"/>
        <v>是</v>
      </c>
      <c r="Q93" s="26" t="s">
        <v>29</v>
      </c>
      <c r="R93" s="50">
        <v>0</v>
      </c>
      <c r="S93" s="51"/>
    </row>
    <row r="94" ht="24.75" customHeight="1" spans="1:19">
      <c r="A94" s="76">
        <v>89</v>
      </c>
      <c r="B94" s="51" t="s">
        <v>963</v>
      </c>
      <c r="C94" s="18">
        <v>20200318101</v>
      </c>
      <c r="D94" s="19" t="s">
        <v>968</v>
      </c>
      <c r="E94" s="62">
        <f>VLOOKUP(C94,[9]sheet1!$A:$AQ,42,0)</f>
        <v>0</v>
      </c>
      <c r="F94" s="63" t="str">
        <f>VLOOKUP(C94,[9]sheet1!$A:$AQ,43,0)</f>
        <v/>
      </c>
      <c r="G94" s="26">
        <v>14</v>
      </c>
      <c r="H94" s="26">
        <v>7</v>
      </c>
      <c r="I94" s="26">
        <f t="shared" si="5"/>
        <v>21</v>
      </c>
      <c r="J94" s="26">
        <v>254</v>
      </c>
      <c r="K94" s="26" t="str">
        <f t="shared" si="6"/>
        <v>是</v>
      </c>
      <c r="L94" s="26">
        <v>3170</v>
      </c>
      <c r="M94" s="26" t="str">
        <f t="shared" si="7"/>
        <v>是</v>
      </c>
      <c r="N94" s="43" t="s">
        <v>27</v>
      </c>
      <c r="O94" s="43" t="s">
        <v>28</v>
      </c>
      <c r="P94" s="79" t="str">
        <f t="shared" si="4"/>
        <v>是</v>
      </c>
      <c r="Q94" s="26" t="s">
        <v>29</v>
      </c>
      <c r="R94" s="50">
        <v>0</v>
      </c>
      <c r="S94" s="51"/>
    </row>
    <row r="95" ht="24.75" customHeight="1" spans="1:19">
      <c r="A95" s="76">
        <v>90</v>
      </c>
      <c r="B95" s="51" t="s">
        <v>963</v>
      </c>
      <c r="C95" s="18">
        <v>20200318110</v>
      </c>
      <c r="D95" s="19" t="s">
        <v>969</v>
      </c>
      <c r="E95" s="62">
        <f>VLOOKUP(C95,[9]sheet1!$A:$AQ,42,0)</f>
        <v>0</v>
      </c>
      <c r="F95" s="63" t="str">
        <f>VLOOKUP(C95,[9]sheet1!$A:$AQ,43,0)</f>
        <v/>
      </c>
      <c r="G95" s="26">
        <v>14</v>
      </c>
      <c r="H95" s="26">
        <v>7</v>
      </c>
      <c r="I95" s="26">
        <f t="shared" si="5"/>
        <v>21</v>
      </c>
      <c r="J95" s="26">
        <v>289</v>
      </c>
      <c r="K95" s="26" t="str">
        <f t="shared" si="6"/>
        <v>是</v>
      </c>
      <c r="L95" s="26">
        <v>3110</v>
      </c>
      <c r="M95" s="26" t="str">
        <f t="shared" si="7"/>
        <v>是</v>
      </c>
      <c r="N95" s="43" t="s">
        <v>27</v>
      </c>
      <c r="O95" s="43" t="s">
        <v>28</v>
      </c>
      <c r="P95" s="79" t="str">
        <f t="shared" si="4"/>
        <v>是</v>
      </c>
      <c r="Q95" s="26" t="s">
        <v>29</v>
      </c>
      <c r="R95" s="50">
        <v>0</v>
      </c>
      <c r="S95" s="51"/>
    </row>
    <row r="96" ht="24.75" customHeight="1" spans="1:19">
      <c r="A96" s="76">
        <v>91</v>
      </c>
      <c r="B96" s="51" t="s">
        <v>963</v>
      </c>
      <c r="C96" s="18">
        <v>20200318056</v>
      </c>
      <c r="D96" s="19" t="s">
        <v>970</v>
      </c>
      <c r="E96" s="62">
        <f>VLOOKUP(C96,[9]sheet1!$A:$AQ,42,0)</f>
        <v>0</v>
      </c>
      <c r="F96" s="63" t="str">
        <f>VLOOKUP(C96,[9]sheet1!$A:$AQ,43,0)</f>
        <v/>
      </c>
      <c r="G96" s="26">
        <v>13</v>
      </c>
      <c r="H96" s="26">
        <v>7</v>
      </c>
      <c r="I96" s="26">
        <f t="shared" si="5"/>
        <v>20</v>
      </c>
      <c r="J96" s="26">
        <v>337</v>
      </c>
      <c r="K96" s="26" t="str">
        <f t="shared" si="6"/>
        <v>是</v>
      </c>
      <c r="L96" s="26">
        <v>3460</v>
      </c>
      <c r="M96" s="26" t="str">
        <f t="shared" si="7"/>
        <v>是</v>
      </c>
      <c r="N96" s="43" t="s">
        <v>27</v>
      </c>
      <c r="O96" s="43" t="s">
        <v>28</v>
      </c>
      <c r="P96" s="79" t="str">
        <f t="shared" si="4"/>
        <v>是</v>
      </c>
      <c r="Q96" s="26" t="s">
        <v>29</v>
      </c>
      <c r="R96" s="50">
        <v>0</v>
      </c>
      <c r="S96" s="51"/>
    </row>
    <row r="97" ht="25" customHeight="1" spans="1:19">
      <c r="A97" s="76">
        <v>92</v>
      </c>
      <c r="B97" s="51" t="s">
        <v>963</v>
      </c>
      <c r="C97" s="18">
        <v>20200318087</v>
      </c>
      <c r="D97" s="19" t="s">
        <v>971</v>
      </c>
      <c r="E97" s="62">
        <f>VLOOKUP(C97,[9]sheet1!$A:$AQ,42,0)</f>
        <v>0</v>
      </c>
      <c r="F97" s="63" t="str">
        <f>VLOOKUP(C97,[9]sheet1!$A:$AQ,43,0)</f>
        <v/>
      </c>
      <c r="G97" s="26">
        <v>13</v>
      </c>
      <c r="H97" s="26">
        <v>7</v>
      </c>
      <c r="I97" s="26">
        <f t="shared" si="5"/>
        <v>20</v>
      </c>
      <c r="J97" s="26">
        <v>296</v>
      </c>
      <c r="K97" s="26" t="str">
        <f t="shared" si="6"/>
        <v>是</v>
      </c>
      <c r="L97" s="26">
        <v>3140</v>
      </c>
      <c r="M97" s="26" t="str">
        <f t="shared" si="7"/>
        <v>是</v>
      </c>
      <c r="N97" s="43" t="s">
        <v>27</v>
      </c>
      <c r="O97" s="43" t="s">
        <v>28</v>
      </c>
      <c r="P97" s="79" t="str">
        <f t="shared" si="4"/>
        <v>是</v>
      </c>
      <c r="Q97" s="26" t="s">
        <v>29</v>
      </c>
      <c r="R97" s="50">
        <v>0</v>
      </c>
      <c r="S97" s="51"/>
    </row>
    <row r="98" ht="25" customHeight="1" spans="1:19">
      <c r="A98" s="76">
        <v>93</v>
      </c>
      <c r="B98" s="51" t="s">
        <v>963</v>
      </c>
      <c r="C98" s="18">
        <v>20200318314</v>
      </c>
      <c r="D98" s="19" t="s">
        <v>972</v>
      </c>
      <c r="E98" s="62">
        <f>VLOOKUP(C98,[9]sheet1!$A:$AQ,42,0)</f>
        <v>0</v>
      </c>
      <c r="F98" s="63" t="str">
        <f>VLOOKUP(C98,[9]sheet1!$A:$AQ,43,0)</f>
        <v/>
      </c>
      <c r="G98" s="26">
        <v>14</v>
      </c>
      <c r="H98" s="26">
        <v>7</v>
      </c>
      <c r="I98" s="26">
        <f t="shared" si="5"/>
        <v>21</v>
      </c>
      <c r="J98" s="26">
        <v>224</v>
      </c>
      <c r="K98" s="26" t="str">
        <f t="shared" si="6"/>
        <v>是</v>
      </c>
      <c r="L98" s="26">
        <v>3330</v>
      </c>
      <c r="M98" s="26" t="str">
        <f t="shared" si="7"/>
        <v>是</v>
      </c>
      <c r="N98" s="43" t="s">
        <v>27</v>
      </c>
      <c r="O98" s="43" t="s">
        <v>28</v>
      </c>
      <c r="P98" s="79" t="str">
        <f t="shared" si="4"/>
        <v>是</v>
      </c>
      <c r="Q98" s="26" t="s">
        <v>29</v>
      </c>
      <c r="R98" s="50">
        <v>0</v>
      </c>
      <c r="S98" s="51"/>
    </row>
    <row r="99" ht="25" customHeight="1" spans="1:19">
      <c r="A99" s="76">
        <v>94</v>
      </c>
      <c r="B99" s="51" t="s">
        <v>963</v>
      </c>
      <c r="C99" s="18">
        <v>20200318121</v>
      </c>
      <c r="D99" s="19" t="s">
        <v>973</v>
      </c>
      <c r="E99" s="62">
        <f>VLOOKUP(C99,[9]sheet1!$A:$AQ,42,0)</f>
        <v>0</v>
      </c>
      <c r="F99" s="63" t="str">
        <f>VLOOKUP(C99,[9]sheet1!$A:$AQ,43,0)</f>
        <v/>
      </c>
      <c r="G99" s="26">
        <v>13</v>
      </c>
      <c r="H99" s="26">
        <v>7</v>
      </c>
      <c r="I99" s="26">
        <f t="shared" si="5"/>
        <v>20</v>
      </c>
      <c r="J99" s="26">
        <v>276</v>
      </c>
      <c r="K99" s="26" t="str">
        <f t="shared" si="6"/>
        <v>是</v>
      </c>
      <c r="L99" s="26">
        <v>3070</v>
      </c>
      <c r="M99" s="26" t="str">
        <f t="shared" si="7"/>
        <v>是</v>
      </c>
      <c r="N99" s="43" t="s">
        <v>27</v>
      </c>
      <c r="O99" s="43" t="s">
        <v>28</v>
      </c>
      <c r="P99" s="79" t="str">
        <f t="shared" si="4"/>
        <v>是</v>
      </c>
      <c r="Q99" s="26" t="s">
        <v>29</v>
      </c>
      <c r="R99" s="50">
        <v>0</v>
      </c>
      <c r="S99" s="51"/>
    </row>
    <row r="100" s="36" customFormat="1" ht="25" customHeight="1" spans="1:19">
      <c r="A100" s="76">
        <v>95</v>
      </c>
      <c r="B100" s="51" t="s">
        <v>963</v>
      </c>
      <c r="C100" s="18">
        <v>20180309098</v>
      </c>
      <c r="D100" s="19" t="s">
        <v>974</v>
      </c>
      <c r="E100" s="62">
        <f>VLOOKUP(C100,[9]sheet1!$A:$AQ,42,0)</f>
        <v>0</v>
      </c>
      <c r="F100" s="63" t="str">
        <f>VLOOKUP(C100,[9]sheet1!$A:$AQ,43,0)</f>
        <v/>
      </c>
      <c r="G100" s="26">
        <v>11</v>
      </c>
      <c r="H100" s="26">
        <v>8</v>
      </c>
      <c r="I100" s="26">
        <f t="shared" si="5"/>
        <v>19</v>
      </c>
      <c r="J100" s="26">
        <v>235</v>
      </c>
      <c r="K100" s="26" t="str">
        <f t="shared" si="6"/>
        <v>是</v>
      </c>
      <c r="L100" s="26">
        <v>4170</v>
      </c>
      <c r="M100" s="26" t="str">
        <f t="shared" si="7"/>
        <v>是</v>
      </c>
      <c r="N100" s="43" t="s">
        <v>27</v>
      </c>
      <c r="O100" s="43" t="s">
        <v>28</v>
      </c>
      <c r="P100" s="79" t="str">
        <f t="shared" si="4"/>
        <v>是</v>
      </c>
      <c r="Q100" s="26" t="s">
        <v>29</v>
      </c>
      <c r="R100" s="50">
        <v>0</v>
      </c>
      <c r="S100" s="51"/>
    </row>
    <row r="101" ht="25" customHeight="1" spans="1:19">
      <c r="A101" s="76">
        <v>96</v>
      </c>
      <c r="B101" s="51" t="s">
        <v>963</v>
      </c>
      <c r="C101" s="18">
        <v>20200318091</v>
      </c>
      <c r="D101" s="19" t="s">
        <v>975</v>
      </c>
      <c r="E101" s="62">
        <f>VLOOKUP(C101,[9]sheet1!$A:$AQ,42,0)</f>
        <v>0</v>
      </c>
      <c r="F101" s="63" t="str">
        <f>VLOOKUP(C101,[9]sheet1!$A:$AQ,43,0)</f>
        <v/>
      </c>
      <c r="G101" s="26">
        <v>10</v>
      </c>
      <c r="H101" s="26">
        <v>7</v>
      </c>
      <c r="I101" s="26">
        <f t="shared" si="5"/>
        <v>17</v>
      </c>
      <c r="J101" s="26">
        <v>399</v>
      </c>
      <c r="K101" s="26" t="str">
        <f t="shared" si="6"/>
        <v>是</v>
      </c>
      <c r="L101" s="26">
        <v>3830</v>
      </c>
      <c r="M101" s="26" t="str">
        <f t="shared" si="7"/>
        <v>是</v>
      </c>
      <c r="N101" s="43" t="s">
        <v>27</v>
      </c>
      <c r="O101" s="43" t="s">
        <v>28</v>
      </c>
      <c r="P101" s="79" t="str">
        <f t="shared" si="4"/>
        <v>是</v>
      </c>
      <c r="Q101" s="26" t="s">
        <v>29</v>
      </c>
      <c r="R101" s="50">
        <v>0</v>
      </c>
      <c r="S101" s="51"/>
    </row>
    <row r="102" ht="25" customHeight="1" spans="1:19">
      <c r="A102" s="76">
        <v>97</v>
      </c>
      <c r="B102" s="51" t="s">
        <v>963</v>
      </c>
      <c r="C102" s="18">
        <v>20200318321</v>
      </c>
      <c r="D102" s="19" t="s">
        <v>976</v>
      </c>
      <c r="E102" s="62">
        <f>VLOOKUP(C102,[9]sheet1!$A:$AQ,42,0)</f>
        <v>0</v>
      </c>
      <c r="F102" s="63" t="str">
        <f>VLOOKUP(C102,[9]sheet1!$A:$AQ,43,0)</f>
        <v/>
      </c>
      <c r="G102" s="26">
        <v>11</v>
      </c>
      <c r="H102" s="26">
        <v>7</v>
      </c>
      <c r="I102" s="26">
        <f t="shared" si="5"/>
        <v>18</v>
      </c>
      <c r="J102" s="26">
        <v>236</v>
      </c>
      <c r="K102" s="26" t="str">
        <f t="shared" si="6"/>
        <v>是</v>
      </c>
      <c r="L102" s="26">
        <v>3280</v>
      </c>
      <c r="M102" s="26" t="str">
        <f t="shared" si="7"/>
        <v>是</v>
      </c>
      <c r="N102" s="43" t="s">
        <v>27</v>
      </c>
      <c r="O102" s="43" t="s">
        <v>28</v>
      </c>
      <c r="P102" s="79" t="str">
        <f t="shared" si="4"/>
        <v>是</v>
      </c>
      <c r="Q102" s="26" t="s">
        <v>29</v>
      </c>
      <c r="R102" s="50">
        <v>0</v>
      </c>
      <c r="S102" s="51"/>
    </row>
    <row r="103" ht="25" customHeight="1" spans="1:19">
      <c r="A103" s="76">
        <v>98</v>
      </c>
      <c r="B103" s="51" t="s">
        <v>963</v>
      </c>
      <c r="C103" s="18">
        <v>20200318043</v>
      </c>
      <c r="D103" s="19" t="s">
        <v>977</v>
      </c>
      <c r="E103" s="62">
        <f>VLOOKUP(C103,[9]sheet1!$A:$AQ,42,0)</f>
        <v>0</v>
      </c>
      <c r="F103" s="63" t="str">
        <f>VLOOKUP(C103,[9]sheet1!$A:$AQ,43,0)</f>
        <v/>
      </c>
      <c r="G103" s="26">
        <v>14</v>
      </c>
      <c r="H103" s="26">
        <v>7</v>
      </c>
      <c r="I103" s="26">
        <f t="shared" si="5"/>
        <v>21</v>
      </c>
      <c r="J103" s="26">
        <v>241</v>
      </c>
      <c r="K103" s="26" t="str">
        <f t="shared" si="6"/>
        <v>是</v>
      </c>
      <c r="L103" s="26">
        <v>3160</v>
      </c>
      <c r="M103" s="26" t="str">
        <f t="shared" si="7"/>
        <v>是</v>
      </c>
      <c r="N103" s="43" t="s">
        <v>27</v>
      </c>
      <c r="O103" s="43" t="s">
        <v>28</v>
      </c>
      <c r="P103" s="79" t="str">
        <f t="shared" si="4"/>
        <v>是</v>
      </c>
      <c r="Q103" s="26" t="s">
        <v>29</v>
      </c>
      <c r="R103" s="50">
        <v>0</v>
      </c>
      <c r="S103" s="51"/>
    </row>
    <row r="104" ht="25" customHeight="1" spans="1:19">
      <c r="A104" s="76">
        <v>99</v>
      </c>
      <c r="B104" s="51" t="s">
        <v>963</v>
      </c>
      <c r="C104" s="18">
        <v>20200318112</v>
      </c>
      <c r="D104" s="19" t="s">
        <v>978</v>
      </c>
      <c r="E104" s="62">
        <f>VLOOKUP(C104,[9]sheet1!$A:$AQ,42,0)</f>
        <v>0</v>
      </c>
      <c r="F104" s="63" t="str">
        <f>VLOOKUP(C104,[9]sheet1!$A:$AQ,43,0)</f>
        <v/>
      </c>
      <c r="G104" s="26">
        <v>12</v>
      </c>
      <c r="H104" s="26">
        <v>7</v>
      </c>
      <c r="I104" s="26">
        <f t="shared" si="5"/>
        <v>19</v>
      </c>
      <c r="J104" s="26">
        <v>221</v>
      </c>
      <c r="K104" s="26" t="str">
        <f t="shared" si="6"/>
        <v>是</v>
      </c>
      <c r="L104" s="26">
        <v>3380</v>
      </c>
      <c r="M104" s="26" t="str">
        <f t="shared" si="7"/>
        <v>是</v>
      </c>
      <c r="N104" s="43" t="s">
        <v>27</v>
      </c>
      <c r="O104" s="43" t="s">
        <v>28</v>
      </c>
      <c r="P104" s="79" t="str">
        <f t="shared" si="4"/>
        <v>是</v>
      </c>
      <c r="Q104" s="26" t="s">
        <v>29</v>
      </c>
      <c r="R104" s="50">
        <v>0</v>
      </c>
      <c r="S104" s="51"/>
    </row>
    <row r="105" ht="25" customHeight="1" spans="1:19">
      <c r="A105" s="76">
        <v>100</v>
      </c>
      <c r="B105" s="51" t="s">
        <v>963</v>
      </c>
      <c r="C105" s="18">
        <v>20200318228</v>
      </c>
      <c r="D105" s="19" t="s">
        <v>979</v>
      </c>
      <c r="E105" s="62">
        <f>VLOOKUP(C105,[9]sheet1!$A:$AQ,42,0)</f>
        <v>0</v>
      </c>
      <c r="F105" s="63" t="str">
        <f>VLOOKUP(C105,[9]sheet1!$A:$AQ,43,0)</f>
        <v/>
      </c>
      <c r="G105" s="26">
        <v>13</v>
      </c>
      <c r="H105" s="26">
        <v>7</v>
      </c>
      <c r="I105" s="26">
        <f t="shared" si="5"/>
        <v>20</v>
      </c>
      <c r="J105" s="26">
        <v>256</v>
      </c>
      <c r="K105" s="26" t="str">
        <f t="shared" si="6"/>
        <v>是</v>
      </c>
      <c r="L105" s="26">
        <v>3550</v>
      </c>
      <c r="M105" s="26" t="str">
        <f t="shared" si="7"/>
        <v>是</v>
      </c>
      <c r="N105" s="43" t="s">
        <v>27</v>
      </c>
      <c r="O105" s="43" t="s">
        <v>28</v>
      </c>
      <c r="P105" s="79" t="str">
        <f t="shared" si="4"/>
        <v>是</v>
      </c>
      <c r="Q105" s="26" t="s">
        <v>29</v>
      </c>
      <c r="R105" s="50">
        <v>0</v>
      </c>
      <c r="S105" s="51"/>
    </row>
    <row r="106" ht="25" customHeight="1" spans="1:19">
      <c r="A106" s="76">
        <v>101</v>
      </c>
      <c r="B106" s="51" t="s">
        <v>963</v>
      </c>
      <c r="C106" s="18">
        <v>20200318153</v>
      </c>
      <c r="D106" s="19" t="s">
        <v>980</v>
      </c>
      <c r="E106" s="62">
        <f>VLOOKUP(C106,[9]sheet1!$A:$AQ,42,0)</f>
        <v>0</v>
      </c>
      <c r="F106" s="63" t="str">
        <f>VLOOKUP(C106,[9]sheet1!$A:$AQ,43,0)</f>
        <v/>
      </c>
      <c r="G106" s="26">
        <v>11</v>
      </c>
      <c r="H106" s="26">
        <v>7</v>
      </c>
      <c r="I106" s="26">
        <f t="shared" si="5"/>
        <v>18</v>
      </c>
      <c r="J106" s="26">
        <v>247</v>
      </c>
      <c r="K106" s="26" t="str">
        <f t="shared" si="6"/>
        <v>是</v>
      </c>
      <c r="L106" s="26">
        <v>3490</v>
      </c>
      <c r="M106" s="26" t="str">
        <f t="shared" si="7"/>
        <v>是</v>
      </c>
      <c r="N106" s="43" t="s">
        <v>27</v>
      </c>
      <c r="O106" s="43" t="s">
        <v>28</v>
      </c>
      <c r="P106" s="79" t="str">
        <f t="shared" si="4"/>
        <v>是</v>
      </c>
      <c r="Q106" s="26" t="s">
        <v>29</v>
      </c>
      <c r="R106" s="50">
        <v>0</v>
      </c>
      <c r="S106" s="51"/>
    </row>
    <row r="107" ht="25" customHeight="1" spans="1:19">
      <c r="A107" s="76">
        <v>102</v>
      </c>
      <c r="B107" s="51" t="s">
        <v>963</v>
      </c>
      <c r="C107" s="18">
        <v>20200406087</v>
      </c>
      <c r="D107" s="19" t="s">
        <v>981</v>
      </c>
      <c r="E107" s="62">
        <f>VLOOKUP(C107,[9]sheet1!$A:$AQ,42,0)</f>
        <v>0</v>
      </c>
      <c r="F107" s="63" t="str">
        <f>VLOOKUP(C107,[9]sheet1!$A:$AQ,43,0)</f>
        <v/>
      </c>
      <c r="G107" s="26">
        <v>10</v>
      </c>
      <c r="H107" s="26">
        <v>7</v>
      </c>
      <c r="I107" s="26">
        <f t="shared" si="5"/>
        <v>17</v>
      </c>
      <c r="J107" s="26">
        <v>193</v>
      </c>
      <c r="K107" s="26" t="str">
        <f t="shared" si="6"/>
        <v>是</v>
      </c>
      <c r="L107" s="26">
        <v>2780</v>
      </c>
      <c r="M107" s="26" t="str">
        <f t="shared" si="7"/>
        <v>是</v>
      </c>
      <c r="N107" s="43" t="s">
        <v>27</v>
      </c>
      <c r="O107" s="43" t="s">
        <v>28</v>
      </c>
      <c r="P107" s="79" t="str">
        <f t="shared" si="4"/>
        <v>是</v>
      </c>
      <c r="Q107" s="26" t="s">
        <v>29</v>
      </c>
      <c r="R107" s="50">
        <v>0</v>
      </c>
      <c r="S107" s="51"/>
    </row>
    <row r="108" ht="25" customHeight="1" spans="1:19">
      <c r="A108" s="76">
        <v>103</v>
      </c>
      <c r="B108" s="51" t="s">
        <v>963</v>
      </c>
      <c r="C108" s="18">
        <v>20200318122</v>
      </c>
      <c r="D108" s="19" t="s">
        <v>982</v>
      </c>
      <c r="E108" s="62">
        <f>VLOOKUP(C108,[9]sheet1!$A:$AQ,42,0)</f>
        <v>0</v>
      </c>
      <c r="F108" s="63" t="str">
        <f>VLOOKUP(C108,[9]sheet1!$A:$AQ,43,0)</f>
        <v/>
      </c>
      <c r="G108" s="26">
        <v>15</v>
      </c>
      <c r="H108" s="26">
        <v>7</v>
      </c>
      <c r="I108" s="26">
        <f t="shared" si="5"/>
        <v>22</v>
      </c>
      <c r="J108" s="26">
        <v>232</v>
      </c>
      <c r="K108" s="26" t="str">
        <f t="shared" si="6"/>
        <v>是</v>
      </c>
      <c r="L108" s="26">
        <v>2960</v>
      </c>
      <c r="M108" s="26" t="str">
        <f t="shared" si="7"/>
        <v>是</v>
      </c>
      <c r="N108" s="43" t="s">
        <v>27</v>
      </c>
      <c r="O108" s="43" t="s">
        <v>28</v>
      </c>
      <c r="P108" s="79" t="str">
        <f t="shared" si="4"/>
        <v>是</v>
      </c>
      <c r="Q108" s="26" t="s">
        <v>29</v>
      </c>
      <c r="R108" s="50">
        <v>0</v>
      </c>
      <c r="S108" s="51"/>
    </row>
    <row r="109" ht="25" customHeight="1" spans="1:19">
      <c r="A109" s="76">
        <v>104</v>
      </c>
      <c r="B109" s="51" t="s">
        <v>963</v>
      </c>
      <c r="C109" s="18">
        <v>20200318092</v>
      </c>
      <c r="D109" s="19" t="s">
        <v>983</v>
      </c>
      <c r="E109" s="62">
        <f>VLOOKUP(C109,[9]sheet1!$A:$AQ,42,0)</f>
        <v>0</v>
      </c>
      <c r="F109" s="63" t="str">
        <f>VLOOKUP(C109,[9]sheet1!$A:$AQ,43,0)</f>
        <v/>
      </c>
      <c r="G109" s="26">
        <v>15</v>
      </c>
      <c r="H109" s="26">
        <v>7</v>
      </c>
      <c r="I109" s="26">
        <f t="shared" si="5"/>
        <v>22</v>
      </c>
      <c r="J109" s="26">
        <v>331</v>
      </c>
      <c r="K109" s="26" t="str">
        <f t="shared" si="6"/>
        <v>是</v>
      </c>
      <c r="L109" s="26">
        <v>3500</v>
      </c>
      <c r="M109" s="26" t="str">
        <f t="shared" si="7"/>
        <v>是</v>
      </c>
      <c r="N109" s="43" t="s">
        <v>27</v>
      </c>
      <c r="O109" s="43" t="s">
        <v>28</v>
      </c>
      <c r="P109" s="79" t="str">
        <f t="shared" si="4"/>
        <v>是</v>
      </c>
      <c r="Q109" s="26" t="s">
        <v>29</v>
      </c>
      <c r="R109" s="50">
        <v>0</v>
      </c>
      <c r="S109" s="51"/>
    </row>
    <row r="110" ht="25" customHeight="1" spans="1:19">
      <c r="A110" s="76">
        <v>105</v>
      </c>
      <c r="B110" s="51" t="s">
        <v>963</v>
      </c>
      <c r="C110" s="18">
        <v>20200318039</v>
      </c>
      <c r="D110" s="19" t="s">
        <v>984</v>
      </c>
      <c r="E110" s="62">
        <f>VLOOKUP(C110,[9]sheet1!$A:$AQ,42,0)</f>
        <v>0</v>
      </c>
      <c r="F110" s="63" t="str">
        <f>VLOOKUP(C110,[9]sheet1!$A:$AQ,43,0)</f>
        <v/>
      </c>
      <c r="G110" s="26">
        <v>14</v>
      </c>
      <c r="H110" s="26">
        <v>7</v>
      </c>
      <c r="I110" s="26">
        <f t="shared" si="5"/>
        <v>21</v>
      </c>
      <c r="J110" s="26">
        <v>233</v>
      </c>
      <c r="K110" s="26" t="str">
        <f t="shared" si="6"/>
        <v>是</v>
      </c>
      <c r="L110" s="26">
        <v>3630</v>
      </c>
      <c r="M110" s="26" t="str">
        <f t="shared" si="7"/>
        <v>是</v>
      </c>
      <c r="N110" s="43" t="s">
        <v>27</v>
      </c>
      <c r="O110" s="43" t="s">
        <v>28</v>
      </c>
      <c r="P110" s="79" t="str">
        <f t="shared" si="4"/>
        <v>是</v>
      </c>
      <c r="Q110" s="26" t="s">
        <v>29</v>
      </c>
      <c r="R110" s="50">
        <v>0</v>
      </c>
      <c r="S110" s="51"/>
    </row>
    <row r="111" ht="25" customHeight="1" spans="1:19">
      <c r="A111" s="76">
        <v>106</v>
      </c>
      <c r="B111" s="51" t="s">
        <v>963</v>
      </c>
      <c r="C111" s="18">
        <v>20200318132</v>
      </c>
      <c r="D111" s="19" t="s">
        <v>985</v>
      </c>
      <c r="E111" s="62">
        <f>VLOOKUP(C111,[9]sheet1!$A:$AQ,42,0)</f>
        <v>0</v>
      </c>
      <c r="F111" s="63" t="str">
        <f>VLOOKUP(C111,[9]sheet1!$A:$AQ,43,0)</f>
        <v/>
      </c>
      <c r="G111" s="26">
        <v>12</v>
      </c>
      <c r="H111" s="26">
        <v>7</v>
      </c>
      <c r="I111" s="26">
        <f t="shared" si="5"/>
        <v>19</v>
      </c>
      <c r="J111" s="26">
        <v>257</v>
      </c>
      <c r="K111" s="26" t="str">
        <f t="shared" si="6"/>
        <v>是</v>
      </c>
      <c r="L111" s="26">
        <v>2840</v>
      </c>
      <c r="M111" s="26" t="str">
        <f t="shared" si="7"/>
        <v>是</v>
      </c>
      <c r="N111" s="43" t="s">
        <v>27</v>
      </c>
      <c r="O111" s="43" t="s">
        <v>28</v>
      </c>
      <c r="P111" s="79" t="str">
        <f t="shared" si="4"/>
        <v>是</v>
      </c>
      <c r="Q111" s="26" t="s">
        <v>29</v>
      </c>
      <c r="R111" s="50">
        <v>0</v>
      </c>
      <c r="S111" s="51"/>
    </row>
    <row r="112" ht="25" customHeight="1" spans="1:19">
      <c r="A112" s="76">
        <v>107</v>
      </c>
      <c r="B112" s="51" t="s">
        <v>963</v>
      </c>
      <c r="C112" s="18">
        <v>20200603006</v>
      </c>
      <c r="D112" s="19" t="s">
        <v>986</v>
      </c>
      <c r="E112" s="62">
        <f>VLOOKUP(C112,[9]sheet1!$A:$AQ,42,0)</f>
        <v>0</v>
      </c>
      <c r="F112" s="63" t="str">
        <f>VLOOKUP(C112,[9]sheet1!$A:$AQ,43,0)</f>
        <v/>
      </c>
      <c r="G112" s="26">
        <v>11</v>
      </c>
      <c r="H112" s="26">
        <v>7</v>
      </c>
      <c r="I112" s="26">
        <f t="shared" si="5"/>
        <v>18</v>
      </c>
      <c r="J112" s="26">
        <v>298</v>
      </c>
      <c r="K112" s="26" t="str">
        <f t="shared" si="6"/>
        <v>是</v>
      </c>
      <c r="L112" s="26">
        <v>3390</v>
      </c>
      <c r="M112" s="26" t="str">
        <f t="shared" si="7"/>
        <v>是</v>
      </c>
      <c r="N112" s="43" t="s">
        <v>27</v>
      </c>
      <c r="O112" s="43" t="s">
        <v>28</v>
      </c>
      <c r="P112" s="79" t="str">
        <f t="shared" si="4"/>
        <v>是</v>
      </c>
      <c r="Q112" s="26" t="s">
        <v>29</v>
      </c>
      <c r="R112" s="50">
        <v>0</v>
      </c>
      <c r="S112" s="51"/>
    </row>
    <row r="113" ht="25" customHeight="1" spans="1:19">
      <c r="A113" s="76">
        <v>108</v>
      </c>
      <c r="B113" s="51" t="s">
        <v>963</v>
      </c>
      <c r="C113" s="18">
        <v>20200318214</v>
      </c>
      <c r="D113" s="19" t="s">
        <v>987</v>
      </c>
      <c r="E113" s="62">
        <f>VLOOKUP(C113,[9]sheet1!$A:$AQ,42,0)</f>
        <v>0</v>
      </c>
      <c r="F113" s="63" t="str">
        <f>VLOOKUP(C113,[9]sheet1!$A:$AQ,43,0)</f>
        <v/>
      </c>
      <c r="G113" s="26">
        <v>12</v>
      </c>
      <c r="H113" s="26">
        <v>7</v>
      </c>
      <c r="I113" s="26">
        <f t="shared" si="5"/>
        <v>19</v>
      </c>
      <c r="J113" s="26">
        <v>260</v>
      </c>
      <c r="K113" s="26" t="str">
        <f t="shared" si="6"/>
        <v>是</v>
      </c>
      <c r="L113" s="26">
        <v>3050</v>
      </c>
      <c r="M113" s="26" t="str">
        <f t="shared" si="7"/>
        <v>是</v>
      </c>
      <c r="N113" s="43" t="s">
        <v>27</v>
      </c>
      <c r="O113" s="43" t="s">
        <v>28</v>
      </c>
      <c r="P113" s="79" t="str">
        <f t="shared" si="4"/>
        <v>是</v>
      </c>
      <c r="Q113" s="26" t="s">
        <v>29</v>
      </c>
      <c r="R113" s="50">
        <v>0</v>
      </c>
      <c r="S113" s="51"/>
    </row>
    <row r="114" ht="25" customHeight="1" spans="1:19">
      <c r="A114" s="76">
        <v>109</v>
      </c>
      <c r="B114" s="51" t="s">
        <v>963</v>
      </c>
      <c r="C114" s="18">
        <v>20200104067</v>
      </c>
      <c r="D114" s="19" t="s">
        <v>988</v>
      </c>
      <c r="E114" s="62">
        <f>VLOOKUP(C114,[9]sheet1!$A:$AQ,42,0)</f>
        <v>0</v>
      </c>
      <c r="F114" s="63" t="str">
        <f>VLOOKUP(C114,[9]sheet1!$A:$AQ,43,0)</f>
        <v/>
      </c>
      <c r="G114" s="26">
        <v>10</v>
      </c>
      <c r="H114" s="26">
        <v>7</v>
      </c>
      <c r="I114" s="26">
        <f t="shared" si="5"/>
        <v>17</v>
      </c>
      <c r="J114" s="26">
        <v>158</v>
      </c>
      <c r="K114" s="26" t="str">
        <f t="shared" si="6"/>
        <v>是</v>
      </c>
      <c r="L114" s="26">
        <v>3240</v>
      </c>
      <c r="M114" s="26" t="str">
        <f t="shared" si="7"/>
        <v>是</v>
      </c>
      <c r="N114" s="43" t="s">
        <v>27</v>
      </c>
      <c r="O114" s="43" t="s">
        <v>28</v>
      </c>
      <c r="P114" s="79" t="str">
        <f t="shared" si="4"/>
        <v>是</v>
      </c>
      <c r="Q114" s="26" t="s">
        <v>29</v>
      </c>
      <c r="R114" s="50">
        <v>0</v>
      </c>
      <c r="S114" s="51"/>
    </row>
    <row r="115" ht="25" customHeight="1" spans="1:19">
      <c r="A115" s="76">
        <v>110</v>
      </c>
      <c r="B115" s="51" t="s">
        <v>963</v>
      </c>
      <c r="C115" s="18">
        <v>20200318292</v>
      </c>
      <c r="D115" s="19" t="s">
        <v>989</v>
      </c>
      <c r="E115" s="62">
        <f>VLOOKUP(C115,[9]sheet1!$A:$AQ,42,0)</f>
        <v>0</v>
      </c>
      <c r="F115" s="63" t="str">
        <f>VLOOKUP(C115,[9]sheet1!$A:$AQ,43,0)</f>
        <v/>
      </c>
      <c r="G115" s="26">
        <v>10</v>
      </c>
      <c r="H115" s="26">
        <v>7</v>
      </c>
      <c r="I115" s="26">
        <f t="shared" si="5"/>
        <v>17</v>
      </c>
      <c r="J115" s="26">
        <v>193</v>
      </c>
      <c r="K115" s="26" t="str">
        <f t="shared" si="6"/>
        <v>是</v>
      </c>
      <c r="L115" s="26">
        <v>3150</v>
      </c>
      <c r="M115" s="26" t="str">
        <f t="shared" si="7"/>
        <v>是</v>
      </c>
      <c r="N115" s="43" t="s">
        <v>27</v>
      </c>
      <c r="O115" s="43" t="s">
        <v>28</v>
      </c>
      <c r="P115" s="79" t="str">
        <f t="shared" si="4"/>
        <v>是</v>
      </c>
      <c r="Q115" s="26" t="s">
        <v>29</v>
      </c>
      <c r="R115" s="50">
        <v>0</v>
      </c>
      <c r="S115" s="51"/>
    </row>
    <row r="116" ht="25" customHeight="1" spans="1:19">
      <c r="A116" s="76">
        <v>111</v>
      </c>
      <c r="B116" s="51" t="s">
        <v>963</v>
      </c>
      <c r="C116" s="18">
        <v>20200318025</v>
      </c>
      <c r="D116" s="19" t="s">
        <v>990</v>
      </c>
      <c r="E116" s="62">
        <f>VLOOKUP(C116,[9]sheet1!$A:$AQ,42,0)</f>
        <v>0</v>
      </c>
      <c r="F116" s="63" t="str">
        <f>VLOOKUP(C116,[9]sheet1!$A:$AQ,43,0)</f>
        <v/>
      </c>
      <c r="G116" s="26">
        <v>16</v>
      </c>
      <c r="H116" s="26">
        <v>7</v>
      </c>
      <c r="I116" s="26">
        <f t="shared" si="5"/>
        <v>23</v>
      </c>
      <c r="J116" s="26">
        <v>368</v>
      </c>
      <c r="K116" s="26" t="str">
        <f t="shared" si="6"/>
        <v>是</v>
      </c>
      <c r="L116" s="26">
        <v>3880</v>
      </c>
      <c r="M116" s="26" t="str">
        <f t="shared" si="7"/>
        <v>是</v>
      </c>
      <c r="N116" s="43" t="s">
        <v>27</v>
      </c>
      <c r="O116" s="43" t="s">
        <v>28</v>
      </c>
      <c r="P116" s="79" t="str">
        <f t="shared" si="4"/>
        <v>是</v>
      </c>
      <c r="Q116" s="26" t="s">
        <v>29</v>
      </c>
      <c r="R116" s="50">
        <v>0</v>
      </c>
      <c r="S116" s="51"/>
    </row>
    <row r="117" ht="25" customHeight="1" spans="1:19">
      <c r="A117" s="76">
        <v>112</v>
      </c>
      <c r="B117" s="51" t="s">
        <v>963</v>
      </c>
      <c r="C117" s="18">
        <v>20200318315</v>
      </c>
      <c r="D117" s="19" t="s">
        <v>991</v>
      </c>
      <c r="E117" s="62">
        <f>VLOOKUP(C117,[9]sheet1!$A:$AQ,42,0)</f>
        <v>0</v>
      </c>
      <c r="F117" s="63" t="str">
        <f>VLOOKUP(C117,[9]sheet1!$A:$AQ,43,0)</f>
        <v/>
      </c>
      <c r="G117" s="26">
        <v>11</v>
      </c>
      <c r="H117" s="26">
        <v>7</v>
      </c>
      <c r="I117" s="26">
        <f t="shared" si="5"/>
        <v>18</v>
      </c>
      <c r="J117" s="26">
        <v>179</v>
      </c>
      <c r="K117" s="26" t="str">
        <f t="shared" si="6"/>
        <v>是</v>
      </c>
      <c r="L117" s="26">
        <v>3010</v>
      </c>
      <c r="M117" s="26" t="str">
        <f t="shared" si="7"/>
        <v>是</v>
      </c>
      <c r="N117" s="43" t="s">
        <v>27</v>
      </c>
      <c r="O117" s="43" t="s">
        <v>28</v>
      </c>
      <c r="P117" s="79" t="str">
        <f t="shared" si="4"/>
        <v>是</v>
      </c>
      <c r="Q117" s="26" t="s">
        <v>29</v>
      </c>
      <c r="R117" s="50">
        <v>0</v>
      </c>
      <c r="S117" s="51"/>
    </row>
    <row r="118" ht="25" customHeight="1" spans="1:19">
      <c r="A118" s="76">
        <v>113</v>
      </c>
      <c r="B118" s="51" t="s">
        <v>963</v>
      </c>
      <c r="C118" s="18">
        <v>20200318216</v>
      </c>
      <c r="D118" s="19" t="s">
        <v>992</v>
      </c>
      <c r="E118" s="62">
        <f>VLOOKUP(C118,[9]sheet1!$A:$AQ,42,0)</f>
        <v>0</v>
      </c>
      <c r="F118" s="63" t="str">
        <f>VLOOKUP(C118,[9]sheet1!$A:$AQ,43,0)</f>
        <v/>
      </c>
      <c r="G118" s="26">
        <v>13</v>
      </c>
      <c r="H118" s="26">
        <v>7</v>
      </c>
      <c r="I118" s="26">
        <f t="shared" si="5"/>
        <v>20</v>
      </c>
      <c r="J118" s="26">
        <v>196</v>
      </c>
      <c r="K118" s="26" t="str">
        <f t="shared" si="6"/>
        <v>是</v>
      </c>
      <c r="L118" s="26">
        <v>2920</v>
      </c>
      <c r="M118" s="26" t="str">
        <f t="shared" si="7"/>
        <v>是</v>
      </c>
      <c r="N118" s="43" t="s">
        <v>27</v>
      </c>
      <c r="O118" s="43" t="s">
        <v>28</v>
      </c>
      <c r="P118" s="79" t="str">
        <f t="shared" si="4"/>
        <v>是</v>
      </c>
      <c r="Q118" s="26" t="s">
        <v>29</v>
      </c>
      <c r="R118" s="50">
        <v>0</v>
      </c>
      <c r="S118" s="51"/>
    </row>
    <row r="119" ht="25" customHeight="1" spans="1:19">
      <c r="A119" s="76">
        <v>114</v>
      </c>
      <c r="B119" s="51" t="s">
        <v>963</v>
      </c>
      <c r="C119" s="18">
        <v>20200318329</v>
      </c>
      <c r="D119" s="59" t="s">
        <v>993</v>
      </c>
      <c r="E119" s="62">
        <f>VLOOKUP(C119,[9]sheet1!$A:$AQ,42,0)</f>
        <v>0</v>
      </c>
      <c r="F119" s="63" t="str">
        <f>VLOOKUP(C119,[9]sheet1!$A:$AQ,43,0)</f>
        <v/>
      </c>
      <c r="G119" s="26">
        <v>15</v>
      </c>
      <c r="H119" s="26">
        <v>7</v>
      </c>
      <c r="I119" s="26">
        <f t="shared" si="5"/>
        <v>22</v>
      </c>
      <c r="J119" s="26">
        <v>269</v>
      </c>
      <c r="K119" s="26" t="str">
        <f t="shared" si="6"/>
        <v>是</v>
      </c>
      <c r="L119" s="26">
        <v>3850</v>
      </c>
      <c r="M119" s="26" t="str">
        <f t="shared" si="7"/>
        <v>是</v>
      </c>
      <c r="N119" s="43" t="s">
        <v>27</v>
      </c>
      <c r="O119" s="43" t="s">
        <v>28</v>
      </c>
      <c r="P119" s="79" t="str">
        <f t="shared" si="4"/>
        <v>是</v>
      </c>
      <c r="Q119" s="26" t="s">
        <v>29</v>
      </c>
      <c r="R119" s="50">
        <v>0</v>
      </c>
      <c r="S119" s="51"/>
    </row>
    <row r="120" ht="25" customHeight="1" spans="1:19">
      <c r="A120" s="76">
        <v>115</v>
      </c>
      <c r="B120" s="51" t="s">
        <v>963</v>
      </c>
      <c r="C120" s="18">
        <v>20200318166</v>
      </c>
      <c r="D120" s="59" t="s">
        <v>994</v>
      </c>
      <c r="E120" s="62">
        <f>VLOOKUP(C120,[9]sheet1!$A:$AQ,42,0)</f>
        <v>0</v>
      </c>
      <c r="F120" s="63" t="str">
        <f>VLOOKUP(C120,[9]sheet1!$A:$AQ,43,0)</f>
        <v/>
      </c>
      <c r="G120" s="26">
        <v>9</v>
      </c>
      <c r="H120" s="26">
        <v>7</v>
      </c>
      <c r="I120" s="26">
        <f t="shared" si="5"/>
        <v>16</v>
      </c>
      <c r="J120" s="26">
        <v>233</v>
      </c>
      <c r="K120" s="26" t="str">
        <f t="shared" si="6"/>
        <v>是</v>
      </c>
      <c r="L120" s="26">
        <v>2830</v>
      </c>
      <c r="M120" s="26" t="str">
        <f t="shared" si="7"/>
        <v>是</v>
      </c>
      <c r="N120" s="43" t="s">
        <v>27</v>
      </c>
      <c r="O120" s="43" t="s">
        <v>28</v>
      </c>
      <c r="P120" s="79" t="str">
        <f t="shared" si="4"/>
        <v>是</v>
      </c>
      <c r="Q120" s="26" t="s">
        <v>29</v>
      </c>
      <c r="R120" s="50">
        <v>0</v>
      </c>
      <c r="S120" s="51"/>
    </row>
    <row r="121" ht="25" customHeight="1" spans="1:19">
      <c r="A121" s="76">
        <v>116</v>
      </c>
      <c r="B121" s="51" t="s">
        <v>963</v>
      </c>
      <c r="C121" s="18">
        <v>20200318241</v>
      </c>
      <c r="D121" s="59" t="s">
        <v>995</v>
      </c>
      <c r="E121" s="62">
        <f>VLOOKUP(C121,[9]sheet1!$A:$AQ,42,0)</f>
        <v>0</v>
      </c>
      <c r="F121" s="63" t="str">
        <f>VLOOKUP(C121,[9]sheet1!$A:$AQ,43,0)</f>
        <v/>
      </c>
      <c r="G121" s="26">
        <v>12</v>
      </c>
      <c r="H121" s="26">
        <v>5</v>
      </c>
      <c r="I121" s="26">
        <f t="shared" si="5"/>
        <v>17</v>
      </c>
      <c r="J121" s="26">
        <v>280</v>
      </c>
      <c r="K121" s="26" t="str">
        <f t="shared" si="6"/>
        <v>是</v>
      </c>
      <c r="L121" s="26">
        <v>2210</v>
      </c>
      <c r="M121" s="26" t="str">
        <f t="shared" si="7"/>
        <v>是</v>
      </c>
      <c r="N121" s="43" t="s">
        <v>27</v>
      </c>
      <c r="O121" s="43" t="s">
        <v>28</v>
      </c>
      <c r="P121" s="79" t="str">
        <f t="shared" si="4"/>
        <v>是</v>
      </c>
      <c r="Q121" s="26" t="s">
        <v>29</v>
      </c>
      <c r="R121" s="50">
        <v>0</v>
      </c>
      <c r="S121" s="51"/>
    </row>
    <row r="122" ht="25" customHeight="1" spans="1:19">
      <c r="A122" s="76">
        <v>117</v>
      </c>
      <c r="B122" s="51" t="s">
        <v>963</v>
      </c>
      <c r="C122" s="18">
        <v>20200318328</v>
      </c>
      <c r="D122" s="59" t="s">
        <v>996</v>
      </c>
      <c r="E122" s="62">
        <f>VLOOKUP(C122,[9]sheet1!$A:$AQ,42,0)</f>
        <v>0</v>
      </c>
      <c r="F122" s="63" t="str">
        <f>VLOOKUP(C122,[9]sheet1!$A:$AQ,43,0)</f>
        <v/>
      </c>
      <c r="G122" s="26">
        <v>14</v>
      </c>
      <c r="H122" s="26">
        <v>7</v>
      </c>
      <c r="I122" s="26">
        <f t="shared" si="5"/>
        <v>21</v>
      </c>
      <c r="J122" s="26">
        <v>346</v>
      </c>
      <c r="K122" s="26" t="str">
        <f t="shared" si="6"/>
        <v>是</v>
      </c>
      <c r="L122" s="26">
        <v>3350</v>
      </c>
      <c r="M122" s="26" t="str">
        <f t="shared" si="7"/>
        <v>是</v>
      </c>
      <c r="N122" s="43" t="s">
        <v>27</v>
      </c>
      <c r="O122" s="43" t="s">
        <v>28</v>
      </c>
      <c r="P122" s="79" t="str">
        <f t="shared" si="4"/>
        <v>是</v>
      </c>
      <c r="Q122" s="26" t="s">
        <v>29</v>
      </c>
      <c r="R122" s="50">
        <v>0</v>
      </c>
      <c r="S122" s="51"/>
    </row>
    <row r="123" ht="25" customHeight="1" spans="1:19">
      <c r="A123" s="76">
        <v>118</v>
      </c>
      <c r="B123" s="51" t="s">
        <v>963</v>
      </c>
      <c r="C123" s="18">
        <v>20200318141</v>
      </c>
      <c r="D123" s="19" t="s">
        <v>997</v>
      </c>
      <c r="E123" s="62">
        <f>VLOOKUP(C123,[9]sheet1!$A:$AQ,42,0)</f>
        <v>0</v>
      </c>
      <c r="F123" s="63" t="str">
        <f>VLOOKUP(C123,[9]sheet1!$A:$AQ,43,0)</f>
        <v/>
      </c>
      <c r="G123" s="26">
        <v>12</v>
      </c>
      <c r="H123" s="26">
        <v>7</v>
      </c>
      <c r="I123" s="26">
        <f t="shared" si="5"/>
        <v>19</v>
      </c>
      <c r="J123" s="26">
        <v>228</v>
      </c>
      <c r="K123" s="26" t="str">
        <f t="shared" si="6"/>
        <v>是</v>
      </c>
      <c r="L123" s="26">
        <v>3240</v>
      </c>
      <c r="M123" s="26" t="str">
        <f t="shared" si="7"/>
        <v>是</v>
      </c>
      <c r="N123" s="43" t="s">
        <v>27</v>
      </c>
      <c r="O123" s="43" t="s">
        <v>28</v>
      </c>
      <c r="P123" s="79" t="str">
        <f t="shared" si="4"/>
        <v>是</v>
      </c>
      <c r="Q123" s="26" t="s">
        <v>29</v>
      </c>
      <c r="R123" s="50">
        <v>0</v>
      </c>
      <c r="S123" s="51"/>
    </row>
    <row r="124" ht="25" customHeight="1" spans="1:19">
      <c r="A124" s="76">
        <v>119</v>
      </c>
      <c r="B124" s="51" t="s">
        <v>963</v>
      </c>
      <c r="C124" s="18">
        <v>20200318066</v>
      </c>
      <c r="D124" s="19" t="s">
        <v>998</v>
      </c>
      <c r="E124" s="62">
        <f>VLOOKUP(C124,[9]sheet1!$A:$AQ,42,0)</f>
        <v>0</v>
      </c>
      <c r="F124" s="63" t="str">
        <f>VLOOKUP(C124,[9]sheet1!$A:$AQ,43,0)</f>
        <v/>
      </c>
      <c r="G124" s="26">
        <v>10</v>
      </c>
      <c r="H124" s="26">
        <v>7</v>
      </c>
      <c r="I124" s="26">
        <f t="shared" si="5"/>
        <v>17</v>
      </c>
      <c r="J124" s="26">
        <v>153</v>
      </c>
      <c r="K124" s="26" t="str">
        <f t="shared" si="6"/>
        <v>是</v>
      </c>
      <c r="L124" s="26">
        <v>2840</v>
      </c>
      <c r="M124" s="26" t="str">
        <f t="shared" si="7"/>
        <v>是</v>
      </c>
      <c r="N124" s="43" t="s">
        <v>27</v>
      </c>
      <c r="O124" s="43" t="s">
        <v>28</v>
      </c>
      <c r="P124" s="79" t="str">
        <f t="shared" si="4"/>
        <v>是</v>
      </c>
      <c r="Q124" s="26" t="s">
        <v>29</v>
      </c>
      <c r="R124" s="50">
        <v>0</v>
      </c>
      <c r="S124" s="51"/>
    </row>
    <row r="125" ht="25" customHeight="1" spans="1:19">
      <c r="A125" s="76">
        <v>120</v>
      </c>
      <c r="B125" s="51" t="s">
        <v>963</v>
      </c>
      <c r="C125" s="18">
        <v>20200318063</v>
      </c>
      <c r="D125" s="19" t="s">
        <v>999</v>
      </c>
      <c r="E125" s="62">
        <f>VLOOKUP(C125,[9]sheet1!$A:$AQ,42,0)</f>
        <v>0</v>
      </c>
      <c r="F125" s="63" t="str">
        <f>VLOOKUP(C125,[9]sheet1!$A:$AQ,43,0)</f>
        <v/>
      </c>
      <c r="G125" s="26">
        <v>16</v>
      </c>
      <c r="H125" s="26">
        <v>6</v>
      </c>
      <c r="I125" s="26">
        <f t="shared" si="5"/>
        <v>22</v>
      </c>
      <c r="J125" s="26">
        <v>198</v>
      </c>
      <c r="K125" s="26" t="str">
        <f t="shared" si="6"/>
        <v>是</v>
      </c>
      <c r="L125" s="26">
        <v>3650</v>
      </c>
      <c r="M125" s="26" t="str">
        <f t="shared" si="7"/>
        <v>是</v>
      </c>
      <c r="N125" s="43" t="s">
        <v>27</v>
      </c>
      <c r="O125" s="43" t="s">
        <v>28</v>
      </c>
      <c r="P125" s="79" t="str">
        <f t="shared" si="4"/>
        <v>是</v>
      </c>
      <c r="Q125" s="26" t="s">
        <v>29</v>
      </c>
      <c r="R125" s="50">
        <v>0</v>
      </c>
      <c r="S125" s="51"/>
    </row>
    <row r="126" ht="25" customHeight="1" spans="1:19">
      <c r="A126" s="76">
        <v>121</v>
      </c>
      <c r="B126" s="51" t="s">
        <v>963</v>
      </c>
      <c r="C126" s="18">
        <v>20200318177</v>
      </c>
      <c r="D126" s="19" t="s">
        <v>1000</v>
      </c>
      <c r="E126" s="62">
        <f>VLOOKUP(C126,[9]sheet1!$A:$AQ,42,0)</f>
        <v>0</v>
      </c>
      <c r="F126" s="63" t="str">
        <f>VLOOKUP(C126,[9]sheet1!$A:$AQ,43,0)</f>
        <v/>
      </c>
      <c r="G126" s="26">
        <v>12</v>
      </c>
      <c r="H126" s="26">
        <v>7</v>
      </c>
      <c r="I126" s="26">
        <f t="shared" si="5"/>
        <v>19</v>
      </c>
      <c r="J126" s="26">
        <v>194</v>
      </c>
      <c r="K126" s="26" t="str">
        <f t="shared" si="6"/>
        <v>是</v>
      </c>
      <c r="L126" s="26">
        <v>3580</v>
      </c>
      <c r="M126" s="26" t="str">
        <f t="shared" si="7"/>
        <v>是</v>
      </c>
      <c r="N126" s="43" t="s">
        <v>27</v>
      </c>
      <c r="O126" s="43" t="s">
        <v>28</v>
      </c>
      <c r="P126" s="79" t="str">
        <f t="shared" si="4"/>
        <v>是</v>
      </c>
      <c r="Q126" s="26" t="s">
        <v>29</v>
      </c>
      <c r="R126" s="50">
        <v>0</v>
      </c>
      <c r="S126" s="51"/>
    </row>
    <row r="127" ht="25" customHeight="1" spans="1:19">
      <c r="A127" s="76">
        <v>122</v>
      </c>
      <c r="B127" s="51" t="s">
        <v>963</v>
      </c>
      <c r="C127" s="18">
        <v>20200318204</v>
      </c>
      <c r="D127" s="19" t="s">
        <v>1001</v>
      </c>
      <c r="E127" s="62">
        <f>VLOOKUP(C127,[9]sheet1!$A:$AQ,42,0)</f>
        <v>0</v>
      </c>
      <c r="F127" s="63" t="str">
        <f>VLOOKUP(C127,[9]sheet1!$A:$AQ,43,0)</f>
        <v/>
      </c>
      <c r="G127" s="26">
        <v>11</v>
      </c>
      <c r="H127" s="26">
        <v>7</v>
      </c>
      <c r="I127" s="26">
        <f t="shared" si="5"/>
        <v>18</v>
      </c>
      <c r="J127" s="26">
        <v>175</v>
      </c>
      <c r="K127" s="26" t="str">
        <f t="shared" si="6"/>
        <v>是</v>
      </c>
      <c r="L127" s="26">
        <v>2700</v>
      </c>
      <c r="M127" s="26" t="str">
        <f t="shared" si="7"/>
        <v>是</v>
      </c>
      <c r="N127" s="43" t="s">
        <v>27</v>
      </c>
      <c r="O127" s="43" t="s">
        <v>28</v>
      </c>
      <c r="P127" s="79" t="str">
        <f t="shared" si="4"/>
        <v>是</v>
      </c>
      <c r="Q127" s="26" t="s">
        <v>29</v>
      </c>
      <c r="R127" s="50">
        <v>0</v>
      </c>
      <c r="S127" s="51"/>
    </row>
    <row r="128" ht="25" customHeight="1" spans="1:19">
      <c r="A128" s="76">
        <v>123</v>
      </c>
      <c r="B128" s="51" t="s">
        <v>963</v>
      </c>
      <c r="C128" s="18">
        <v>20200318156</v>
      </c>
      <c r="D128" s="19" t="s">
        <v>1002</v>
      </c>
      <c r="E128" s="62">
        <f>VLOOKUP(C128,[9]sheet1!$A:$AQ,42,0)</f>
        <v>0</v>
      </c>
      <c r="F128" s="63" t="str">
        <f>VLOOKUP(C128,[9]sheet1!$A:$AQ,43,0)</f>
        <v/>
      </c>
      <c r="G128" s="26">
        <v>11</v>
      </c>
      <c r="H128" s="26">
        <v>5</v>
      </c>
      <c r="I128" s="26">
        <f t="shared" si="5"/>
        <v>16</v>
      </c>
      <c r="J128" s="26">
        <v>247</v>
      </c>
      <c r="K128" s="26" t="str">
        <f t="shared" si="6"/>
        <v>是</v>
      </c>
      <c r="L128" s="26">
        <v>2820</v>
      </c>
      <c r="M128" s="26" t="str">
        <f t="shared" si="7"/>
        <v>是</v>
      </c>
      <c r="N128" s="43" t="s">
        <v>27</v>
      </c>
      <c r="O128" s="43" t="s">
        <v>28</v>
      </c>
      <c r="P128" s="79" t="str">
        <f t="shared" si="4"/>
        <v>是</v>
      </c>
      <c r="Q128" s="26" t="s">
        <v>29</v>
      </c>
      <c r="R128" s="50">
        <v>0</v>
      </c>
      <c r="S128" s="51"/>
    </row>
    <row r="129" ht="25" customHeight="1" spans="1:19">
      <c r="A129" s="76">
        <v>124</v>
      </c>
      <c r="B129" s="51" t="s">
        <v>963</v>
      </c>
      <c r="C129" s="18">
        <v>20200318279</v>
      </c>
      <c r="D129" s="19" t="s">
        <v>1003</v>
      </c>
      <c r="E129" s="62">
        <f>VLOOKUP(C129,[9]sheet1!$A:$AQ,42,0)</f>
        <v>0</v>
      </c>
      <c r="F129" s="63" t="str">
        <f>VLOOKUP(C129,[9]sheet1!$A:$AQ,43,0)</f>
        <v/>
      </c>
      <c r="G129" s="26">
        <v>16</v>
      </c>
      <c r="H129" s="26">
        <v>7</v>
      </c>
      <c r="I129" s="26">
        <f t="shared" si="5"/>
        <v>23</v>
      </c>
      <c r="J129" s="26">
        <v>249</v>
      </c>
      <c r="K129" s="26" t="str">
        <f t="shared" si="6"/>
        <v>是</v>
      </c>
      <c r="L129" s="26">
        <v>2590</v>
      </c>
      <c r="M129" s="26" t="str">
        <f t="shared" si="7"/>
        <v>是</v>
      </c>
      <c r="N129" s="43" t="s">
        <v>27</v>
      </c>
      <c r="O129" s="43" t="s">
        <v>28</v>
      </c>
      <c r="P129" s="79" t="str">
        <f t="shared" si="4"/>
        <v>是</v>
      </c>
      <c r="Q129" s="26" t="s">
        <v>29</v>
      </c>
      <c r="R129" s="50">
        <v>0</v>
      </c>
      <c r="S129" s="51"/>
    </row>
    <row r="130" ht="25" customHeight="1" spans="1:19">
      <c r="A130" s="76">
        <v>125</v>
      </c>
      <c r="B130" s="51" t="s">
        <v>963</v>
      </c>
      <c r="C130" s="18">
        <v>20200318178</v>
      </c>
      <c r="D130" s="19" t="s">
        <v>1004</v>
      </c>
      <c r="E130" s="62">
        <f>VLOOKUP(C130,[9]sheet1!$A:$AQ,42,0)</f>
        <v>0</v>
      </c>
      <c r="F130" s="63" t="str">
        <f>VLOOKUP(C130,[9]sheet1!$A:$AQ,43,0)</f>
        <v/>
      </c>
      <c r="G130" s="26">
        <v>11</v>
      </c>
      <c r="H130" s="26">
        <v>7</v>
      </c>
      <c r="I130" s="26">
        <f t="shared" si="5"/>
        <v>18</v>
      </c>
      <c r="J130" s="26">
        <v>103</v>
      </c>
      <c r="K130" s="26" t="str">
        <f t="shared" si="6"/>
        <v>否</v>
      </c>
      <c r="L130" s="26">
        <v>2480</v>
      </c>
      <c r="M130" s="26" t="str">
        <f t="shared" si="7"/>
        <v>是</v>
      </c>
      <c r="N130" s="43" t="s">
        <v>27</v>
      </c>
      <c r="O130" s="43" t="s">
        <v>28</v>
      </c>
      <c r="P130" s="79" t="str">
        <f>IF(AND(E130=0,SUM(G130:H130)&gt;=15,G130&gt;=6,H130&gt;=5,J130&gt;=120,L130&gt;=1800),"是","否")</f>
        <v>否</v>
      </c>
      <c r="Q130" s="85" t="s">
        <v>63</v>
      </c>
      <c r="R130" s="50">
        <v>0</v>
      </c>
      <c r="S130" s="51">
        <v>3</v>
      </c>
    </row>
    <row r="131" ht="25" customHeight="1" spans="1:19">
      <c r="A131" s="76">
        <v>126</v>
      </c>
      <c r="B131" s="51" t="s">
        <v>963</v>
      </c>
      <c r="C131" s="18">
        <v>20200112031</v>
      </c>
      <c r="D131" s="19" t="s">
        <v>1005</v>
      </c>
      <c r="E131" s="62">
        <f>VLOOKUP(C131,[9]sheet1!$A:$AQ,42,0)</f>
        <v>0</v>
      </c>
      <c r="F131" s="63" t="str">
        <f>VLOOKUP(C131,[9]sheet1!$A:$AQ,43,0)</f>
        <v/>
      </c>
      <c r="G131" s="26">
        <v>5</v>
      </c>
      <c r="H131" s="26">
        <v>5</v>
      </c>
      <c r="I131" s="26">
        <f t="shared" si="5"/>
        <v>10</v>
      </c>
      <c r="J131" s="26">
        <v>152</v>
      </c>
      <c r="K131" s="26" t="str">
        <f t="shared" si="6"/>
        <v>是</v>
      </c>
      <c r="L131" s="26">
        <v>2600</v>
      </c>
      <c r="M131" s="26" t="str">
        <f t="shared" si="7"/>
        <v>是</v>
      </c>
      <c r="N131" s="43" t="s">
        <v>27</v>
      </c>
      <c r="O131" s="43" t="s">
        <v>28</v>
      </c>
      <c r="P131" s="79" t="str">
        <f>IF(AND(E131=0,SUM(G131:H131)&gt;=15,G131&gt;=6,H131&gt;=5,J131&gt;=120,L131&gt;=1800),"是","否")</f>
        <v>否</v>
      </c>
      <c r="Q131" s="85" t="s">
        <v>63</v>
      </c>
      <c r="R131" s="50">
        <v>0</v>
      </c>
      <c r="S131" s="51">
        <v>2</v>
      </c>
    </row>
  </sheetData>
  <autoFilter ref="A4:T131">
    <extLst/>
  </autoFilter>
  <mergeCells count="17">
    <mergeCell ref="A1:S1"/>
    <mergeCell ref="A2:S2"/>
    <mergeCell ref="A3:S3"/>
    <mergeCell ref="G4:I4"/>
    <mergeCell ref="J4:K4"/>
    <mergeCell ref="L4:M4"/>
    <mergeCell ref="N4:O4"/>
    <mergeCell ref="A4:A5"/>
    <mergeCell ref="B4:B5"/>
    <mergeCell ref="C4:C5"/>
    <mergeCell ref="D4:D5"/>
    <mergeCell ref="E4:E5"/>
    <mergeCell ref="F4:F5"/>
    <mergeCell ref="P4:P5"/>
    <mergeCell ref="Q4:Q5"/>
    <mergeCell ref="R4:R5"/>
    <mergeCell ref="S4:S5"/>
  </mergeCells>
  <conditionalFormatting sqref="G6:G131">
    <cfRule type="cellIs" dxfId="0" priority="9" operator="lessThan">
      <formula>5</formula>
    </cfRule>
  </conditionalFormatting>
  <conditionalFormatting sqref="H6:H131">
    <cfRule type="cellIs" dxfId="0" priority="10" operator="lessThan">
      <formula>5</formula>
    </cfRule>
  </conditionalFormatting>
  <conditionalFormatting sqref="I6:I131">
    <cfRule type="cellIs" dxfId="0" priority="8" operator="lessThan">
      <formula>15</formula>
    </cfRule>
  </conditionalFormatting>
  <conditionalFormatting sqref="J6:J131">
    <cfRule type="cellIs" dxfId="0" priority="7" operator="lessThan">
      <formula>120</formula>
    </cfRule>
  </conditionalFormatting>
  <conditionalFormatting sqref="L6:L131">
    <cfRule type="cellIs" dxfId="0" priority="6" operator="lessThan">
      <formula>1800</formula>
    </cfRule>
  </conditionalFormatting>
  <conditionalFormatting sqref="N$1:N$1048576">
    <cfRule type="cellIs" dxfId="1" priority="2" operator="equal">
      <formula>"是"</formula>
    </cfRule>
    <cfRule type="cellIs" dxfId="1" priority="1" operator="equal">
      <formula>"是"</formula>
    </cfRule>
  </conditionalFormatting>
  <conditionalFormatting sqref="P$1:P$1048576">
    <cfRule type="cellIs" dxfId="1" priority="3" operator="equal">
      <formula>"否"</formula>
    </cfRule>
  </conditionalFormatting>
  <conditionalFormatting sqref="Q$1:Q$1048576">
    <cfRule type="cellIs" dxfId="1" priority="4" operator="equal">
      <formula>"结业"</formula>
    </cfRule>
  </conditionalFormatting>
  <dataValidations count="1">
    <dataValidation type="list" allowBlank="1" showInputMessage="1" showErrorMessage="1" sqref="S22 S130 S6:S21 S23:S25 S26:S30 S31:S42 S43:S54 S55:S59 S60:S68 S69:S77 S78:S86 S87:S96">
      <formula1>"1,2,3,1.2.3,1.2,1.3,2.3"</formula1>
    </dataValidation>
  </dataValidations>
  <pageMargins left="0.699305555555556" right="0.699305555555556" top="0.75" bottom="0.75" header="0.3" footer="0.3"/>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91"/>
  <sheetViews>
    <sheetView zoomScale="90" zoomScaleNormal="90" workbookViewId="0">
      <pane ySplit="5" topLeftCell="A6" activePane="bottomLeft" state="frozen"/>
      <selection/>
      <selection pane="bottomLeft" activeCell="V25" sqref="V25"/>
    </sheetView>
  </sheetViews>
  <sheetFormatPr defaultColWidth="9" defaultRowHeight="13.5"/>
  <cols>
    <col min="1" max="1" width="4.45" customWidth="1"/>
    <col min="2" max="2" width="42.2166666666667" customWidth="1"/>
    <col min="3" max="3" width="12.5083333333333" style="2" customWidth="1"/>
    <col min="5" max="5" width="9.45" customWidth="1"/>
    <col min="6" max="6" width="31.1333333333333" customWidth="1"/>
    <col min="7" max="8" width="8.25" customWidth="1"/>
    <col min="9" max="9" width="6.71666666666667" customWidth="1"/>
    <col min="10" max="10" width="6.50833333333333" customWidth="1"/>
    <col min="11" max="11" width="7.13333333333333" customWidth="1"/>
    <col min="12" max="12" width="5.88333333333333" customWidth="1"/>
    <col min="13" max="15" width="8.25" customWidth="1"/>
    <col min="16" max="16" width="8.25" style="36" customWidth="1"/>
    <col min="18" max="18" width="8.93333333333333" customWidth="1"/>
  </cols>
  <sheetData>
    <row r="1" ht="27" customHeight="1" spans="1:19">
      <c r="A1" s="3" t="s">
        <v>0</v>
      </c>
      <c r="B1" s="3"/>
      <c r="C1" s="3"/>
      <c r="D1" s="3"/>
      <c r="E1" s="3"/>
      <c r="F1" s="3"/>
      <c r="G1" s="3"/>
      <c r="H1" s="3"/>
      <c r="I1" s="3"/>
      <c r="J1" s="3"/>
      <c r="K1" s="3"/>
      <c r="L1" s="3"/>
      <c r="M1" s="3"/>
      <c r="N1" s="3"/>
      <c r="O1" s="3"/>
      <c r="P1" s="39"/>
      <c r="Q1" s="3"/>
      <c r="R1" s="3"/>
      <c r="S1" s="3"/>
    </row>
    <row r="2" ht="195" hidden="1" customHeight="1" spans="1:22">
      <c r="A2" s="4" t="s">
        <v>1</v>
      </c>
      <c r="B2" s="4"/>
      <c r="C2" s="4"/>
      <c r="D2" s="4"/>
      <c r="E2" s="4"/>
      <c r="F2" s="4"/>
      <c r="G2" s="4"/>
      <c r="H2" s="4"/>
      <c r="I2" s="4"/>
      <c r="J2" s="4"/>
      <c r="K2" s="4"/>
      <c r="L2" s="4"/>
      <c r="M2" s="4"/>
      <c r="N2" s="4"/>
      <c r="O2" s="4"/>
      <c r="P2" s="40"/>
      <c r="Q2" s="4"/>
      <c r="R2" s="4"/>
      <c r="S2" s="4"/>
      <c r="T2" s="29"/>
      <c r="U2" s="29"/>
      <c r="V2" s="29"/>
    </row>
    <row r="3" ht="27" customHeight="1" spans="1:19">
      <c r="A3" s="5" t="s">
        <v>1006</v>
      </c>
      <c r="B3" s="6"/>
      <c r="C3" s="6"/>
      <c r="D3" s="6"/>
      <c r="E3" s="6"/>
      <c r="F3" s="6"/>
      <c r="G3" s="6"/>
      <c r="H3" s="6"/>
      <c r="I3" s="6"/>
      <c r="J3" s="6"/>
      <c r="K3" s="6"/>
      <c r="L3" s="6"/>
      <c r="M3" s="6"/>
      <c r="N3" s="6"/>
      <c r="O3" s="6"/>
      <c r="P3" s="41"/>
      <c r="Q3" s="6"/>
      <c r="R3" s="6"/>
      <c r="S3" s="30"/>
    </row>
    <row r="4" ht="19.5" customHeight="1" spans="1:19">
      <c r="A4" s="7" t="s">
        <v>3</v>
      </c>
      <c r="B4" s="8" t="s">
        <v>4</v>
      </c>
      <c r="C4" s="7" t="s">
        <v>5</v>
      </c>
      <c r="D4" s="7" t="s">
        <v>6</v>
      </c>
      <c r="E4" s="9" t="s">
        <v>7</v>
      </c>
      <c r="F4" s="7" t="s">
        <v>8</v>
      </c>
      <c r="G4" s="10" t="s">
        <v>9</v>
      </c>
      <c r="H4" s="11"/>
      <c r="I4" s="21"/>
      <c r="J4" s="7" t="s">
        <v>10</v>
      </c>
      <c r="K4" s="7"/>
      <c r="L4" s="9" t="s">
        <v>11</v>
      </c>
      <c r="M4" s="9"/>
      <c r="N4" s="9" t="s">
        <v>12</v>
      </c>
      <c r="O4" s="9"/>
      <c r="P4" s="42" t="s">
        <v>13</v>
      </c>
      <c r="Q4" s="9" t="s">
        <v>14</v>
      </c>
      <c r="R4" s="8" t="s">
        <v>15</v>
      </c>
      <c r="S4" s="9" t="s">
        <v>16</v>
      </c>
    </row>
    <row r="5" ht="36.75" customHeight="1" spans="1:19">
      <c r="A5" s="7"/>
      <c r="B5" s="12"/>
      <c r="C5" s="7"/>
      <c r="D5" s="7"/>
      <c r="E5" s="9"/>
      <c r="F5" s="7"/>
      <c r="G5" s="9" t="s">
        <v>17</v>
      </c>
      <c r="H5" s="9" t="s">
        <v>18</v>
      </c>
      <c r="I5" s="9" t="s">
        <v>19</v>
      </c>
      <c r="J5" s="7" t="s">
        <v>20</v>
      </c>
      <c r="K5" s="9" t="s">
        <v>21</v>
      </c>
      <c r="L5" s="9" t="s">
        <v>20</v>
      </c>
      <c r="M5" s="9" t="s">
        <v>22</v>
      </c>
      <c r="N5" s="22" t="s">
        <v>23</v>
      </c>
      <c r="O5" s="22" t="s">
        <v>24</v>
      </c>
      <c r="P5" s="42"/>
      <c r="Q5" s="9"/>
      <c r="R5" s="12"/>
      <c r="S5" s="7"/>
    </row>
    <row r="6" ht="24.75" customHeight="1" spans="1:19">
      <c r="A6" s="55">
        <v>1</v>
      </c>
      <c r="B6" s="17" t="s">
        <v>1007</v>
      </c>
      <c r="C6" s="18">
        <v>20200318215</v>
      </c>
      <c r="D6" s="19" t="s">
        <v>1008</v>
      </c>
      <c r="E6" s="56">
        <f>VLOOKUP(C6,[10]sheet1!$A:$AO,40,0)</f>
        <v>0</v>
      </c>
      <c r="F6" s="38" t="str">
        <f>VLOOKUP(C6,[10]sheet1!$A:$AO,41,0)</f>
        <v/>
      </c>
      <c r="G6" s="16">
        <v>16</v>
      </c>
      <c r="H6" s="16">
        <v>5.5</v>
      </c>
      <c r="I6" s="16">
        <f t="shared" ref="I6:I69" si="0">SUM(G6:H6)</f>
        <v>21.5</v>
      </c>
      <c r="J6" s="16">
        <v>410</v>
      </c>
      <c r="K6" s="16" t="str">
        <f t="shared" ref="K6:K69" si="1">IF(J6&gt;=120,"是","否")</f>
        <v>是</v>
      </c>
      <c r="L6" s="26">
        <v>4110</v>
      </c>
      <c r="M6" s="16" t="str">
        <f t="shared" ref="M6:M69" si="2">IF(L6&gt;=1800,"是","否")</f>
        <v>是</v>
      </c>
      <c r="N6" s="27" t="s">
        <v>27</v>
      </c>
      <c r="O6" s="27" t="s">
        <v>28</v>
      </c>
      <c r="P6" s="43" t="str">
        <f t="shared" ref="P6:P69" si="3">IF(AND(E6=0,SUM(G6:H6)&gt;=15,G6&gt;=6,H6&gt;=5,J6&gt;=120,L6&gt;=1800),"是","否")</f>
        <v>是</v>
      </c>
      <c r="Q6" s="16" t="s">
        <v>29</v>
      </c>
      <c r="R6" s="44">
        <v>0</v>
      </c>
      <c r="S6" s="17"/>
    </row>
    <row r="7" ht="24.75" customHeight="1" spans="1:19">
      <c r="A7" s="55">
        <v>2</v>
      </c>
      <c r="B7" s="17" t="s">
        <v>1007</v>
      </c>
      <c r="C7" s="18">
        <v>20200318262</v>
      </c>
      <c r="D7" s="19" t="s">
        <v>1009</v>
      </c>
      <c r="E7" s="56">
        <f>VLOOKUP(C7,[10]sheet1!$A:$AO,40,0)</f>
        <v>0</v>
      </c>
      <c r="F7" s="38" t="str">
        <f>VLOOKUP(C7,[10]sheet1!$A:$AO,41,0)</f>
        <v/>
      </c>
      <c r="G7" s="16">
        <v>13</v>
      </c>
      <c r="H7" s="16">
        <v>5.5</v>
      </c>
      <c r="I7" s="16">
        <f t="shared" si="0"/>
        <v>18.5</v>
      </c>
      <c r="J7" s="16">
        <v>302</v>
      </c>
      <c r="K7" s="16" t="str">
        <f t="shared" si="1"/>
        <v>是</v>
      </c>
      <c r="L7" s="26">
        <v>3730</v>
      </c>
      <c r="M7" s="16" t="str">
        <f t="shared" si="2"/>
        <v>是</v>
      </c>
      <c r="N7" s="27" t="s">
        <v>27</v>
      </c>
      <c r="O7" s="27" t="s">
        <v>28</v>
      </c>
      <c r="P7" s="43" t="str">
        <f t="shared" si="3"/>
        <v>是</v>
      </c>
      <c r="Q7" s="16" t="s">
        <v>29</v>
      </c>
      <c r="R7" s="44">
        <v>0</v>
      </c>
      <c r="S7" s="17"/>
    </row>
    <row r="8" ht="24.75" customHeight="1" spans="1:19">
      <c r="A8" s="55">
        <v>3</v>
      </c>
      <c r="B8" s="17" t="s">
        <v>1007</v>
      </c>
      <c r="C8" s="18">
        <v>20200318012</v>
      </c>
      <c r="D8" s="19" t="s">
        <v>1010</v>
      </c>
      <c r="E8" s="56">
        <f>VLOOKUP(C8,[10]sheet1!$A:$AO,40,0)</f>
        <v>0</v>
      </c>
      <c r="F8" s="38" t="str">
        <f>VLOOKUP(C8,[10]sheet1!$A:$AO,41,0)</f>
        <v/>
      </c>
      <c r="G8" s="16">
        <v>16</v>
      </c>
      <c r="H8" s="16">
        <v>5.5</v>
      </c>
      <c r="I8" s="16">
        <f t="shared" si="0"/>
        <v>21.5</v>
      </c>
      <c r="J8" s="16">
        <v>291</v>
      </c>
      <c r="K8" s="16" t="str">
        <f t="shared" si="1"/>
        <v>是</v>
      </c>
      <c r="L8" s="26">
        <v>3470</v>
      </c>
      <c r="M8" s="16" t="str">
        <f t="shared" si="2"/>
        <v>是</v>
      </c>
      <c r="N8" s="27" t="s">
        <v>27</v>
      </c>
      <c r="O8" s="27" t="s">
        <v>28</v>
      </c>
      <c r="P8" s="43" t="str">
        <f t="shared" si="3"/>
        <v>是</v>
      </c>
      <c r="Q8" s="16" t="s">
        <v>29</v>
      </c>
      <c r="R8" s="44">
        <v>0</v>
      </c>
      <c r="S8" s="17"/>
    </row>
    <row r="9" ht="24.75" customHeight="1" spans="1:19">
      <c r="A9" s="55">
        <v>4</v>
      </c>
      <c r="B9" s="17" t="s">
        <v>1007</v>
      </c>
      <c r="C9" s="18">
        <v>20200318182</v>
      </c>
      <c r="D9" s="19" t="s">
        <v>1011</v>
      </c>
      <c r="E9" s="56">
        <f>VLOOKUP(C9,[10]sheet1!$A:$AO,40,0)</f>
        <v>0</v>
      </c>
      <c r="F9" s="38" t="str">
        <f>VLOOKUP(C9,[10]sheet1!$A:$AO,41,0)</f>
        <v/>
      </c>
      <c r="G9" s="16">
        <v>14</v>
      </c>
      <c r="H9" s="16">
        <v>5.5</v>
      </c>
      <c r="I9" s="16">
        <f t="shared" si="0"/>
        <v>19.5</v>
      </c>
      <c r="J9" s="16">
        <v>528</v>
      </c>
      <c r="K9" s="16" t="str">
        <f t="shared" si="1"/>
        <v>是</v>
      </c>
      <c r="L9" s="26">
        <v>3480</v>
      </c>
      <c r="M9" s="16" t="str">
        <f t="shared" si="2"/>
        <v>是</v>
      </c>
      <c r="N9" s="27" t="s">
        <v>27</v>
      </c>
      <c r="O9" s="27" t="s">
        <v>28</v>
      </c>
      <c r="P9" s="43" t="str">
        <f t="shared" si="3"/>
        <v>是</v>
      </c>
      <c r="Q9" s="16" t="s">
        <v>29</v>
      </c>
      <c r="R9" s="44">
        <v>0</v>
      </c>
      <c r="S9" s="17"/>
    </row>
    <row r="10" ht="24.75" customHeight="1" spans="1:19">
      <c r="A10" s="55">
        <v>5</v>
      </c>
      <c r="B10" s="17" t="s">
        <v>1007</v>
      </c>
      <c r="C10" s="18">
        <v>20200318195</v>
      </c>
      <c r="D10" s="19" t="s">
        <v>1012</v>
      </c>
      <c r="E10" s="56">
        <f>VLOOKUP(C10,[10]sheet1!$A:$AO,40,0)</f>
        <v>0</v>
      </c>
      <c r="F10" s="38" t="str">
        <f>VLOOKUP(C10,[10]sheet1!$A:$AO,41,0)</f>
        <v/>
      </c>
      <c r="G10" s="16">
        <v>12</v>
      </c>
      <c r="H10" s="16">
        <v>5.5</v>
      </c>
      <c r="I10" s="16">
        <f t="shared" si="0"/>
        <v>17.5</v>
      </c>
      <c r="J10" s="16">
        <v>178</v>
      </c>
      <c r="K10" s="16" t="str">
        <f t="shared" si="1"/>
        <v>是</v>
      </c>
      <c r="L10" s="26">
        <v>2810</v>
      </c>
      <c r="M10" s="16" t="str">
        <f t="shared" si="2"/>
        <v>是</v>
      </c>
      <c r="N10" s="27" t="s">
        <v>27</v>
      </c>
      <c r="O10" s="27" t="s">
        <v>28</v>
      </c>
      <c r="P10" s="43" t="str">
        <f t="shared" si="3"/>
        <v>是</v>
      </c>
      <c r="Q10" s="16" t="s">
        <v>29</v>
      </c>
      <c r="R10" s="44">
        <v>0</v>
      </c>
      <c r="S10" s="17"/>
    </row>
    <row r="11" ht="24.75" customHeight="1" spans="1:19">
      <c r="A11" s="55">
        <v>6</v>
      </c>
      <c r="B11" s="17" t="s">
        <v>1007</v>
      </c>
      <c r="C11" s="18">
        <v>20200318095</v>
      </c>
      <c r="D11" s="19" t="s">
        <v>1013</v>
      </c>
      <c r="E11" s="56">
        <f>VLOOKUP(C11,[10]sheet1!$A:$AO,40,0)</f>
        <v>0</v>
      </c>
      <c r="F11" s="38" t="str">
        <f>VLOOKUP(C11,[10]sheet1!$A:$AO,41,0)</f>
        <v/>
      </c>
      <c r="G11" s="16">
        <v>15</v>
      </c>
      <c r="H11" s="16">
        <v>5.5</v>
      </c>
      <c r="I11" s="16">
        <f t="shared" si="0"/>
        <v>20.5</v>
      </c>
      <c r="J11" s="16">
        <v>396</v>
      </c>
      <c r="K11" s="16" t="str">
        <f t="shared" si="1"/>
        <v>是</v>
      </c>
      <c r="L11" s="26">
        <v>3600</v>
      </c>
      <c r="M11" s="16" t="str">
        <f t="shared" si="2"/>
        <v>是</v>
      </c>
      <c r="N11" s="27" t="s">
        <v>27</v>
      </c>
      <c r="O11" s="27" t="s">
        <v>28</v>
      </c>
      <c r="P11" s="43" t="str">
        <f t="shared" si="3"/>
        <v>是</v>
      </c>
      <c r="Q11" s="16" t="s">
        <v>29</v>
      </c>
      <c r="R11" s="44">
        <v>0</v>
      </c>
      <c r="S11" s="17"/>
    </row>
    <row r="12" ht="24.75" customHeight="1" spans="1:19">
      <c r="A12" s="55">
        <v>7</v>
      </c>
      <c r="B12" s="17" t="s">
        <v>1007</v>
      </c>
      <c r="C12" s="18">
        <v>20200318233</v>
      </c>
      <c r="D12" s="19" t="s">
        <v>1014</v>
      </c>
      <c r="E12" s="56">
        <f>VLOOKUP(C12,[10]sheet1!$A:$AO,40,0)</f>
        <v>0</v>
      </c>
      <c r="F12" s="38" t="str">
        <f>VLOOKUP(C12,[10]sheet1!$A:$AO,41,0)</f>
        <v/>
      </c>
      <c r="G12" s="16">
        <v>17</v>
      </c>
      <c r="H12" s="16">
        <v>5.5</v>
      </c>
      <c r="I12" s="16">
        <f t="shared" si="0"/>
        <v>22.5</v>
      </c>
      <c r="J12" s="16">
        <v>305</v>
      </c>
      <c r="K12" s="16" t="str">
        <f t="shared" si="1"/>
        <v>是</v>
      </c>
      <c r="L12" s="26">
        <v>2720</v>
      </c>
      <c r="M12" s="16" t="str">
        <f t="shared" si="2"/>
        <v>是</v>
      </c>
      <c r="N12" s="27" t="s">
        <v>27</v>
      </c>
      <c r="O12" s="27" t="s">
        <v>28</v>
      </c>
      <c r="P12" s="43" t="str">
        <f t="shared" si="3"/>
        <v>是</v>
      </c>
      <c r="Q12" s="16" t="s">
        <v>29</v>
      </c>
      <c r="R12" s="44">
        <v>0</v>
      </c>
      <c r="S12" s="17"/>
    </row>
    <row r="13" ht="24.75" customHeight="1" spans="1:19">
      <c r="A13" s="55">
        <v>8</v>
      </c>
      <c r="B13" s="17" t="s">
        <v>1007</v>
      </c>
      <c r="C13" s="18">
        <v>20200318223</v>
      </c>
      <c r="D13" s="19" t="s">
        <v>1015</v>
      </c>
      <c r="E13" s="56">
        <f>VLOOKUP(C13,[10]sheet1!$A:$AO,40,0)</f>
        <v>0</v>
      </c>
      <c r="F13" s="38" t="str">
        <f>VLOOKUP(C13,[10]sheet1!$A:$AO,41,0)</f>
        <v/>
      </c>
      <c r="G13" s="16">
        <v>13</v>
      </c>
      <c r="H13" s="16">
        <v>5.5</v>
      </c>
      <c r="I13" s="16">
        <f t="shared" si="0"/>
        <v>18.5</v>
      </c>
      <c r="J13" s="16">
        <v>144</v>
      </c>
      <c r="K13" s="16" t="str">
        <f t="shared" si="1"/>
        <v>是</v>
      </c>
      <c r="L13" s="26">
        <v>2450</v>
      </c>
      <c r="M13" s="16" t="str">
        <f t="shared" si="2"/>
        <v>是</v>
      </c>
      <c r="N13" s="27" t="s">
        <v>27</v>
      </c>
      <c r="O13" s="27" t="s">
        <v>28</v>
      </c>
      <c r="P13" s="43" t="str">
        <f t="shared" si="3"/>
        <v>是</v>
      </c>
      <c r="Q13" s="16" t="s">
        <v>29</v>
      </c>
      <c r="R13" s="44">
        <v>0</v>
      </c>
      <c r="S13" s="17"/>
    </row>
    <row r="14" ht="24.75" customHeight="1" spans="1:19">
      <c r="A14" s="55">
        <v>9</v>
      </c>
      <c r="B14" s="17" t="s">
        <v>1007</v>
      </c>
      <c r="C14" s="18">
        <v>20200318244</v>
      </c>
      <c r="D14" s="19" t="s">
        <v>1016</v>
      </c>
      <c r="E14" s="56">
        <f>VLOOKUP(C14,[10]sheet1!$A:$AO,40,0)</f>
        <v>0</v>
      </c>
      <c r="F14" s="38" t="str">
        <f>VLOOKUP(C14,[10]sheet1!$A:$AO,41,0)</f>
        <v/>
      </c>
      <c r="G14" s="16">
        <v>16</v>
      </c>
      <c r="H14" s="16">
        <v>5.5</v>
      </c>
      <c r="I14" s="16">
        <f t="shared" si="0"/>
        <v>21.5</v>
      </c>
      <c r="J14" s="16">
        <v>266</v>
      </c>
      <c r="K14" s="16" t="str">
        <f t="shared" si="1"/>
        <v>是</v>
      </c>
      <c r="L14" s="26">
        <v>2910</v>
      </c>
      <c r="M14" s="16" t="str">
        <f t="shared" si="2"/>
        <v>是</v>
      </c>
      <c r="N14" s="27" t="s">
        <v>27</v>
      </c>
      <c r="O14" s="27" t="s">
        <v>28</v>
      </c>
      <c r="P14" s="43" t="str">
        <f t="shared" si="3"/>
        <v>是</v>
      </c>
      <c r="Q14" s="16" t="s">
        <v>29</v>
      </c>
      <c r="R14" s="44">
        <v>0</v>
      </c>
      <c r="S14" s="17"/>
    </row>
    <row r="15" ht="24.75" customHeight="1" spans="1:19">
      <c r="A15" s="55">
        <v>10</v>
      </c>
      <c r="B15" s="17" t="s">
        <v>1007</v>
      </c>
      <c r="C15" s="18">
        <v>20200318167</v>
      </c>
      <c r="D15" s="19" t="s">
        <v>1017</v>
      </c>
      <c r="E15" s="56">
        <f>VLOOKUP(C15,[10]sheet1!$A:$AO,40,0)</f>
        <v>0</v>
      </c>
      <c r="F15" s="38" t="str">
        <f>VLOOKUP(C15,[10]sheet1!$A:$AO,41,0)</f>
        <v/>
      </c>
      <c r="G15" s="16">
        <v>15</v>
      </c>
      <c r="H15" s="16">
        <v>5.5</v>
      </c>
      <c r="I15" s="16">
        <f t="shared" si="0"/>
        <v>20.5</v>
      </c>
      <c r="J15" s="16">
        <v>223</v>
      </c>
      <c r="K15" s="16" t="str">
        <f t="shared" si="1"/>
        <v>是</v>
      </c>
      <c r="L15" s="26">
        <v>2720</v>
      </c>
      <c r="M15" s="16" t="str">
        <f t="shared" si="2"/>
        <v>是</v>
      </c>
      <c r="N15" s="27" t="s">
        <v>27</v>
      </c>
      <c r="O15" s="27" t="s">
        <v>28</v>
      </c>
      <c r="P15" s="43" t="str">
        <f t="shared" si="3"/>
        <v>是</v>
      </c>
      <c r="Q15" s="16" t="s">
        <v>29</v>
      </c>
      <c r="R15" s="44">
        <v>0</v>
      </c>
      <c r="S15" s="17"/>
    </row>
    <row r="16" ht="24.75" customHeight="1" spans="1:19">
      <c r="A16" s="55">
        <v>11</v>
      </c>
      <c r="B16" s="17" t="s">
        <v>1007</v>
      </c>
      <c r="C16" s="18">
        <v>20200318226</v>
      </c>
      <c r="D16" s="19" t="s">
        <v>1018</v>
      </c>
      <c r="E16" s="56">
        <f>VLOOKUP(C16,[10]sheet1!$A:$AO,40,0)</f>
        <v>0</v>
      </c>
      <c r="F16" s="38" t="str">
        <f>VLOOKUP(C16,[10]sheet1!$A:$AO,41,0)</f>
        <v/>
      </c>
      <c r="G16" s="16">
        <v>14</v>
      </c>
      <c r="H16" s="16">
        <v>5.5</v>
      </c>
      <c r="I16" s="16">
        <f t="shared" si="0"/>
        <v>19.5</v>
      </c>
      <c r="J16" s="16">
        <v>222</v>
      </c>
      <c r="K16" s="16" t="str">
        <f t="shared" si="1"/>
        <v>是</v>
      </c>
      <c r="L16" s="26">
        <v>2750</v>
      </c>
      <c r="M16" s="16" t="str">
        <f t="shared" si="2"/>
        <v>是</v>
      </c>
      <c r="N16" s="27" t="s">
        <v>27</v>
      </c>
      <c r="O16" s="27" t="s">
        <v>28</v>
      </c>
      <c r="P16" s="43" t="str">
        <f t="shared" si="3"/>
        <v>是</v>
      </c>
      <c r="Q16" s="16" t="s">
        <v>29</v>
      </c>
      <c r="R16" s="44">
        <v>0</v>
      </c>
      <c r="S16" s="17"/>
    </row>
    <row r="17" ht="24.75" customHeight="1" spans="1:19">
      <c r="A17" s="55">
        <v>12</v>
      </c>
      <c r="B17" s="17" t="s">
        <v>1007</v>
      </c>
      <c r="C17" s="18">
        <v>20200318316</v>
      </c>
      <c r="D17" s="19" t="s">
        <v>1019</v>
      </c>
      <c r="E17" s="56">
        <f>VLOOKUP(C17,[10]sheet1!$A:$AO,40,0)</f>
        <v>0</v>
      </c>
      <c r="F17" s="38" t="str">
        <f>VLOOKUP(C17,[10]sheet1!$A:$AO,41,0)</f>
        <v/>
      </c>
      <c r="G17" s="16">
        <v>12</v>
      </c>
      <c r="H17" s="16">
        <v>5.5</v>
      </c>
      <c r="I17" s="16">
        <f t="shared" si="0"/>
        <v>17.5</v>
      </c>
      <c r="J17" s="16">
        <v>248</v>
      </c>
      <c r="K17" s="16" t="str">
        <f t="shared" si="1"/>
        <v>是</v>
      </c>
      <c r="L17" s="26">
        <v>3500</v>
      </c>
      <c r="M17" s="16" t="str">
        <f t="shared" si="2"/>
        <v>是</v>
      </c>
      <c r="N17" s="27" t="s">
        <v>27</v>
      </c>
      <c r="O17" s="27" t="s">
        <v>28</v>
      </c>
      <c r="P17" s="43" t="str">
        <f t="shared" si="3"/>
        <v>是</v>
      </c>
      <c r="Q17" s="16" t="s">
        <v>29</v>
      </c>
      <c r="R17" s="44">
        <v>0</v>
      </c>
      <c r="S17" s="17"/>
    </row>
    <row r="18" ht="24.75" customHeight="1" spans="1:19">
      <c r="A18" s="55">
        <v>13</v>
      </c>
      <c r="B18" s="17" t="s">
        <v>1007</v>
      </c>
      <c r="C18" s="18">
        <v>20200318006</v>
      </c>
      <c r="D18" s="19" t="s">
        <v>1020</v>
      </c>
      <c r="E18" s="56">
        <f>VLOOKUP(C18,[10]sheet1!$A:$AO,40,0)</f>
        <v>0</v>
      </c>
      <c r="F18" s="38" t="str">
        <f>VLOOKUP(C18,[10]sheet1!$A:$AO,41,0)</f>
        <v/>
      </c>
      <c r="G18" s="16">
        <v>14</v>
      </c>
      <c r="H18" s="16">
        <v>5.5</v>
      </c>
      <c r="I18" s="16">
        <f t="shared" si="0"/>
        <v>19.5</v>
      </c>
      <c r="J18" s="16">
        <v>250</v>
      </c>
      <c r="K18" s="16" t="str">
        <f t="shared" si="1"/>
        <v>是</v>
      </c>
      <c r="L18" s="26">
        <v>2920</v>
      </c>
      <c r="M18" s="16" t="str">
        <f t="shared" si="2"/>
        <v>是</v>
      </c>
      <c r="N18" s="27" t="s">
        <v>27</v>
      </c>
      <c r="O18" s="27" t="s">
        <v>28</v>
      </c>
      <c r="P18" s="43" t="str">
        <f t="shared" si="3"/>
        <v>是</v>
      </c>
      <c r="Q18" s="16" t="s">
        <v>29</v>
      </c>
      <c r="R18" s="44">
        <v>0</v>
      </c>
      <c r="S18" s="17"/>
    </row>
    <row r="19" ht="24.75" customHeight="1" spans="1:19">
      <c r="A19" s="55">
        <v>14</v>
      </c>
      <c r="B19" s="17" t="s">
        <v>1007</v>
      </c>
      <c r="C19" s="18">
        <v>20200318306</v>
      </c>
      <c r="D19" s="19" t="s">
        <v>1021</v>
      </c>
      <c r="E19" s="56">
        <f>VLOOKUP(C19,[10]sheet1!$A:$AO,40,0)</f>
        <v>0</v>
      </c>
      <c r="F19" s="38" t="str">
        <f>VLOOKUP(C19,[10]sheet1!$A:$AO,41,0)</f>
        <v/>
      </c>
      <c r="G19" s="16">
        <v>13</v>
      </c>
      <c r="H19" s="16">
        <v>5.5</v>
      </c>
      <c r="I19" s="16">
        <f t="shared" si="0"/>
        <v>18.5</v>
      </c>
      <c r="J19" s="16">
        <v>210</v>
      </c>
      <c r="K19" s="16" t="str">
        <f t="shared" si="1"/>
        <v>是</v>
      </c>
      <c r="L19" s="26">
        <v>2760</v>
      </c>
      <c r="M19" s="16" t="str">
        <f t="shared" si="2"/>
        <v>是</v>
      </c>
      <c r="N19" s="27" t="s">
        <v>27</v>
      </c>
      <c r="O19" s="27" t="s">
        <v>28</v>
      </c>
      <c r="P19" s="43" t="str">
        <f t="shared" si="3"/>
        <v>是</v>
      </c>
      <c r="Q19" s="16" t="s">
        <v>29</v>
      </c>
      <c r="R19" s="44">
        <v>0</v>
      </c>
      <c r="S19" s="17"/>
    </row>
    <row r="20" ht="24.75" customHeight="1" spans="1:19">
      <c r="A20" s="55">
        <v>15</v>
      </c>
      <c r="B20" s="17" t="s">
        <v>1007</v>
      </c>
      <c r="C20" s="18">
        <v>20200318267</v>
      </c>
      <c r="D20" s="19" t="s">
        <v>1022</v>
      </c>
      <c r="E20" s="56">
        <f>VLOOKUP(C20,[10]sheet1!$A:$AO,40,0)</f>
        <v>0</v>
      </c>
      <c r="F20" s="38" t="str">
        <f>VLOOKUP(C20,[10]sheet1!$A:$AO,41,0)</f>
        <v/>
      </c>
      <c r="G20" s="16">
        <v>18</v>
      </c>
      <c r="H20" s="16">
        <v>5.5</v>
      </c>
      <c r="I20" s="16">
        <f t="shared" si="0"/>
        <v>23.5</v>
      </c>
      <c r="J20" s="16">
        <v>672</v>
      </c>
      <c r="K20" s="16" t="str">
        <f t="shared" si="1"/>
        <v>是</v>
      </c>
      <c r="L20" s="26">
        <v>3450</v>
      </c>
      <c r="M20" s="16" t="str">
        <f t="shared" si="2"/>
        <v>是</v>
      </c>
      <c r="N20" s="27" t="s">
        <v>27</v>
      </c>
      <c r="O20" s="27" t="s">
        <v>28</v>
      </c>
      <c r="P20" s="43" t="str">
        <f t="shared" si="3"/>
        <v>是</v>
      </c>
      <c r="Q20" s="16" t="s">
        <v>29</v>
      </c>
      <c r="R20" s="44">
        <v>0</v>
      </c>
      <c r="S20" s="17"/>
    </row>
    <row r="21" ht="24.75" customHeight="1" spans="1:19">
      <c r="A21" s="55">
        <v>16</v>
      </c>
      <c r="B21" s="17" t="s">
        <v>1007</v>
      </c>
      <c r="C21" s="18">
        <v>20200318020</v>
      </c>
      <c r="D21" s="19" t="s">
        <v>1023</v>
      </c>
      <c r="E21" s="56">
        <f>VLOOKUP(C21,[10]sheet1!$A:$AO,40,0)</f>
        <v>0</v>
      </c>
      <c r="F21" s="38" t="str">
        <f>VLOOKUP(C21,[10]sheet1!$A:$AO,41,0)</f>
        <v/>
      </c>
      <c r="G21" s="16">
        <v>13</v>
      </c>
      <c r="H21" s="16">
        <v>5.5</v>
      </c>
      <c r="I21" s="16">
        <f t="shared" si="0"/>
        <v>18.5</v>
      </c>
      <c r="J21" s="16">
        <v>336</v>
      </c>
      <c r="K21" s="16" t="str">
        <f t="shared" si="1"/>
        <v>是</v>
      </c>
      <c r="L21" s="26">
        <v>2320</v>
      </c>
      <c r="M21" s="16" t="str">
        <f t="shared" si="2"/>
        <v>是</v>
      </c>
      <c r="N21" s="27" t="s">
        <v>27</v>
      </c>
      <c r="O21" s="27" t="s">
        <v>28</v>
      </c>
      <c r="P21" s="43" t="str">
        <f t="shared" si="3"/>
        <v>是</v>
      </c>
      <c r="Q21" s="16" t="s">
        <v>29</v>
      </c>
      <c r="R21" s="44">
        <v>0</v>
      </c>
      <c r="S21" s="17"/>
    </row>
    <row r="22" ht="24.75" customHeight="1" spans="1:19">
      <c r="A22" s="55">
        <v>17</v>
      </c>
      <c r="B22" s="17" t="s">
        <v>1007</v>
      </c>
      <c r="C22" s="18">
        <v>20200318008</v>
      </c>
      <c r="D22" s="19" t="s">
        <v>1024</v>
      </c>
      <c r="E22" s="56">
        <f>VLOOKUP(C22,[10]sheet1!$A:$AO,40,0)</f>
        <v>0</v>
      </c>
      <c r="F22" s="38" t="str">
        <f>VLOOKUP(C22,[10]sheet1!$A:$AO,41,0)</f>
        <v/>
      </c>
      <c r="G22" s="16">
        <v>13</v>
      </c>
      <c r="H22" s="16">
        <v>5.5</v>
      </c>
      <c r="I22" s="16">
        <f t="shared" si="0"/>
        <v>18.5</v>
      </c>
      <c r="J22" s="16">
        <v>269</v>
      </c>
      <c r="K22" s="16" t="str">
        <f t="shared" si="1"/>
        <v>是</v>
      </c>
      <c r="L22" s="26">
        <v>2790</v>
      </c>
      <c r="M22" s="16" t="str">
        <f t="shared" si="2"/>
        <v>是</v>
      </c>
      <c r="N22" s="27" t="s">
        <v>27</v>
      </c>
      <c r="O22" s="27" t="s">
        <v>28</v>
      </c>
      <c r="P22" s="43" t="str">
        <f t="shared" si="3"/>
        <v>是</v>
      </c>
      <c r="Q22" s="16" t="s">
        <v>29</v>
      </c>
      <c r="R22" s="44">
        <v>0</v>
      </c>
      <c r="S22" s="17"/>
    </row>
    <row r="23" ht="24.75" customHeight="1" spans="1:19">
      <c r="A23" s="55">
        <v>18</v>
      </c>
      <c r="B23" s="17" t="s">
        <v>1007</v>
      </c>
      <c r="C23" s="18">
        <v>20200318212</v>
      </c>
      <c r="D23" s="19" t="s">
        <v>1025</v>
      </c>
      <c r="E23" s="56">
        <f>VLOOKUP(C23,[10]sheet1!$A:$AO,40,0)</f>
        <v>0</v>
      </c>
      <c r="F23" s="38" t="str">
        <f>VLOOKUP(C23,[10]sheet1!$A:$AO,41,0)</f>
        <v/>
      </c>
      <c r="G23" s="16">
        <v>12</v>
      </c>
      <c r="H23" s="16">
        <v>5.5</v>
      </c>
      <c r="I23" s="16">
        <f t="shared" si="0"/>
        <v>17.5</v>
      </c>
      <c r="J23" s="16">
        <v>211</v>
      </c>
      <c r="K23" s="16" t="str">
        <f t="shared" si="1"/>
        <v>是</v>
      </c>
      <c r="L23" s="26">
        <v>2490</v>
      </c>
      <c r="M23" s="16" t="str">
        <f t="shared" si="2"/>
        <v>是</v>
      </c>
      <c r="N23" s="27" t="s">
        <v>27</v>
      </c>
      <c r="O23" s="27" t="s">
        <v>28</v>
      </c>
      <c r="P23" s="43" t="str">
        <f t="shared" si="3"/>
        <v>是</v>
      </c>
      <c r="Q23" s="16" t="s">
        <v>29</v>
      </c>
      <c r="R23" s="44">
        <v>0</v>
      </c>
      <c r="S23" s="17"/>
    </row>
    <row r="24" ht="24.75" customHeight="1" spans="1:19">
      <c r="A24" s="55">
        <v>19</v>
      </c>
      <c r="B24" s="17" t="s">
        <v>1007</v>
      </c>
      <c r="C24" s="18">
        <v>20200318213</v>
      </c>
      <c r="D24" s="19" t="s">
        <v>1026</v>
      </c>
      <c r="E24" s="56">
        <f>VLOOKUP(C24,[10]sheet1!$A:$AO,40,0)</f>
        <v>0</v>
      </c>
      <c r="F24" s="38" t="str">
        <f>VLOOKUP(C24,[10]sheet1!$A:$AO,41,0)</f>
        <v/>
      </c>
      <c r="G24" s="16">
        <v>12</v>
      </c>
      <c r="H24" s="16">
        <v>5.5</v>
      </c>
      <c r="I24" s="16">
        <f t="shared" si="0"/>
        <v>17.5</v>
      </c>
      <c r="J24" s="16">
        <v>173</v>
      </c>
      <c r="K24" s="16" t="str">
        <f t="shared" si="1"/>
        <v>是</v>
      </c>
      <c r="L24" s="26">
        <v>2610</v>
      </c>
      <c r="M24" s="16" t="str">
        <f t="shared" si="2"/>
        <v>是</v>
      </c>
      <c r="N24" s="27" t="s">
        <v>27</v>
      </c>
      <c r="O24" s="27" t="s">
        <v>28</v>
      </c>
      <c r="P24" s="43" t="str">
        <f t="shared" si="3"/>
        <v>是</v>
      </c>
      <c r="Q24" s="16" t="s">
        <v>29</v>
      </c>
      <c r="R24" s="44">
        <v>0</v>
      </c>
      <c r="S24" s="17"/>
    </row>
    <row r="25" ht="24.75" customHeight="1" spans="1:19">
      <c r="A25" s="55">
        <v>20</v>
      </c>
      <c r="B25" s="17" t="s">
        <v>1007</v>
      </c>
      <c r="C25" s="18">
        <v>20200318098</v>
      </c>
      <c r="D25" s="19" t="s">
        <v>1027</v>
      </c>
      <c r="E25" s="56">
        <f>VLOOKUP(C25,[10]sheet1!$A:$AO,40,0)</f>
        <v>0</v>
      </c>
      <c r="F25" s="38" t="str">
        <f>VLOOKUP(C25,[10]sheet1!$A:$AO,41,0)</f>
        <v/>
      </c>
      <c r="G25" s="16">
        <v>14</v>
      </c>
      <c r="H25" s="16">
        <v>5.5</v>
      </c>
      <c r="I25" s="16">
        <f t="shared" si="0"/>
        <v>19.5</v>
      </c>
      <c r="J25" s="16">
        <v>233</v>
      </c>
      <c r="K25" s="16" t="str">
        <f t="shared" si="1"/>
        <v>是</v>
      </c>
      <c r="L25" s="26">
        <v>2930</v>
      </c>
      <c r="M25" s="16" t="str">
        <f t="shared" si="2"/>
        <v>是</v>
      </c>
      <c r="N25" s="27" t="s">
        <v>27</v>
      </c>
      <c r="O25" s="27" t="s">
        <v>28</v>
      </c>
      <c r="P25" s="43" t="str">
        <f t="shared" si="3"/>
        <v>是</v>
      </c>
      <c r="Q25" s="16" t="s">
        <v>29</v>
      </c>
      <c r="R25" s="44">
        <v>0</v>
      </c>
      <c r="S25" s="17"/>
    </row>
    <row r="26" ht="24.75" customHeight="1" spans="1:19">
      <c r="A26" s="55">
        <v>21</v>
      </c>
      <c r="B26" s="17" t="s">
        <v>1007</v>
      </c>
      <c r="C26" s="18">
        <v>20200318179</v>
      </c>
      <c r="D26" s="19" t="s">
        <v>1028</v>
      </c>
      <c r="E26" s="56">
        <f>VLOOKUP(C26,[10]sheet1!$A:$AO,40,0)</f>
        <v>0</v>
      </c>
      <c r="F26" s="38" t="str">
        <f>VLOOKUP(C26,[10]sheet1!$A:$AO,41,0)</f>
        <v/>
      </c>
      <c r="G26" s="16">
        <v>13</v>
      </c>
      <c r="H26" s="16">
        <v>5.5</v>
      </c>
      <c r="I26" s="16">
        <f t="shared" si="0"/>
        <v>18.5</v>
      </c>
      <c r="J26" s="16">
        <v>222</v>
      </c>
      <c r="K26" s="16" t="str">
        <f t="shared" si="1"/>
        <v>是</v>
      </c>
      <c r="L26" s="26">
        <v>2530</v>
      </c>
      <c r="M26" s="16" t="str">
        <f t="shared" si="2"/>
        <v>是</v>
      </c>
      <c r="N26" s="27" t="s">
        <v>27</v>
      </c>
      <c r="O26" s="27" t="s">
        <v>28</v>
      </c>
      <c r="P26" s="43" t="str">
        <f t="shared" si="3"/>
        <v>是</v>
      </c>
      <c r="Q26" s="16" t="s">
        <v>29</v>
      </c>
      <c r="R26" s="44">
        <v>0</v>
      </c>
      <c r="S26" s="17"/>
    </row>
    <row r="27" ht="24.75" customHeight="1" spans="1:19">
      <c r="A27" s="55">
        <v>22</v>
      </c>
      <c r="B27" s="17" t="s">
        <v>1007</v>
      </c>
      <c r="C27" s="18">
        <v>20200318201</v>
      </c>
      <c r="D27" s="19" t="s">
        <v>1029</v>
      </c>
      <c r="E27" s="56">
        <f>VLOOKUP(C27,[10]sheet1!$A:$AO,40,0)</f>
        <v>0</v>
      </c>
      <c r="F27" s="38" t="str">
        <f>VLOOKUP(C27,[10]sheet1!$A:$AO,41,0)</f>
        <v/>
      </c>
      <c r="G27" s="16">
        <v>16</v>
      </c>
      <c r="H27" s="16">
        <v>5.5</v>
      </c>
      <c r="I27" s="16">
        <f t="shared" si="0"/>
        <v>21.5</v>
      </c>
      <c r="J27" s="16">
        <v>185</v>
      </c>
      <c r="K27" s="16" t="str">
        <f t="shared" si="1"/>
        <v>是</v>
      </c>
      <c r="L27" s="26">
        <v>2570</v>
      </c>
      <c r="M27" s="16" t="str">
        <f t="shared" si="2"/>
        <v>是</v>
      </c>
      <c r="N27" s="27" t="s">
        <v>27</v>
      </c>
      <c r="O27" s="27" t="s">
        <v>28</v>
      </c>
      <c r="P27" s="43" t="str">
        <f t="shared" si="3"/>
        <v>是</v>
      </c>
      <c r="Q27" s="16" t="s">
        <v>29</v>
      </c>
      <c r="R27" s="44">
        <v>0</v>
      </c>
      <c r="S27" s="17"/>
    </row>
    <row r="28" ht="24.75" customHeight="1" spans="1:19">
      <c r="A28" s="55">
        <v>23</v>
      </c>
      <c r="B28" s="17" t="s">
        <v>1007</v>
      </c>
      <c r="C28" s="18">
        <v>20200318293</v>
      </c>
      <c r="D28" s="19" t="s">
        <v>1030</v>
      </c>
      <c r="E28" s="56">
        <f>VLOOKUP(C28,[10]sheet1!$A:$AO,40,0)</f>
        <v>0</v>
      </c>
      <c r="F28" s="38" t="str">
        <f>VLOOKUP(C28,[10]sheet1!$A:$AO,41,0)</f>
        <v/>
      </c>
      <c r="G28" s="16">
        <v>15</v>
      </c>
      <c r="H28" s="16">
        <v>5.5</v>
      </c>
      <c r="I28" s="16">
        <f t="shared" si="0"/>
        <v>20.5</v>
      </c>
      <c r="J28" s="16">
        <v>254</v>
      </c>
      <c r="K28" s="16" t="str">
        <f t="shared" si="1"/>
        <v>是</v>
      </c>
      <c r="L28" s="26">
        <v>3270</v>
      </c>
      <c r="M28" s="16" t="str">
        <f t="shared" si="2"/>
        <v>是</v>
      </c>
      <c r="N28" s="27" t="s">
        <v>27</v>
      </c>
      <c r="O28" s="27" t="s">
        <v>28</v>
      </c>
      <c r="P28" s="43" t="str">
        <f t="shared" si="3"/>
        <v>是</v>
      </c>
      <c r="Q28" s="16" t="s">
        <v>29</v>
      </c>
      <c r="R28" s="44">
        <v>0</v>
      </c>
      <c r="S28" s="17"/>
    </row>
    <row r="29" ht="24.75" customHeight="1" spans="1:19">
      <c r="A29" s="55">
        <v>24</v>
      </c>
      <c r="B29" s="17" t="s">
        <v>1007</v>
      </c>
      <c r="C29" s="18">
        <v>20200318081</v>
      </c>
      <c r="D29" s="19" t="s">
        <v>1031</v>
      </c>
      <c r="E29" s="56">
        <f>VLOOKUP(C29,[10]sheet1!$A:$AO,40,0)</f>
        <v>0</v>
      </c>
      <c r="F29" s="38" t="str">
        <f>VLOOKUP(C29,[10]sheet1!$A:$AO,41,0)</f>
        <v/>
      </c>
      <c r="G29" s="16">
        <v>13</v>
      </c>
      <c r="H29" s="16">
        <v>5.5</v>
      </c>
      <c r="I29" s="16">
        <f t="shared" si="0"/>
        <v>18.5</v>
      </c>
      <c r="J29" s="16">
        <v>198</v>
      </c>
      <c r="K29" s="16" t="str">
        <f t="shared" si="1"/>
        <v>是</v>
      </c>
      <c r="L29" s="26">
        <v>2180</v>
      </c>
      <c r="M29" s="16" t="str">
        <f t="shared" si="2"/>
        <v>是</v>
      </c>
      <c r="N29" s="27" t="s">
        <v>27</v>
      </c>
      <c r="O29" s="27" t="s">
        <v>28</v>
      </c>
      <c r="P29" s="43" t="str">
        <f t="shared" si="3"/>
        <v>是</v>
      </c>
      <c r="Q29" s="16" t="s">
        <v>29</v>
      </c>
      <c r="R29" s="44">
        <v>0</v>
      </c>
      <c r="S29" s="17"/>
    </row>
    <row r="30" ht="24.75" customHeight="1" spans="1:19">
      <c r="A30" s="55">
        <v>25</v>
      </c>
      <c r="B30" s="17" t="s">
        <v>1007</v>
      </c>
      <c r="C30" s="18">
        <v>20200318313</v>
      </c>
      <c r="D30" s="19" t="s">
        <v>1032</v>
      </c>
      <c r="E30" s="56">
        <f>VLOOKUP(C30,[10]sheet1!$A:$AO,40,0)</f>
        <v>0</v>
      </c>
      <c r="F30" s="38" t="str">
        <f>VLOOKUP(C30,[10]sheet1!$A:$AO,41,0)</f>
        <v/>
      </c>
      <c r="G30" s="16">
        <v>14</v>
      </c>
      <c r="H30" s="16">
        <v>5.5</v>
      </c>
      <c r="I30" s="16">
        <f t="shared" si="0"/>
        <v>19.5</v>
      </c>
      <c r="J30" s="16">
        <v>197</v>
      </c>
      <c r="K30" s="16" t="str">
        <f t="shared" si="1"/>
        <v>是</v>
      </c>
      <c r="L30" s="26">
        <v>2690</v>
      </c>
      <c r="M30" s="16" t="str">
        <f t="shared" si="2"/>
        <v>是</v>
      </c>
      <c r="N30" s="27" t="s">
        <v>27</v>
      </c>
      <c r="O30" s="27" t="s">
        <v>28</v>
      </c>
      <c r="P30" s="43" t="str">
        <f t="shared" si="3"/>
        <v>是</v>
      </c>
      <c r="Q30" s="16" t="s">
        <v>29</v>
      </c>
      <c r="R30" s="44">
        <v>0</v>
      </c>
      <c r="S30" s="17"/>
    </row>
    <row r="31" ht="24.75" customHeight="1" spans="1:19">
      <c r="A31" s="55">
        <v>26</v>
      </c>
      <c r="B31" s="17" t="s">
        <v>1007</v>
      </c>
      <c r="C31" s="18">
        <v>20200318023</v>
      </c>
      <c r="D31" s="19" t="s">
        <v>1033</v>
      </c>
      <c r="E31" s="56">
        <f>VLOOKUP(C31,[10]sheet1!$A:$AO,40,0)</f>
        <v>0</v>
      </c>
      <c r="F31" s="38" t="str">
        <f>VLOOKUP(C31,[10]sheet1!$A:$AO,41,0)</f>
        <v/>
      </c>
      <c r="G31" s="16">
        <v>13</v>
      </c>
      <c r="H31" s="16">
        <v>5.5</v>
      </c>
      <c r="I31" s="16">
        <f t="shared" si="0"/>
        <v>18.5</v>
      </c>
      <c r="J31" s="16">
        <v>176</v>
      </c>
      <c r="K31" s="16" t="str">
        <f t="shared" si="1"/>
        <v>是</v>
      </c>
      <c r="L31" s="26">
        <v>2710</v>
      </c>
      <c r="M31" s="16" t="str">
        <f t="shared" si="2"/>
        <v>是</v>
      </c>
      <c r="N31" s="27" t="s">
        <v>27</v>
      </c>
      <c r="O31" s="27" t="s">
        <v>28</v>
      </c>
      <c r="P31" s="43" t="str">
        <f t="shared" si="3"/>
        <v>是</v>
      </c>
      <c r="Q31" s="16" t="s">
        <v>29</v>
      </c>
      <c r="R31" s="44">
        <v>0</v>
      </c>
      <c r="S31" s="17"/>
    </row>
    <row r="32" ht="24.75" customHeight="1" spans="1:19">
      <c r="A32" s="55">
        <v>27</v>
      </c>
      <c r="B32" s="17" t="s">
        <v>1007</v>
      </c>
      <c r="C32" s="18">
        <v>20200318061</v>
      </c>
      <c r="D32" s="19" t="s">
        <v>1034</v>
      </c>
      <c r="E32" s="56">
        <f>VLOOKUP(C32,[10]sheet1!$A:$AO,40,0)</f>
        <v>0</v>
      </c>
      <c r="F32" s="38" t="str">
        <f>VLOOKUP(C32,[10]sheet1!$A:$AO,41,0)</f>
        <v/>
      </c>
      <c r="G32" s="16">
        <v>14</v>
      </c>
      <c r="H32" s="16">
        <v>5.5</v>
      </c>
      <c r="I32" s="16">
        <f t="shared" si="0"/>
        <v>19.5</v>
      </c>
      <c r="J32" s="16">
        <v>331</v>
      </c>
      <c r="K32" s="16" t="str">
        <f t="shared" si="1"/>
        <v>是</v>
      </c>
      <c r="L32" s="26">
        <v>2700</v>
      </c>
      <c r="M32" s="16" t="str">
        <f t="shared" si="2"/>
        <v>是</v>
      </c>
      <c r="N32" s="27" t="s">
        <v>27</v>
      </c>
      <c r="O32" s="27" t="s">
        <v>28</v>
      </c>
      <c r="P32" s="43" t="str">
        <f t="shared" si="3"/>
        <v>是</v>
      </c>
      <c r="Q32" s="16" t="s">
        <v>29</v>
      </c>
      <c r="R32" s="44">
        <v>0</v>
      </c>
      <c r="S32" s="17"/>
    </row>
    <row r="33" ht="24.75" customHeight="1" spans="1:19">
      <c r="A33" s="55">
        <v>28</v>
      </c>
      <c r="B33" s="17" t="s">
        <v>1007</v>
      </c>
      <c r="C33" s="18">
        <v>20200318186</v>
      </c>
      <c r="D33" s="19" t="s">
        <v>1035</v>
      </c>
      <c r="E33" s="56">
        <f>VLOOKUP(C33,[10]sheet1!$A:$AO,40,0)</f>
        <v>0</v>
      </c>
      <c r="F33" s="38" t="str">
        <f>VLOOKUP(C33,[10]sheet1!$A:$AO,41,0)</f>
        <v/>
      </c>
      <c r="G33" s="16">
        <v>11</v>
      </c>
      <c r="H33" s="16">
        <v>5.5</v>
      </c>
      <c r="I33" s="16">
        <f t="shared" si="0"/>
        <v>16.5</v>
      </c>
      <c r="J33" s="16">
        <v>148</v>
      </c>
      <c r="K33" s="16" t="str">
        <f t="shared" si="1"/>
        <v>是</v>
      </c>
      <c r="L33" s="26">
        <v>2510</v>
      </c>
      <c r="M33" s="16" t="str">
        <f t="shared" si="2"/>
        <v>是</v>
      </c>
      <c r="N33" s="27" t="s">
        <v>27</v>
      </c>
      <c r="O33" s="27" t="s">
        <v>28</v>
      </c>
      <c r="P33" s="43" t="str">
        <f t="shared" si="3"/>
        <v>是</v>
      </c>
      <c r="Q33" s="16" t="s">
        <v>29</v>
      </c>
      <c r="R33" s="44">
        <v>0</v>
      </c>
      <c r="S33" s="17"/>
    </row>
    <row r="34" ht="24.75" customHeight="1" spans="1:19">
      <c r="A34" s="55">
        <v>29</v>
      </c>
      <c r="B34" s="17" t="s">
        <v>1007</v>
      </c>
      <c r="C34" s="18">
        <v>20200318324</v>
      </c>
      <c r="D34" s="19" t="s">
        <v>1036</v>
      </c>
      <c r="E34" s="56">
        <f>VLOOKUP(C34,[10]sheet1!$A:$AO,40,0)</f>
        <v>0</v>
      </c>
      <c r="F34" s="38" t="str">
        <f>VLOOKUP(C34,[10]sheet1!$A:$AO,41,0)</f>
        <v/>
      </c>
      <c r="G34" s="16">
        <v>12</v>
      </c>
      <c r="H34" s="16">
        <v>5.5</v>
      </c>
      <c r="I34" s="16">
        <f t="shared" si="0"/>
        <v>17.5</v>
      </c>
      <c r="J34" s="16">
        <v>188</v>
      </c>
      <c r="K34" s="16" t="str">
        <f t="shared" si="1"/>
        <v>是</v>
      </c>
      <c r="L34" s="26">
        <v>2620</v>
      </c>
      <c r="M34" s="16" t="str">
        <f t="shared" si="2"/>
        <v>是</v>
      </c>
      <c r="N34" s="27" t="s">
        <v>27</v>
      </c>
      <c r="O34" s="27" t="s">
        <v>28</v>
      </c>
      <c r="P34" s="43" t="str">
        <f t="shared" si="3"/>
        <v>是</v>
      </c>
      <c r="Q34" s="16" t="s">
        <v>29</v>
      </c>
      <c r="R34" s="44">
        <v>0</v>
      </c>
      <c r="S34" s="17"/>
    </row>
    <row r="35" ht="24.75" customHeight="1" spans="1:19">
      <c r="A35" s="55">
        <v>30</v>
      </c>
      <c r="B35" s="17" t="s">
        <v>1007</v>
      </c>
      <c r="C35" s="18">
        <v>20200318261</v>
      </c>
      <c r="D35" s="19" t="s">
        <v>1037</v>
      </c>
      <c r="E35" s="56">
        <f>VLOOKUP(C35,[10]sheet1!$A:$AO,40,0)</f>
        <v>0</v>
      </c>
      <c r="F35" s="38" t="str">
        <f>VLOOKUP(C35,[10]sheet1!$A:$AO,41,0)</f>
        <v/>
      </c>
      <c r="G35" s="16">
        <v>14</v>
      </c>
      <c r="H35" s="16">
        <v>5.5</v>
      </c>
      <c r="I35" s="16">
        <f t="shared" si="0"/>
        <v>19.5</v>
      </c>
      <c r="J35" s="16">
        <v>243</v>
      </c>
      <c r="K35" s="16" t="str">
        <f t="shared" si="1"/>
        <v>是</v>
      </c>
      <c r="L35" s="26">
        <v>2420</v>
      </c>
      <c r="M35" s="16" t="str">
        <f t="shared" si="2"/>
        <v>是</v>
      </c>
      <c r="N35" s="27" t="s">
        <v>27</v>
      </c>
      <c r="O35" s="27" t="s">
        <v>28</v>
      </c>
      <c r="P35" s="43" t="str">
        <f t="shared" si="3"/>
        <v>是</v>
      </c>
      <c r="Q35" s="16" t="s">
        <v>29</v>
      </c>
      <c r="R35" s="44">
        <v>0</v>
      </c>
      <c r="S35" s="17"/>
    </row>
    <row r="36" ht="24.75" customHeight="1" spans="1:19">
      <c r="A36" s="55">
        <v>31</v>
      </c>
      <c r="B36" s="17" t="s">
        <v>1007</v>
      </c>
      <c r="C36" s="18">
        <v>20200318218</v>
      </c>
      <c r="D36" s="19" t="s">
        <v>1038</v>
      </c>
      <c r="E36" s="56">
        <f>VLOOKUP(C36,[10]sheet1!$A:$AO,40,0)</f>
        <v>0</v>
      </c>
      <c r="F36" s="38" t="str">
        <f>VLOOKUP(C36,[10]sheet1!$A:$AO,41,0)</f>
        <v/>
      </c>
      <c r="G36" s="16">
        <v>14</v>
      </c>
      <c r="H36" s="16">
        <v>5.5</v>
      </c>
      <c r="I36" s="16">
        <f t="shared" si="0"/>
        <v>19.5</v>
      </c>
      <c r="J36" s="16">
        <v>211</v>
      </c>
      <c r="K36" s="16" t="str">
        <f t="shared" si="1"/>
        <v>是</v>
      </c>
      <c r="L36" s="26">
        <v>2650</v>
      </c>
      <c r="M36" s="16" t="str">
        <f t="shared" si="2"/>
        <v>是</v>
      </c>
      <c r="N36" s="27" t="s">
        <v>27</v>
      </c>
      <c r="O36" s="27" t="s">
        <v>28</v>
      </c>
      <c r="P36" s="43" t="str">
        <f t="shared" si="3"/>
        <v>是</v>
      </c>
      <c r="Q36" s="16" t="s">
        <v>29</v>
      </c>
      <c r="R36" s="44">
        <v>0</v>
      </c>
      <c r="S36" s="17"/>
    </row>
    <row r="37" ht="24.75" customHeight="1" spans="1:19">
      <c r="A37" s="55">
        <v>32</v>
      </c>
      <c r="B37" s="17" t="s">
        <v>1007</v>
      </c>
      <c r="C37" s="18">
        <v>20200318117</v>
      </c>
      <c r="D37" s="19" t="s">
        <v>1039</v>
      </c>
      <c r="E37" s="56">
        <f>VLOOKUP(C37,[10]sheet1!$A:$AO,40,0)</f>
        <v>0</v>
      </c>
      <c r="F37" s="38" t="str">
        <f>VLOOKUP(C37,[10]sheet1!$A:$AO,41,0)</f>
        <v/>
      </c>
      <c r="G37" s="16">
        <v>13</v>
      </c>
      <c r="H37" s="16">
        <v>5.5</v>
      </c>
      <c r="I37" s="16">
        <f t="shared" si="0"/>
        <v>18.5</v>
      </c>
      <c r="J37" s="16">
        <v>188</v>
      </c>
      <c r="K37" s="16" t="str">
        <f t="shared" si="1"/>
        <v>是</v>
      </c>
      <c r="L37" s="26">
        <v>2440</v>
      </c>
      <c r="M37" s="16" t="str">
        <f t="shared" si="2"/>
        <v>是</v>
      </c>
      <c r="N37" s="27" t="s">
        <v>27</v>
      </c>
      <c r="O37" s="27" t="s">
        <v>28</v>
      </c>
      <c r="P37" s="43" t="str">
        <f t="shared" si="3"/>
        <v>是</v>
      </c>
      <c r="Q37" s="16" t="s">
        <v>29</v>
      </c>
      <c r="R37" s="44">
        <v>0</v>
      </c>
      <c r="S37" s="17"/>
    </row>
    <row r="38" ht="24.75" customHeight="1" spans="1:19">
      <c r="A38" s="55">
        <v>33</v>
      </c>
      <c r="B38" s="17" t="s">
        <v>1007</v>
      </c>
      <c r="C38" s="18">
        <v>20200318111</v>
      </c>
      <c r="D38" s="19" t="s">
        <v>1040</v>
      </c>
      <c r="E38" s="56">
        <f>VLOOKUP(C38,[10]sheet1!$A:$AO,40,0)</f>
        <v>0</v>
      </c>
      <c r="F38" s="38" t="str">
        <f>VLOOKUP(C38,[10]sheet1!$A:$AO,41,0)</f>
        <v/>
      </c>
      <c r="G38" s="16">
        <v>14</v>
      </c>
      <c r="H38" s="16">
        <v>5.5</v>
      </c>
      <c r="I38" s="16">
        <f t="shared" si="0"/>
        <v>19.5</v>
      </c>
      <c r="J38" s="16">
        <v>194</v>
      </c>
      <c r="K38" s="16" t="str">
        <f t="shared" si="1"/>
        <v>是</v>
      </c>
      <c r="L38" s="26">
        <v>2720</v>
      </c>
      <c r="M38" s="16" t="str">
        <f t="shared" si="2"/>
        <v>是</v>
      </c>
      <c r="N38" s="27" t="s">
        <v>27</v>
      </c>
      <c r="O38" s="27" t="s">
        <v>28</v>
      </c>
      <c r="P38" s="43" t="str">
        <f t="shared" si="3"/>
        <v>是</v>
      </c>
      <c r="Q38" s="16" t="s">
        <v>29</v>
      </c>
      <c r="R38" s="44">
        <v>0</v>
      </c>
      <c r="S38" s="17"/>
    </row>
    <row r="39" ht="24.75" customHeight="1" spans="1:19">
      <c r="A39" s="55">
        <v>34</v>
      </c>
      <c r="B39" s="17" t="s">
        <v>1007</v>
      </c>
      <c r="C39" s="18">
        <v>20200318171</v>
      </c>
      <c r="D39" s="19" t="s">
        <v>1041</v>
      </c>
      <c r="E39" s="56">
        <f>VLOOKUP(C39,[10]sheet1!$A:$AO,40,0)</f>
        <v>0</v>
      </c>
      <c r="F39" s="38" t="str">
        <f>VLOOKUP(C39,[10]sheet1!$A:$AO,41,0)</f>
        <v/>
      </c>
      <c r="G39" s="16">
        <v>13</v>
      </c>
      <c r="H39" s="16">
        <v>5.5</v>
      </c>
      <c r="I39" s="16">
        <f t="shared" si="0"/>
        <v>18.5</v>
      </c>
      <c r="J39" s="16">
        <v>270</v>
      </c>
      <c r="K39" s="16" t="str">
        <f t="shared" si="1"/>
        <v>是</v>
      </c>
      <c r="L39" s="26">
        <v>2630</v>
      </c>
      <c r="M39" s="16" t="str">
        <f t="shared" si="2"/>
        <v>是</v>
      </c>
      <c r="N39" s="27" t="s">
        <v>27</v>
      </c>
      <c r="O39" s="27" t="s">
        <v>28</v>
      </c>
      <c r="P39" s="43" t="str">
        <f t="shared" si="3"/>
        <v>是</v>
      </c>
      <c r="Q39" s="16" t="s">
        <v>29</v>
      </c>
      <c r="R39" s="44">
        <v>0</v>
      </c>
      <c r="S39" s="17"/>
    </row>
    <row r="40" ht="24.75" customHeight="1" spans="1:19">
      <c r="A40" s="55">
        <v>35</v>
      </c>
      <c r="B40" s="17" t="s">
        <v>1007</v>
      </c>
      <c r="C40" s="18">
        <v>20200318024</v>
      </c>
      <c r="D40" s="19" t="s">
        <v>1042</v>
      </c>
      <c r="E40" s="56">
        <f>VLOOKUP(C40,[10]sheet1!$A:$AO,40,0)</f>
        <v>0</v>
      </c>
      <c r="F40" s="38" t="str">
        <f>VLOOKUP(C40,[10]sheet1!$A:$AO,41,0)</f>
        <v/>
      </c>
      <c r="G40" s="16">
        <v>11</v>
      </c>
      <c r="H40" s="16">
        <v>7.5</v>
      </c>
      <c r="I40" s="16">
        <f t="shared" si="0"/>
        <v>18.5</v>
      </c>
      <c r="J40" s="16">
        <v>213</v>
      </c>
      <c r="K40" s="16" t="str">
        <f t="shared" si="1"/>
        <v>是</v>
      </c>
      <c r="L40" s="26">
        <v>2450</v>
      </c>
      <c r="M40" s="16" t="str">
        <f t="shared" si="2"/>
        <v>是</v>
      </c>
      <c r="N40" s="27" t="s">
        <v>27</v>
      </c>
      <c r="O40" s="27" t="s">
        <v>28</v>
      </c>
      <c r="P40" s="43" t="str">
        <f t="shared" si="3"/>
        <v>是</v>
      </c>
      <c r="Q40" s="16" t="s">
        <v>29</v>
      </c>
      <c r="R40" s="44">
        <v>0</v>
      </c>
      <c r="S40" s="17"/>
    </row>
    <row r="41" ht="24.75" customHeight="1" spans="1:19">
      <c r="A41" s="55">
        <v>36</v>
      </c>
      <c r="B41" s="17" t="s">
        <v>1007</v>
      </c>
      <c r="C41" s="18">
        <v>20200318281</v>
      </c>
      <c r="D41" s="19" t="s">
        <v>1043</v>
      </c>
      <c r="E41" s="56">
        <f>VLOOKUP(C41,[10]sheet1!$A:$AO,40,0)</f>
        <v>0</v>
      </c>
      <c r="F41" s="38" t="str">
        <f>VLOOKUP(C41,[10]sheet1!$A:$AO,41,0)</f>
        <v/>
      </c>
      <c r="G41" s="16">
        <v>14</v>
      </c>
      <c r="H41" s="16">
        <v>5.5</v>
      </c>
      <c r="I41" s="16">
        <f t="shared" si="0"/>
        <v>19.5</v>
      </c>
      <c r="J41" s="16">
        <v>167</v>
      </c>
      <c r="K41" s="16" t="str">
        <f t="shared" si="1"/>
        <v>是</v>
      </c>
      <c r="L41" s="26">
        <v>2800</v>
      </c>
      <c r="M41" s="16" t="str">
        <f t="shared" si="2"/>
        <v>是</v>
      </c>
      <c r="N41" s="27" t="s">
        <v>27</v>
      </c>
      <c r="O41" s="27" t="s">
        <v>28</v>
      </c>
      <c r="P41" s="43" t="str">
        <f t="shared" si="3"/>
        <v>是</v>
      </c>
      <c r="Q41" s="16" t="s">
        <v>29</v>
      </c>
      <c r="R41" s="44">
        <v>0</v>
      </c>
      <c r="S41" s="17"/>
    </row>
    <row r="42" ht="24.75" customHeight="1" spans="1:19">
      <c r="A42" s="55">
        <v>37</v>
      </c>
      <c r="B42" s="17" t="s">
        <v>1007</v>
      </c>
      <c r="C42" s="18">
        <v>20200318022</v>
      </c>
      <c r="D42" s="19" t="s">
        <v>1044</v>
      </c>
      <c r="E42" s="56">
        <f>VLOOKUP(C42,[10]sheet1!$A:$AO,40,0)</f>
        <v>0</v>
      </c>
      <c r="F42" s="38" t="str">
        <f>VLOOKUP(C42,[10]sheet1!$A:$AO,41,0)</f>
        <v/>
      </c>
      <c r="G42" s="16">
        <v>13</v>
      </c>
      <c r="H42" s="16">
        <v>5.5</v>
      </c>
      <c r="I42" s="16">
        <f t="shared" si="0"/>
        <v>18.5</v>
      </c>
      <c r="J42" s="16">
        <v>214</v>
      </c>
      <c r="K42" s="16" t="str">
        <f t="shared" si="1"/>
        <v>是</v>
      </c>
      <c r="L42" s="26">
        <v>2660</v>
      </c>
      <c r="M42" s="16" t="str">
        <f t="shared" si="2"/>
        <v>是</v>
      </c>
      <c r="N42" s="27" t="s">
        <v>27</v>
      </c>
      <c r="O42" s="27" t="s">
        <v>28</v>
      </c>
      <c r="P42" s="43" t="str">
        <f t="shared" si="3"/>
        <v>是</v>
      </c>
      <c r="Q42" s="16" t="s">
        <v>29</v>
      </c>
      <c r="R42" s="44">
        <v>0</v>
      </c>
      <c r="S42" s="17"/>
    </row>
    <row r="43" ht="24.75" customHeight="1" spans="1:19">
      <c r="A43" s="55">
        <v>38</v>
      </c>
      <c r="B43" s="17" t="s">
        <v>1007</v>
      </c>
      <c r="C43" s="18">
        <v>20190101077</v>
      </c>
      <c r="D43" s="19" t="s">
        <v>1045</v>
      </c>
      <c r="E43" s="56">
        <f>VLOOKUP(C43,[10]sheet1!$A:$AO,40,0)</f>
        <v>2</v>
      </c>
      <c r="F43" s="38" t="str">
        <f>VLOOKUP(C43,[10]sheet1!$A:$AO,41,0)</f>
        <v>C#面向对象程序设计通用核心能力测试</v>
      </c>
      <c r="G43" s="16">
        <v>14</v>
      </c>
      <c r="H43" s="16">
        <v>5</v>
      </c>
      <c r="I43" s="16">
        <f t="shared" si="0"/>
        <v>19</v>
      </c>
      <c r="J43" s="16">
        <v>222</v>
      </c>
      <c r="K43" s="16" t="str">
        <f t="shared" si="1"/>
        <v>是</v>
      </c>
      <c r="L43" s="26">
        <v>1880</v>
      </c>
      <c r="M43" s="16" t="str">
        <f t="shared" si="2"/>
        <v>是</v>
      </c>
      <c r="N43" s="27" t="s">
        <v>27</v>
      </c>
      <c r="O43" s="27" t="s">
        <v>28</v>
      </c>
      <c r="P43" s="43" t="str">
        <f t="shared" si="3"/>
        <v>否</v>
      </c>
      <c r="Q43" s="34" t="s">
        <v>63</v>
      </c>
      <c r="R43" s="44">
        <v>0</v>
      </c>
      <c r="S43" s="17">
        <v>1</v>
      </c>
    </row>
    <row r="44" ht="24.75" customHeight="1" spans="1:19">
      <c r="A44" s="55">
        <v>39</v>
      </c>
      <c r="B44" s="17" t="s">
        <v>1007</v>
      </c>
      <c r="C44" s="18">
        <v>20200318134</v>
      </c>
      <c r="D44" s="19" t="s">
        <v>684</v>
      </c>
      <c r="E44" s="56">
        <f>VLOOKUP(C44,[10]sheet1!$A:$AO,40,0)</f>
        <v>0</v>
      </c>
      <c r="F44" s="38" t="str">
        <f>VLOOKUP(C44,[10]sheet1!$A:$AO,41,0)</f>
        <v/>
      </c>
      <c r="G44" s="16">
        <v>12</v>
      </c>
      <c r="H44" s="16">
        <v>5.5</v>
      </c>
      <c r="I44" s="16">
        <f t="shared" si="0"/>
        <v>17.5</v>
      </c>
      <c r="J44" s="16">
        <v>176</v>
      </c>
      <c r="K44" s="16" t="str">
        <f t="shared" si="1"/>
        <v>是</v>
      </c>
      <c r="L44" s="26">
        <v>2610</v>
      </c>
      <c r="M44" s="16" t="str">
        <f t="shared" si="2"/>
        <v>是</v>
      </c>
      <c r="N44" s="27" t="s">
        <v>27</v>
      </c>
      <c r="O44" s="27" t="s">
        <v>28</v>
      </c>
      <c r="P44" s="43" t="str">
        <f t="shared" si="3"/>
        <v>是</v>
      </c>
      <c r="Q44" s="16" t="s">
        <v>29</v>
      </c>
      <c r="R44" s="44">
        <v>0</v>
      </c>
      <c r="S44" s="17"/>
    </row>
    <row r="45" ht="24.75" customHeight="1" spans="1:19">
      <c r="A45" s="55">
        <v>40</v>
      </c>
      <c r="B45" s="17" t="s">
        <v>1007</v>
      </c>
      <c r="C45" s="18">
        <v>20200318090</v>
      </c>
      <c r="D45" s="19" t="s">
        <v>1046</v>
      </c>
      <c r="E45" s="56">
        <f>VLOOKUP(C45,[10]sheet1!$A:$AO,40,0)</f>
        <v>0</v>
      </c>
      <c r="F45" s="38" t="str">
        <f>VLOOKUP(C45,[10]sheet1!$A:$AO,41,0)</f>
        <v/>
      </c>
      <c r="G45" s="16">
        <v>12</v>
      </c>
      <c r="H45" s="16">
        <v>5.5</v>
      </c>
      <c r="I45" s="16">
        <f t="shared" si="0"/>
        <v>17.5</v>
      </c>
      <c r="J45" s="16">
        <v>207</v>
      </c>
      <c r="K45" s="16" t="str">
        <f t="shared" si="1"/>
        <v>是</v>
      </c>
      <c r="L45" s="26">
        <v>2550</v>
      </c>
      <c r="M45" s="16" t="str">
        <f t="shared" si="2"/>
        <v>是</v>
      </c>
      <c r="N45" s="27" t="s">
        <v>27</v>
      </c>
      <c r="O45" s="27" t="s">
        <v>28</v>
      </c>
      <c r="P45" s="43" t="str">
        <f t="shared" si="3"/>
        <v>是</v>
      </c>
      <c r="Q45" s="16" t="s">
        <v>29</v>
      </c>
      <c r="R45" s="44">
        <v>0</v>
      </c>
      <c r="S45" s="17"/>
    </row>
    <row r="46" ht="24.75" customHeight="1" spans="1:19">
      <c r="A46" s="55">
        <v>41</v>
      </c>
      <c r="B46" s="17" t="s">
        <v>1007</v>
      </c>
      <c r="C46" s="18">
        <v>20200318290</v>
      </c>
      <c r="D46" s="19" t="s">
        <v>1047</v>
      </c>
      <c r="E46" s="56">
        <f>VLOOKUP(C46,[10]sheet1!$A:$AO,40,0)</f>
        <v>1</v>
      </c>
      <c r="F46" s="38" t="str">
        <f>VLOOKUP(C46,[10]sheet1!$A:$AO,41,0)</f>
        <v>预就业实习</v>
      </c>
      <c r="G46" s="16">
        <v>14</v>
      </c>
      <c r="H46" s="16">
        <v>5.5</v>
      </c>
      <c r="I46" s="16">
        <f t="shared" si="0"/>
        <v>19.5</v>
      </c>
      <c r="J46" s="16">
        <v>224</v>
      </c>
      <c r="K46" s="16" t="str">
        <f t="shared" si="1"/>
        <v>是</v>
      </c>
      <c r="L46" s="26">
        <v>2760</v>
      </c>
      <c r="M46" s="16" t="str">
        <f t="shared" si="2"/>
        <v>是</v>
      </c>
      <c r="N46" s="27" t="s">
        <v>27</v>
      </c>
      <c r="O46" s="27" t="s">
        <v>28</v>
      </c>
      <c r="P46" s="43" t="str">
        <f t="shared" si="3"/>
        <v>否</v>
      </c>
      <c r="Q46" s="34" t="s">
        <v>63</v>
      </c>
      <c r="R46" s="44">
        <v>0</v>
      </c>
      <c r="S46" s="17">
        <v>1</v>
      </c>
    </row>
    <row r="47" ht="24.75" customHeight="1" spans="1:19">
      <c r="A47" s="55">
        <v>42</v>
      </c>
      <c r="B47" s="17" t="s">
        <v>1007</v>
      </c>
      <c r="C47" s="18">
        <v>20200318005</v>
      </c>
      <c r="D47" s="19" t="s">
        <v>1048</v>
      </c>
      <c r="E47" s="56">
        <f>VLOOKUP(C47,[10]sheet1!$A:$AO,40,0)</f>
        <v>0</v>
      </c>
      <c r="F47" s="38" t="str">
        <f>VLOOKUP(C47,[10]sheet1!$A:$AO,41,0)</f>
        <v/>
      </c>
      <c r="G47" s="16">
        <v>12</v>
      </c>
      <c r="H47" s="16">
        <v>5.5</v>
      </c>
      <c r="I47" s="16">
        <f t="shared" si="0"/>
        <v>17.5</v>
      </c>
      <c r="J47" s="16">
        <v>211</v>
      </c>
      <c r="K47" s="16" t="str">
        <f t="shared" si="1"/>
        <v>是</v>
      </c>
      <c r="L47" s="26">
        <v>2450</v>
      </c>
      <c r="M47" s="16" t="str">
        <f t="shared" si="2"/>
        <v>是</v>
      </c>
      <c r="N47" s="27" t="s">
        <v>27</v>
      </c>
      <c r="O47" s="27" t="s">
        <v>28</v>
      </c>
      <c r="P47" s="43" t="str">
        <f t="shared" si="3"/>
        <v>是</v>
      </c>
      <c r="Q47" s="48" t="s">
        <v>29</v>
      </c>
      <c r="R47" s="44">
        <v>0</v>
      </c>
      <c r="S47" s="17"/>
    </row>
    <row r="48" ht="24.75" customHeight="1" spans="1:19">
      <c r="A48" s="55">
        <v>43</v>
      </c>
      <c r="B48" s="17" t="s">
        <v>1007</v>
      </c>
      <c r="C48" s="18">
        <v>20200318143</v>
      </c>
      <c r="D48" s="19" t="s">
        <v>1049</v>
      </c>
      <c r="E48" s="56">
        <f>VLOOKUP(C48,[10]sheet1!$A:$AO,40,0)</f>
        <v>0</v>
      </c>
      <c r="F48" s="38" t="str">
        <f>VLOOKUP(C48,[10]sheet1!$A:$AO,41,0)</f>
        <v/>
      </c>
      <c r="G48" s="16">
        <v>14</v>
      </c>
      <c r="H48" s="16">
        <v>5.5</v>
      </c>
      <c r="I48" s="16">
        <f t="shared" si="0"/>
        <v>19.5</v>
      </c>
      <c r="J48" s="16">
        <v>144</v>
      </c>
      <c r="K48" s="16" t="str">
        <f t="shared" si="1"/>
        <v>是</v>
      </c>
      <c r="L48" s="26">
        <v>1990</v>
      </c>
      <c r="M48" s="16" t="str">
        <f t="shared" si="2"/>
        <v>是</v>
      </c>
      <c r="N48" s="27" t="s">
        <v>27</v>
      </c>
      <c r="O48" s="27" t="s">
        <v>28</v>
      </c>
      <c r="P48" s="43" t="str">
        <f t="shared" si="3"/>
        <v>是</v>
      </c>
      <c r="Q48" s="48" t="s">
        <v>29</v>
      </c>
      <c r="R48" s="44">
        <v>0</v>
      </c>
      <c r="S48" s="17"/>
    </row>
    <row r="49" ht="24.75" customHeight="1" spans="1:19">
      <c r="A49" s="55">
        <v>44</v>
      </c>
      <c r="B49" s="17" t="s">
        <v>1007</v>
      </c>
      <c r="C49" s="18">
        <v>20200318230</v>
      </c>
      <c r="D49" s="19" t="s">
        <v>1050</v>
      </c>
      <c r="E49" s="56">
        <f>VLOOKUP(C49,[10]sheet1!$A:$AO,40,0)</f>
        <v>1</v>
      </c>
      <c r="F49" s="38" t="str">
        <f>VLOOKUP(C49,[10]sheet1!$A:$AO,41,0)</f>
        <v>预就业实习</v>
      </c>
      <c r="G49" s="16">
        <v>12</v>
      </c>
      <c r="H49" s="16">
        <v>5.5</v>
      </c>
      <c r="I49" s="16">
        <f t="shared" si="0"/>
        <v>17.5</v>
      </c>
      <c r="J49" s="16">
        <v>163</v>
      </c>
      <c r="K49" s="16" t="str">
        <f t="shared" si="1"/>
        <v>是</v>
      </c>
      <c r="L49" s="26">
        <v>2220</v>
      </c>
      <c r="M49" s="16" t="str">
        <f t="shared" si="2"/>
        <v>是</v>
      </c>
      <c r="N49" s="27" t="s">
        <v>27</v>
      </c>
      <c r="O49" s="27" t="s">
        <v>28</v>
      </c>
      <c r="P49" s="43" t="str">
        <f t="shared" si="3"/>
        <v>否</v>
      </c>
      <c r="Q49" s="34" t="s">
        <v>63</v>
      </c>
      <c r="R49" s="44">
        <v>0</v>
      </c>
      <c r="S49" s="17">
        <v>1</v>
      </c>
    </row>
    <row r="50" ht="24.75" customHeight="1" spans="1:19">
      <c r="A50" s="55">
        <v>45</v>
      </c>
      <c r="B50" s="17" t="s">
        <v>1007</v>
      </c>
      <c r="C50" s="18">
        <v>20200318273</v>
      </c>
      <c r="D50" s="19" t="s">
        <v>1051</v>
      </c>
      <c r="E50" s="56">
        <f>VLOOKUP(C50,[10]sheet1!$A:$AO,40,0)</f>
        <v>0</v>
      </c>
      <c r="F50" s="38" t="str">
        <f>VLOOKUP(C50,[10]sheet1!$A:$AO,41,0)</f>
        <v/>
      </c>
      <c r="G50" s="16">
        <v>15</v>
      </c>
      <c r="H50" s="16">
        <v>5.5</v>
      </c>
      <c r="I50" s="16">
        <f t="shared" si="0"/>
        <v>20.5</v>
      </c>
      <c r="J50" s="16">
        <v>224</v>
      </c>
      <c r="K50" s="16" t="str">
        <f t="shared" si="1"/>
        <v>是</v>
      </c>
      <c r="L50" s="26">
        <v>2400</v>
      </c>
      <c r="M50" s="16" t="str">
        <f t="shared" si="2"/>
        <v>是</v>
      </c>
      <c r="N50" s="27" t="s">
        <v>27</v>
      </c>
      <c r="O50" s="27" t="s">
        <v>28</v>
      </c>
      <c r="P50" s="43" t="str">
        <f t="shared" si="3"/>
        <v>是</v>
      </c>
      <c r="Q50" s="48" t="s">
        <v>29</v>
      </c>
      <c r="R50" s="44">
        <v>0</v>
      </c>
      <c r="S50" s="17"/>
    </row>
    <row r="51" ht="24.75" customHeight="1" spans="1:19">
      <c r="A51" s="55">
        <v>46</v>
      </c>
      <c r="B51" s="17" t="s">
        <v>1052</v>
      </c>
      <c r="C51" s="18">
        <v>20200318014</v>
      </c>
      <c r="D51" s="19" t="s">
        <v>1053</v>
      </c>
      <c r="E51" s="56">
        <f>VLOOKUP(C51,[10]sheet1!$A:$AO,40,0)</f>
        <v>0</v>
      </c>
      <c r="F51" s="38" t="str">
        <f>VLOOKUP(C51,[10]sheet1!$A:$AO,41,0)</f>
        <v/>
      </c>
      <c r="G51" s="16">
        <v>14</v>
      </c>
      <c r="H51" s="16">
        <v>5</v>
      </c>
      <c r="I51" s="16">
        <f t="shared" si="0"/>
        <v>19</v>
      </c>
      <c r="J51" s="16">
        <v>298</v>
      </c>
      <c r="K51" s="16" t="str">
        <f t="shared" si="1"/>
        <v>是</v>
      </c>
      <c r="L51" s="26">
        <v>4520</v>
      </c>
      <c r="M51" s="16" t="str">
        <f t="shared" si="2"/>
        <v>是</v>
      </c>
      <c r="N51" s="27" t="s">
        <v>27</v>
      </c>
      <c r="O51" s="27" t="s">
        <v>28</v>
      </c>
      <c r="P51" s="43" t="str">
        <f t="shared" si="3"/>
        <v>是</v>
      </c>
      <c r="Q51" s="48" t="s">
        <v>29</v>
      </c>
      <c r="R51" s="44">
        <v>0</v>
      </c>
      <c r="S51" s="17"/>
    </row>
    <row r="52" ht="24.75" customHeight="1" spans="1:19">
      <c r="A52" s="55">
        <v>47</v>
      </c>
      <c r="B52" s="17" t="s">
        <v>1052</v>
      </c>
      <c r="C52" s="18">
        <v>20200318238</v>
      </c>
      <c r="D52" s="19" t="s">
        <v>1054</v>
      </c>
      <c r="E52" s="56">
        <f>VLOOKUP(C52,[10]sheet1!$A:$AO,40,0)</f>
        <v>0</v>
      </c>
      <c r="F52" s="38" t="str">
        <f>VLOOKUP(C52,[10]sheet1!$A:$AO,41,0)</f>
        <v/>
      </c>
      <c r="G52" s="16">
        <v>14</v>
      </c>
      <c r="H52" s="16">
        <v>7</v>
      </c>
      <c r="I52" s="16">
        <f t="shared" si="0"/>
        <v>21</v>
      </c>
      <c r="J52" s="16">
        <v>377</v>
      </c>
      <c r="K52" s="16" t="str">
        <f t="shared" si="1"/>
        <v>是</v>
      </c>
      <c r="L52" s="26">
        <v>4430</v>
      </c>
      <c r="M52" s="16" t="str">
        <f t="shared" si="2"/>
        <v>是</v>
      </c>
      <c r="N52" s="27" t="s">
        <v>27</v>
      </c>
      <c r="O52" s="27" t="s">
        <v>28</v>
      </c>
      <c r="P52" s="43" t="str">
        <f t="shared" si="3"/>
        <v>是</v>
      </c>
      <c r="Q52" s="48" t="s">
        <v>29</v>
      </c>
      <c r="R52" s="44">
        <v>0</v>
      </c>
      <c r="S52" s="17"/>
    </row>
    <row r="53" ht="24.75" customHeight="1" spans="1:19">
      <c r="A53" s="55">
        <v>48</v>
      </c>
      <c r="B53" s="17" t="s">
        <v>1052</v>
      </c>
      <c r="C53" s="18">
        <v>20200318323</v>
      </c>
      <c r="D53" s="19" t="s">
        <v>1055</v>
      </c>
      <c r="E53" s="56">
        <f>VLOOKUP(C53,[10]sheet1!$A:$AO,40,0)</f>
        <v>0</v>
      </c>
      <c r="F53" s="38" t="str">
        <f>VLOOKUP(C53,[10]sheet1!$A:$AO,41,0)</f>
        <v/>
      </c>
      <c r="G53" s="16">
        <v>16</v>
      </c>
      <c r="H53" s="16">
        <v>5</v>
      </c>
      <c r="I53" s="16">
        <f t="shared" si="0"/>
        <v>21</v>
      </c>
      <c r="J53" s="16">
        <v>432</v>
      </c>
      <c r="K53" s="16" t="str">
        <f t="shared" si="1"/>
        <v>是</v>
      </c>
      <c r="L53" s="26">
        <v>3780</v>
      </c>
      <c r="M53" s="16" t="str">
        <f t="shared" si="2"/>
        <v>是</v>
      </c>
      <c r="N53" s="27" t="s">
        <v>27</v>
      </c>
      <c r="O53" s="27" t="s">
        <v>28</v>
      </c>
      <c r="P53" s="43" t="str">
        <f t="shared" si="3"/>
        <v>是</v>
      </c>
      <c r="Q53" s="48" t="s">
        <v>29</v>
      </c>
      <c r="R53" s="44">
        <v>0</v>
      </c>
      <c r="S53" s="17"/>
    </row>
    <row r="54" ht="24.75" customHeight="1" spans="1:19">
      <c r="A54" s="55">
        <v>49</v>
      </c>
      <c r="B54" s="17" t="s">
        <v>1052</v>
      </c>
      <c r="C54" s="18">
        <v>20200318129</v>
      </c>
      <c r="D54" s="19" t="s">
        <v>1056</v>
      </c>
      <c r="E54" s="56">
        <f>VLOOKUP(C54,[10]sheet1!$A:$AO,40,0)</f>
        <v>0</v>
      </c>
      <c r="F54" s="38" t="str">
        <f>VLOOKUP(C54,[10]sheet1!$A:$AO,41,0)</f>
        <v/>
      </c>
      <c r="G54" s="16">
        <v>16</v>
      </c>
      <c r="H54" s="16">
        <v>5</v>
      </c>
      <c r="I54" s="16">
        <f t="shared" si="0"/>
        <v>21</v>
      </c>
      <c r="J54" s="16">
        <v>430</v>
      </c>
      <c r="K54" s="16" t="str">
        <f t="shared" si="1"/>
        <v>是</v>
      </c>
      <c r="L54" s="26">
        <v>4760</v>
      </c>
      <c r="M54" s="16" t="str">
        <f t="shared" si="2"/>
        <v>是</v>
      </c>
      <c r="N54" s="27" t="s">
        <v>27</v>
      </c>
      <c r="O54" s="27" t="s">
        <v>28</v>
      </c>
      <c r="P54" s="43" t="str">
        <f t="shared" si="3"/>
        <v>是</v>
      </c>
      <c r="Q54" s="48" t="s">
        <v>29</v>
      </c>
      <c r="R54" s="44">
        <v>0</v>
      </c>
      <c r="S54" s="17"/>
    </row>
    <row r="55" ht="24.75" customHeight="1" spans="1:19">
      <c r="A55" s="55">
        <v>50</v>
      </c>
      <c r="B55" s="17" t="s">
        <v>1052</v>
      </c>
      <c r="C55" s="18">
        <v>20200318148</v>
      </c>
      <c r="D55" s="19" t="s">
        <v>1057</v>
      </c>
      <c r="E55" s="56">
        <f>VLOOKUP(C55,[10]sheet1!$A:$AO,40,0)</f>
        <v>0</v>
      </c>
      <c r="F55" s="38" t="str">
        <f>VLOOKUP(C55,[10]sheet1!$A:$AO,41,0)</f>
        <v/>
      </c>
      <c r="G55" s="16">
        <v>16</v>
      </c>
      <c r="H55" s="16">
        <v>5</v>
      </c>
      <c r="I55" s="16">
        <f t="shared" si="0"/>
        <v>21</v>
      </c>
      <c r="J55" s="16">
        <v>591</v>
      </c>
      <c r="K55" s="16" t="str">
        <f t="shared" si="1"/>
        <v>是</v>
      </c>
      <c r="L55" s="26">
        <v>5360</v>
      </c>
      <c r="M55" s="16" t="str">
        <f t="shared" si="2"/>
        <v>是</v>
      </c>
      <c r="N55" s="27" t="s">
        <v>27</v>
      </c>
      <c r="O55" s="27" t="s">
        <v>28</v>
      </c>
      <c r="P55" s="43" t="str">
        <f t="shared" si="3"/>
        <v>是</v>
      </c>
      <c r="Q55" s="48" t="s">
        <v>29</v>
      </c>
      <c r="R55" s="44">
        <v>0</v>
      </c>
      <c r="S55" s="17"/>
    </row>
    <row r="56" ht="24.75" customHeight="1" spans="1:19">
      <c r="A56" s="55">
        <v>51</v>
      </c>
      <c r="B56" s="17" t="s">
        <v>1052</v>
      </c>
      <c r="C56" s="18">
        <v>20200318102</v>
      </c>
      <c r="D56" s="19" t="s">
        <v>1058</v>
      </c>
      <c r="E56" s="56">
        <f>VLOOKUP(C56,[10]sheet1!$A:$AO,40,0)</f>
        <v>0</v>
      </c>
      <c r="F56" s="38" t="str">
        <f>VLOOKUP(C56,[10]sheet1!$A:$AO,41,0)</f>
        <v/>
      </c>
      <c r="G56" s="16">
        <v>13</v>
      </c>
      <c r="H56" s="16">
        <v>5</v>
      </c>
      <c r="I56" s="16">
        <f t="shared" si="0"/>
        <v>18</v>
      </c>
      <c r="J56" s="16">
        <v>350</v>
      </c>
      <c r="K56" s="16" t="str">
        <f t="shared" si="1"/>
        <v>是</v>
      </c>
      <c r="L56" s="26">
        <v>4150</v>
      </c>
      <c r="M56" s="16" t="str">
        <f t="shared" si="2"/>
        <v>是</v>
      </c>
      <c r="N56" s="27" t="s">
        <v>27</v>
      </c>
      <c r="O56" s="27" t="s">
        <v>28</v>
      </c>
      <c r="P56" s="43" t="str">
        <f t="shared" si="3"/>
        <v>是</v>
      </c>
      <c r="Q56" s="48" t="s">
        <v>29</v>
      </c>
      <c r="R56" s="44">
        <v>0</v>
      </c>
      <c r="S56" s="17"/>
    </row>
    <row r="57" ht="24.75" customHeight="1" spans="1:19">
      <c r="A57" s="55">
        <v>52</v>
      </c>
      <c r="B57" s="17" t="s">
        <v>1052</v>
      </c>
      <c r="C57" s="18">
        <v>20200318130</v>
      </c>
      <c r="D57" s="19" t="s">
        <v>1059</v>
      </c>
      <c r="E57" s="56">
        <f>VLOOKUP(C57,[10]sheet1!$A:$AO,40,0)</f>
        <v>0</v>
      </c>
      <c r="F57" s="38" t="str">
        <f>VLOOKUP(C57,[10]sheet1!$A:$AO,41,0)</f>
        <v/>
      </c>
      <c r="G57" s="16">
        <v>18</v>
      </c>
      <c r="H57" s="16">
        <v>5</v>
      </c>
      <c r="I57" s="16">
        <f t="shared" si="0"/>
        <v>23</v>
      </c>
      <c r="J57" s="16">
        <v>398</v>
      </c>
      <c r="K57" s="16" t="str">
        <f t="shared" si="1"/>
        <v>是</v>
      </c>
      <c r="L57" s="26">
        <v>4950</v>
      </c>
      <c r="M57" s="16" t="str">
        <f t="shared" si="2"/>
        <v>是</v>
      </c>
      <c r="N57" s="27" t="s">
        <v>27</v>
      </c>
      <c r="O57" s="27" t="s">
        <v>28</v>
      </c>
      <c r="P57" s="43" t="str">
        <f t="shared" si="3"/>
        <v>是</v>
      </c>
      <c r="Q57" s="48" t="s">
        <v>29</v>
      </c>
      <c r="R57" s="44">
        <v>0</v>
      </c>
      <c r="S57" s="17"/>
    </row>
    <row r="58" ht="24.75" customHeight="1" spans="1:19">
      <c r="A58" s="55">
        <v>53</v>
      </c>
      <c r="B58" s="17" t="s">
        <v>1052</v>
      </c>
      <c r="C58" s="18">
        <v>20200318175</v>
      </c>
      <c r="D58" s="19" t="s">
        <v>1060</v>
      </c>
      <c r="E58" s="56">
        <f>VLOOKUP(C58,[10]sheet1!$A:$AO,40,0)</f>
        <v>0</v>
      </c>
      <c r="F58" s="38" t="str">
        <f>VLOOKUP(C58,[10]sheet1!$A:$AO,41,0)</f>
        <v/>
      </c>
      <c r="G58" s="16">
        <v>14</v>
      </c>
      <c r="H58" s="16">
        <v>5</v>
      </c>
      <c r="I58" s="16">
        <f t="shared" si="0"/>
        <v>19</v>
      </c>
      <c r="J58" s="16">
        <v>258</v>
      </c>
      <c r="K58" s="16" t="str">
        <f t="shared" si="1"/>
        <v>是</v>
      </c>
      <c r="L58" s="26">
        <v>3710</v>
      </c>
      <c r="M58" s="16" t="str">
        <f t="shared" si="2"/>
        <v>是</v>
      </c>
      <c r="N58" s="27" t="s">
        <v>27</v>
      </c>
      <c r="O58" s="27" t="s">
        <v>28</v>
      </c>
      <c r="P58" s="43" t="str">
        <f t="shared" si="3"/>
        <v>是</v>
      </c>
      <c r="Q58" s="48" t="s">
        <v>29</v>
      </c>
      <c r="R58" s="44">
        <v>0</v>
      </c>
      <c r="S58" s="17"/>
    </row>
    <row r="59" ht="24.75" customHeight="1" spans="1:19">
      <c r="A59" s="55">
        <v>54</v>
      </c>
      <c r="B59" s="17" t="s">
        <v>1052</v>
      </c>
      <c r="C59" s="18">
        <v>20200318119</v>
      </c>
      <c r="D59" s="19" t="s">
        <v>1061</v>
      </c>
      <c r="E59" s="56">
        <f>VLOOKUP(C59,[10]sheet1!$A:$AO,40,0)</f>
        <v>0</v>
      </c>
      <c r="F59" s="38" t="str">
        <f>VLOOKUP(C59,[10]sheet1!$A:$AO,41,0)</f>
        <v/>
      </c>
      <c r="G59" s="16">
        <v>14</v>
      </c>
      <c r="H59" s="16">
        <v>5</v>
      </c>
      <c r="I59" s="16">
        <f t="shared" si="0"/>
        <v>19</v>
      </c>
      <c r="J59" s="16">
        <v>472</v>
      </c>
      <c r="K59" s="16" t="str">
        <f t="shared" si="1"/>
        <v>是</v>
      </c>
      <c r="L59" s="26">
        <v>4290</v>
      </c>
      <c r="M59" s="16" t="str">
        <f t="shared" si="2"/>
        <v>是</v>
      </c>
      <c r="N59" s="27" t="s">
        <v>27</v>
      </c>
      <c r="O59" s="27" t="s">
        <v>28</v>
      </c>
      <c r="P59" s="43" t="str">
        <f t="shared" si="3"/>
        <v>是</v>
      </c>
      <c r="Q59" s="48" t="s">
        <v>29</v>
      </c>
      <c r="R59" s="44">
        <v>0</v>
      </c>
      <c r="S59" s="17"/>
    </row>
    <row r="60" ht="24.75" customHeight="1" spans="1:19">
      <c r="A60" s="55">
        <v>55</v>
      </c>
      <c r="B60" s="17" t="s">
        <v>1052</v>
      </c>
      <c r="C60" s="18">
        <v>20190318305</v>
      </c>
      <c r="D60" s="19" t="s">
        <v>1062</v>
      </c>
      <c r="E60" s="56">
        <f>VLOOKUP(C60,[10]sheet1!$A:$AO,40,0)</f>
        <v>0</v>
      </c>
      <c r="F60" s="38" t="str">
        <f>VLOOKUP(C60,[10]sheet1!$A:$AO,41,0)</f>
        <v/>
      </c>
      <c r="G60" s="16">
        <v>12</v>
      </c>
      <c r="H60" s="16">
        <v>5</v>
      </c>
      <c r="I60" s="16">
        <f t="shared" si="0"/>
        <v>17</v>
      </c>
      <c r="J60" s="16">
        <v>192</v>
      </c>
      <c r="K60" s="16" t="str">
        <f t="shared" si="1"/>
        <v>是</v>
      </c>
      <c r="L60" s="26">
        <v>2040</v>
      </c>
      <c r="M60" s="16" t="str">
        <f t="shared" si="2"/>
        <v>是</v>
      </c>
      <c r="N60" s="27" t="s">
        <v>27</v>
      </c>
      <c r="O60" s="27" t="s">
        <v>28</v>
      </c>
      <c r="P60" s="43" t="str">
        <f t="shared" si="3"/>
        <v>是</v>
      </c>
      <c r="Q60" s="48" t="s">
        <v>29</v>
      </c>
      <c r="R60" s="44">
        <v>0</v>
      </c>
      <c r="S60" s="17"/>
    </row>
    <row r="61" ht="24.75" customHeight="1" spans="1:19">
      <c r="A61" s="55">
        <v>56</v>
      </c>
      <c r="B61" s="17" t="s">
        <v>1052</v>
      </c>
      <c r="C61" s="18">
        <v>20200318120</v>
      </c>
      <c r="D61" s="19" t="s">
        <v>1063</v>
      </c>
      <c r="E61" s="56">
        <f>VLOOKUP(C61,[10]sheet1!$A:$AO,40,0)</f>
        <v>0</v>
      </c>
      <c r="F61" s="38" t="str">
        <f>VLOOKUP(C61,[10]sheet1!$A:$AO,41,0)</f>
        <v/>
      </c>
      <c r="G61" s="16">
        <v>13</v>
      </c>
      <c r="H61" s="16">
        <v>5</v>
      </c>
      <c r="I61" s="16">
        <f t="shared" si="0"/>
        <v>18</v>
      </c>
      <c r="J61" s="16">
        <v>357</v>
      </c>
      <c r="K61" s="16" t="str">
        <f t="shared" si="1"/>
        <v>是</v>
      </c>
      <c r="L61" s="26">
        <v>3370</v>
      </c>
      <c r="M61" s="16" t="str">
        <f t="shared" si="2"/>
        <v>是</v>
      </c>
      <c r="N61" s="27" t="s">
        <v>27</v>
      </c>
      <c r="O61" s="27" t="s">
        <v>28</v>
      </c>
      <c r="P61" s="43" t="str">
        <f t="shared" si="3"/>
        <v>是</v>
      </c>
      <c r="Q61" s="48" t="s">
        <v>29</v>
      </c>
      <c r="R61" s="44">
        <v>0</v>
      </c>
      <c r="S61" s="17"/>
    </row>
    <row r="62" ht="24.75" customHeight="1" spans="1:19">
      <c r="A62" s="55">
        <v>57</v>
      </c>
      <c r="B62" s="17" t="s">
        <v>1052</v>
      </c>
      <c r="C62" s="18">
        <v>20200318165</v>
      </c>
      <c r="D62" s="19" t="s">
        <v>1064</v>
      </c>
      <c r="E62" s="56">
        <f>VLOOKUP(C62,[10]sheet1!$A:$AO,40,0)</f>
        <v>0</v>
      </c>
      <c r="F62" s="38" t="str">
        <f>VLOOKUP(C62,[10]sheet1!$A:$AO,41,0)</f>
        <v/>
      </c>
      <c r="G62" s="16">
        <v>19</v>
      </c>
      <c r="H62" s="16">
        <v>5</v>
      </c>
      <c r="I62" s="16">
        <f t="shared" si="0"/>
        <v>24</v>
      </c>
      <c r="J62" s="16">
        <v>510</v>
      </c>
      <c r="K62" s="16" t="str">
        <f t="shared" si="1"/>
        <v>是</v>
      </c>
      <c r="L62" s="26">
        <v>5120</v>
      </c>
      <c r="M62" s="16" t="str">
        <f t="shared" si="2"/>
        <v>是</v>
      </c>
      <c r="N62" s="27" t="s">
        <v>27</v>
      </c>
      <c r="O62" s="27" t="s">
        <v>28</v>
      </c>
      <c r="P62" s="43" t="str">
        <f t="shared" si="3"/>
        <v>是</v>
      </c>
      <c r="Q62" s="48" t="s">
        <v>29</v>
      </c>
      <c r="R62" s="44">
        <v>0</v>
      </c>
      <c r="S62" s="17"/>
    </row>
    <row r="63" ht="24.75" customHeight="1" spans="1:19">
      <c r="A63" s="55">
        <v>58</v>
      </c>
      <c r="B63" s="17" t="s">
        <v>1052</v>
      </c>
      <c r="C63" s="18">
        <v>20200318288</v>
      </c>
      <c r="D63" s="19" t="s">
        <v>1065</v>
      </c>
      <c r="E63" s="56">
        <f>VLOOKUP(C63,[10]sheet1!$A:$AO,40,0)</f>
        <v>0</v>
      </c>
      <c r="F63" s="38" t="str">
        <f>VLOOKUP(C63,[10]sheet1!$A:$AO,41,0)</f>
        <v/>
      </c>
      <c r="G63" s="16">
        <v>16</v>
      </c>
      <c r="H63" s="16">
        <v>5</v>
      </c>
      <c r="I63" s="16">
        <f t="shared" si="0"/>
        <v>21</v>
      </c>
      <c r="J63" s="16">
        <v>501</v>
      </c>
      <c r="K63" s="16" t="str">
        <f t="shared" si="1"/>
        <v>是</v>
      </c>
      <c r="L63" s="26">
        <v>4130</v>
      </c>
      <c r="M63" s="16" t="str">
        <f t="shared" si="2"/>
        <v>是</v>
      </c>
      <c r="N63" s="27" t="s">
        <v>27</v>
      </c>
      <c r="O63" s="27" t="s">
        <v>28</v>
      </c>
      <c r="P63" s="43" t="str">
        <f t="shared" si="3"/>
        <v>是</v>
      </c>
      <c r="Q63" s="48" t="s">
        <v>29</v>
      </c>
      <c r="R63" s="44">
        <v>0</v>
      </c>
      <c r="S63" s="17"/>
    </row>
    <row r="64" ht="24.75" customHeight="1" spans="1:19">
      <c r="A64" s="55">
        <v>59</v>
      </c>
      <c r="B64" s="17" t="s">
        <v>1052</v>
      </c>
      <c r="C64" s="18">
        <v>20200318248</v>
      </c>
      <c r="D64" s="19" t="s">
        <v>1066</v>
      </c>
      <c r="E64" s="56">
        <f>VLOOKUP(C64,[10]sheet1!$A:$AO,40,0)</f>
        <v>0</v>
      </c>
      <c r="F64" s="38" t="str">
        <f>VLOOKUP(C64,[10]sheet1!$A:$AO,41,0)</f>
        <v/>
      </c>
      <c r="G64" s="16">
        <v>14</v>
      </c>
      <c r="H64" s="16">
        <v>5</v>
      </c>
      <c r="I64" s="16">
        <f t="shared" si="0"/>
        <v>19</v>
      </c>
      <c r="J64" s="16">
        <v>376</v>
      </c>
      <c r="K64" s="16" t="str">
        <f t="shared" si="1"/>
        <v>是</v>
      </c>
      <c r="L64" s="26">
        <v>4010</v>
      </c>
      <c r="M64" s="16" t="str">
        <f t="shared" si="2"/>
        <v>是</v>
      </c>
      <c r="N64" s="27" t="s">
        <v>27</v>
      </c>
      <c r="O64" s="27" t="s">
        <v>28</v>
      </c>
      <c r="P64" s="43" t="str">
        <f t="shared" si="3"/>
        <v>是</v>
      </c>
      <c r="Q64" s="48" t="s">
        <v>29</v>
      </c>
      <c r="R64" s="44">
        <v>0</v>
      </c>
      <c r="S64" s="17"/>
    </row>
    <row r="65" ht="24.75" customHeight="1" spans="1:19">
      <c r="A65" s="55">
        <v>60</v>
      </c>
      <c r="B65" s="17" t="s">
        <v>1052</v>
      </c>
      <c r="C65" s="18">
        <v>20200318137</v>
      </c>
      <c r="D65" s="19" t="s">
        <v>1067</v>
      </c>
      <c r="E65" s="56">
        <f>VLOOKUP(C65,[10]sheet1!$A:$AO,40,0)</f>
        <v>0</v>
      </c>
      <c r="F65" s="38" t="str">
        <f>VLOOKUP(C65,[10]sheet1!$A:$AO,41,0)</f>
        <v/>
      </c>
      <c r="G65" s="16">
        <v>16</v>
      </c>
      <c r="H65" s="16">
        <v>5</v>
      </c>
      <c r="I65" s="16">
        <f t="shared" si="0"/>
        <v>21</v>
      </c>
      <c r="J65" s="16">
        <v>233</v>
      </c>
      <c r="K65" s="16" t="str">
        <f t="shared" si="1"/>
        <v>是</v>
      </c>
      <c r="L65" s="26">
        <v>3820</v>
      </c>
      <c r="M65" s="16" t="str">
        <f t="shared" si="2"/>
        <v>是</v>
      </c>
      <c r="N65" s="27" t="s">
        <v>27</v>
      </c>
      <c r="O65" s="27" t="s">
        <v>28</v>
      </c>
      <c r="P65" s="43" t="str">
        <f t="shared" si="3"/>
        <v>是</v>
      </c>
      <c r="Q65" s="48" t="s">
        <v>29</v>
      </c>
      <c r="R65" s="44">
        <v>0</v>
      </c>
      <c r="S65" s="17"/>
    </row>
    <row r="66" ht="24.75" customHeight="1" spans="1:19">
      <c r="A66" s="55">
        <v>61</v>
      </c>
      <c r="B66" s="17" t="s">
        <v>1052</v>
      </c>
      <c r="C66" s="18">
        <v>20200318051</v>
      </c>
      <c r="D66" s="19" t="s">
        <v>1068</v>
      </c>
      <c r="E66" s="56">
        <f>VLOOKUP(C66,[10]sheet1!$A:$AO,40,0)</f>
        <v>0</v>
      </c>
      <c r="F66" s="38" t="str">
        <f>VLOOKUP(C66,[10]sheet1!$A:$AO,41,0)</f>
        <v/>
      </c>
      <c r="G66" s="16">
        <v>14</v>
      </c>
      <c r="H66" s="16">
        <v>5</v>
      </c>
      <c r="I66" s="16">
        <f t="shared" si="0"/>
        <v>19</v>
      </c>
      <c r="J66" s="16">
        <v>386</v>
      </c>
      <c r="K66" s="16" t="str">
        <f t="shared" si="1"/>
        <v>是</v>
      </c>
      <c r="L66" s="26">
        <v>4650</v>
      </c>
      <c r="M66" s="16" t="str">
        <f t="shared" si="2"/>
        <v>是</v>
      </c>
      <c r="N66" s="27" t="s">
        <v>27</v>
      </c>
      <c r="O66" s="27" t="s">
        <v>28</v>
      </c>
      <c r="P66" s="43" t="str">
        <f t="shared" si="3"/>
        <v>是</v>
      </c>
      <c r="Q66" s="48" t="s">
        <v>29</v>
      </c>
      <c r="R66" s="44">
        <v>0</v>
      </c>
      <c r="S66" s="17"/>
    </row>
    <row r="67" ht="24.75" customHeight="1" spans="1:19">
      <c r="A67" s="55">
        <v>62</v>
      </c>
      <c r="B67" s="17" t="s">
        <v>1052</v>
      </c>
      <c r="C67" s="18">
        <v>20200318283</v>
      </c>
      <c r="D67" s="19" t="s">
        <v>1069</v>
      </c>
      <c r="E67" s="56">
        <f>VLOOKUP(C67,[10]sheet1!$A:$AO,40,0)</f>
        <v>0</v>
      </c>
      <c r="F67" s="38" t="str">
        <f>VLOOKUP(C67,[10]sheet1!$A:$AO,41,0)</f>
        <v/>
      </c>
      <c r="G67" s="16">
        <v>15</v>
      </c>
      <c r="H67" s="16">
        <v>5</v>
      </c>
      <c r="I67" s="16">
        <f t="shared" si="0"/>
        <v>20</v>
      </c>
      <c r="J67" s="16">
        <v>189</v>
      </c>
      <c r="K67" s="16" t="str">
        <f t="shared" si="1"/>
        <v>是</v>
      </c>
      <c r="L67" s="26">
        <v>3660</v>
      </c>
      <c r="M67" s="16" t="str">
        <f t="shared" si="2"/>
        <v>是</v>
      </c>
      <c r="N67" s="27" t="s">
        <v>27</v>
      </c>
      <c r="O67" s="27" t="s">
        <v>28</v>
      </c>
      <c r="P67" s="43" t="str">
        <f t="shared" si="3"/>
        <v>是</v>
      </c>
      <c r="Q67" s="48" t="s">
        <v>29</v>
      </c>
      <c r="R67" s="44">
        <v>0</v>
      </c>
      <c r="S67" s="17"/>
    </row>
    <row r="68" ht="24.75" customHeight="1" spans="1:19">
      <c r="A68" s="55">
        <v>63</v>
      </c>
      <c r="B68" s="17" t="s">
        <v>1052</v>
      </c>
      <c r="C68" s="18">
        <v>20200318041</v>
      </c>
      <c r="D68" s="19" t="s">
        <v>1070</v>
      </c>
      <c r="E68" s="56">
        <f>VLOOKUP(C68,[10]sheet1!$A:$AO,40,0)</f>
        <v>0</v>
      </c>
      <c r="F68" s="38" t="str">
        <f>VLOOKUP(C68,[10]sheet1!$A:$AO,41,0)</f>
        <v/>
      </c>
      <c r="G68" s="16">
        <v>14</v>
      </c>
      <c r="H68" s="16">
        <v>7</v>
      </c>
      <c r="I68" s="16">
        <f t="shared" si="0"/>
        <v>21</v>
      </c>
      <c r="J68" s="16">
        <v>342</v>
      </c>
      <c r="K68" s="16" t="str">
        <f t="shared" si="1"/>
        <v>是</v>
      </c>
      <c r="L68" s="26">
        <v>3950</v>
      </c>
      <c r="M68" s="16" t="str">
        <f t="shared" si="2"/>
        <v>是</v>
      </c>
      <c r="N68" s="27" t="s">
        <v>27</v>
      </c>
      <c r="O68" s="27" t="s">
        <v>28</v>
      </c>
      <c r="P68" s="43" t="str">
        <f t="shared" si="3"/>
        <v>是</v>
      </c>
      <c r="Q68" s="48" t="s">
        <v>29</v>
      </c>
      <c r="R68" s="44">
        <v>0</v>
      </c>
      <c r="S68" s="17"/>
    </row>
    <row r="69" ht="24.75" customHeight="1" spans="1:19">
      <c r="A69" s="55">
        <v>64</v>
      </c>
      <c r="B69" s="17" t="s">
        <v>1052</v>
      </c>
      <c r="C69" s="18">
        <v>20200318054</v>
      </c>
      <c r="D69" s="19" t="s">
        <v>1071</v>
      </c>
      <c r="E69" s="56">
        <f>VLOOKUP(C69,[10]sheet1!$A:$AO,40,0)</f>
        <v>0</v>
      </c>
      <c r="F69" s="38" t="str">
        <f>VLOOKUP(C69,[10]sheet1!$A:$AO,41,0)</f>
        <v/>
      </c>
      <c r="G69" s="16">
        <v>17</v>
      </c>
      <c r="H69" s="16">
        <v>5</v>
      </c>
      <c r="I69" s="16">
        <f t="shared" si="0"/>
        <v>22</v>
      </c>
      <c r="J69" s="16">
        <v>556</v>
      </c>
      <c r="K69" s="16" t="str">
        <f t="shared" si="1"/>
        <v>是</v>
      </c>
      <c r="L69" s="26">
        <v>4050</v>
      </c>
      <c r="M69" s="16" t="str">
        <f t="shared" si="2"/>
        <v>是</v>
      </c>
      <c r="N69" s="27" t="s">
        <v>27</v>
      </c>
      <c r="O69" s="27" t="s">
        <v>28</v>
      </c>
      <c r="P69" s="43" t="str">
        <f t="shared" si="3"/>
        <v>是</v>
      </c>
      <c r="Q69" s="48" t="s">
        <v>29</v>
      </c>
      <c r="R69" s="44">
        <v>0</v>
      </c>
      <c r="S69" s="17"/>
    </row>
    <row r="70" ht="24.75" customHeight="1" spans="1:19">
      <c r="A70" s="55">
        <v>65</v>
      </c>
      <c r="B70" s="17" t="s">
        <v>1052</v>
      </c>
      <c r="C70" s="18">
        <v>20200318033</v>
      </c>
      <c r="D70" s="19" t="s">
        <v>1072</v>
      </c>
      <c r="E70" s="56">
        <f>VLOOKUP(C70,[10]sheet1!$A:$AO,40,0)</f>
        <v>0</v>
      </c>
      <c r="F70" s="38" t="str">
        <f>VLOOKUP(C70,[10]sheet1!$A:$AO,41,0)</f>
        <v/>
      </c>
      <c r="G70" s="16">
        <v>16</v>
      </c>
      <c r="H70" s="16">
        <v>5</v>
      </c>
      <c r="I70" s="16">
        <f t="shared" ref="I70:I133" si="4">SUM(G70:H70)</f>
        <v>21</v>
      </c>
      <c r="J70" s="16">
        <v>214</v>
      </c>
      <c r="K70" s="16" t="str">
        <f t="shared" ref="K70:K133" si="5">IF(J70&gt;=120,"是","否")</f>
        <v>是</v>
      </c>
      <c r="L70" s="26">
        <v>3260</v>
      </c>
      <c r="M70" s="16" t="str">
        <f t="shared" ref="M70:M133" si="6">IF(L70&gt;=1800,"是","否")</f>
        <v>是</v>
      </c>
      <c r="N70" s="27" t="s">
        <v>27</v>
      </c>
      <c r="O70" s="27" t="s">
        <v>28</v>
      </c>
      <c r="P70" s="43" t="str">
        <f t="shared" ref="P70:P133" si="7">IF(AND(E70=0,SUM(G70:H70)&gt;=15,G70&gt;=6,H70&gt;=5,J70&gt;=120,L70&gt;=1800),"是","否")</f>
        <v>是</v>
      </c>
      <c r="Q70" s="48" t="s">
        <v>29</v>
      </c>
      <c r="R70" s="44">
        <v>0</v>
      </c>
      <c r="S70" s="17"/>
    </row>
    <row r="71" ht="24.75" customHeight="1" spans="1:19">
      <c r="A71" s="55">
        <v>66</v>
      </c>
      <c r="B71" s="17" t="s">
        <v>1052</v>
      </c>
      <c r="C71" s="18">
        <v>20200318271</v>
      </c>
      <c r="D71" s="19" t="s">
        <v>1073</v>
      </c>
      <c r="E71" s="56">
        <f>VLOOKUP(C71,[10]sheet1!$A:$AO,40,0)</f>
        <v>0</v>
      </c>
      <c r="F71" s="38" t="str">
        <f>VLOOKUP(C71,[10]sheet1!$A:$AO,41,0)</f>
        <v/>
      </c>
      <c r="G71" s="16">
        <v>14</v>
      </c>
      <c r="H71" s="16">
        <v>5</v>
      </c>
      <c r="I71" s="16">
        <f t="shared" si="4"/>
        <v>19</v>
      </c>
      <c r="J71" s="16">
        <v>156</v>
      </c>
      <c r="K71" s="16" t="str">
        <f t="shared" si="5"/>
        <v>是</v>
      </c>
      <c r="L71" s="26">
        <v>3390</v>
      </c>
      <c r="M71" s="16" t="str">
        <f t="shared" si="6"/>
        <v>是</v>
      </c>
      <c r="N71" s="27" t="s">
        <v>27</v>
      </c>
      <c r="O71" s="27" t="s">
        <v>28</v>
      </c>
      <c r="P71" s="43" t="str">
        <f t="shared" si="7"/>
        <v>是</v>
      </c>
      <c r="Q71" s="48" t="s">
        <v>29</v>
      </c>
      <c r="R71" s="44">
        <v>0</v>
      </c>
      <c r="S71" s="17"/>
    </row>
    <row r="72" ht="24.75" customHeight="1" spans="1:19">
      <c r="A72" s="55">
        <v>67</v>
      </c>
      <c r="B72" s="17" t="s">
        <v>1052</v>
      </c>
      <c r="C72" s="18">
        <v>20200318287</v>
      </c>
      <c r="D72" s="19" t="s">
        <v>1074</v>
      </c>
      <c r="E72" s="56">
        <f>VLOOKUP(C72,[10]sheet1!$A:$AO,40,0)</f>
        <v>0</v>
      </c>
      <c r="F72" s="38" t="str">
        <f>VLOOKUP(C72,[10]sheet1!$A:$AO,41,0)</f>
        <v/>
      </c>
      <c r="G72" s="16">
        <v>16</v>
      </c>
      <c r="H72" s="16">
        <v>5</v>
      </c>
      <c r="I72" s="16">
        <f t="shared" si="4"/>
        <v>21</v>
      </c>
      <c r="J72" s="16">
        <v>419</v>
      </c>
      <c r="K72" s="16" t="str">
        <f t="shared" si="5"/>
        <v>是</v>
      </c>
      <c r="L72" s="26">
        <v>3600</v>
      </c>
      <c r="M72" s="16" t="str">
        <f t="shared" si="6"/>
        <v>是</v>
      </c>
      <c r="N72" s="27" t="s">
        <v>27</v>
      </c>
      <c r="O72" s="27" t="s">
        <v>28</v>
      </c>
      <c r="P72" s="43" t="str">
        <f t="shared" si="7"/>
        <v>是</v>
      </c>
      <c r="Q72" s="48" t="s">
        <v>29</v>
      </c>
      <c r="R72" s="44">
        <v>0</v>
      </c>
      <c r="S72" s="17"/>
    </row>
    <row r="73" ht="24.75" customHeight="1" spans="1:19">
      <c r="A73" s="55">
        <v>68</v>
      </c>
      <c r="B73" s="17" t="s">
        <v>1052</v>
      </c>
      <c r="C73" s="18">
        <v>20200318128</v>
      </c>
      <c r="D73" s="19" t="s">
        <v>1075</v>
      </c>
      <c r="E73" s="56">
        <f>VLOOKUP(C73,[10]sheet1!$A:$AO,40,0)</f>
        <v>0</v>
      </c>
      <c r="F73" s="38" t="str">
        <f>VLOOKUP(C73,[10]sheet1!$A:$AO,41,0)</f>
        <v/>
      </c>
      <c r="G73" s="16">
        <v>17</v>
      </c>
      <c r="H73" s="16">
        <v>5</v>
      </c>
      <c r="I73" s="16">
        <f t="shared" si="4"/>
        <v>22</v>
      </c>
      <c r="J73" s="16">
        <v>265</v>
      </c>
      <c r="K73" s="16" t="str">
        <f t="shared" si="5"/>
        <v>是</v>
      </c>
      <c r="L73" s="26">
        <v>3400</v>
      </c>
      <c r="M73" s="16" t="str">
        <f t="shared" si="6"/>
        <v>是</v>
      </c>
      <c r="N73" s="27" t="s">
        <v>27</v>
      </c>
      <c r="O73" s="27" t="s">
        <v>28</v>
      </c>
      <c r="P73" s="43" t="str">
        <f t="shared" si="7"/>
        <v>是</v>
      </c>
      <c r="Q73" s="48" t="s">
        <v>29</v>
      </c>
      <c r="R73" s="44">
        <v>0</v>
      </c>
      <c r="S73" s="17"/>
    </row>
    <row r="74" ht="24.75" customHeight="1" spans="1:19">
      <c r="A74" s="55">
        <v>69</v>
      </c>
      <c r="B74" s="17" t="s">
        <v>1052</v>
      </c>
      <c r="C74" s="18">
        <v>20200318007</v>
      </c>
      <c r="D74" s="19" t="s">
        <v>1076</v>
      </c>
      <c r="E74" s="56">
        <f>VLOOKUP(C74,[10]sheet1!$A:$AO,40,0)</f>
        <v>0</v>
      </c>
      <c r="F74" s="38" t="str">
        <f>VLOOKUP(C74,[10]sheet1!$A:$AO,41,0)</f>
        <v/>
      </c>
      <c r="G74" s="16">
        <v>14</v>
      </c>
      <c r="H74" s="16">
        <v>5</v>
      </c>
      <c r="I74" s="16">
        <f t="shared" si="4"/>
        <v>19</v>
      </c>
      <c r="J74" s="16">
        <v>302</v>
      </c>
      <c r="K74" s="16" t="str">
        <f t="shared" si="5"/>
        <v>是</v>
      </c>
      <c r="L74" s="26">
        <v>3700</v>
      </c>
      <c r="M74" s="16" t="str">
        <f t="shared" si="6"/>
        <v>是</v>
      </c>
      <c r="N74" s="27" t="s">
        <v>27</v>
      </c>
      <c r="O74" s="27" t="s">
        <v>28</v>
      </c>
      <c r="P74" s="43" t="str">
        <f t="shared" si="7"/>
        <v>是</v>
      </c>
      <c r="Q74" s="48" t="s">
        <v>29</v>
      </c>
      <c r="R74" s="44">
        <v>0</v>
      </c>
      <c r="S74" s="17"/>
    </row>
    <row r="75" ht="24.75" customHeight="1" spans="1:19">
      <c r="A75" s="55">
        <v>70</v>
      </c>
      <c r="B75" s="17" t="s">
        <v>1052</v>
      </c>
      <c r="C75" s="18">
        <v>20200318199</v>
      </c>
      <c r="D75" s="19" t="s">
        <v>1077</v>
      </c>
      <c r="E75" s="56">
        <f>VLOOKUP(C75,[10]sheet1!$A:$AO,40,0)</f>
        <v>0</v>
      </c>
      <c r="F75" s="38" t="str">
        <f>VLOOKUP(C75,[10]sheet1!$A:$AO,41,0)</f>
        <v/>
      </c>
      <c r="G75" s="16">
        <v>14</v>
      </c>
      <c r="H75" s="16">
        <v>5</v>
      </c>
      <c r="I75" s="16">
        <f t="shared" si="4"/>
        <v>19</v>
      </c>
      <c r="J75" s="16">
        <v>246</v>
      </c>
      <c r="K75" s="16" t="str">
        <f t="shared" si="5"/>
        <v>是</v>
      </c>
      <c r="L75" s="26">
        <v>3250</v>
      </c>
      <c r="M75" s="16" t="str">
        <f t="shared" si="6"/>
        <v>是</v>
      </c>
      <c r="N75" s="27" t="s">
        <v>27</v>
      </c>
      <c r="O75" s="27" t="s">
        <v>28</v>
      </c>
      <c r="P75" s="43" t="str">
        <f t="shared" si="7"/>
        <v>是</v>
      </c>
      <c r="Q75" s="48" t="s">
        <v>29</v>
      </c>
      <c r="R75" s="44">
        <v>0</v>
      </c>
      <c r="S75" s="17"/>
    </row>
    <row r="76" ht="24.75" customHeight="1" spans="1:19">
      <c r="A76" s="55">
        <v>71</v>
      </c>
      <c r="B76" s="17" t="s">
        <v>1052</v>
      </c>
      <c r="C76" s="18">
        <v>20200318042</v>
      </c>
      <c r="D76" s="19" t="s">
        <v>1078</v>
      </c>
      <c r="E76" s="56">
        <f>VLOOKUP(C76,[10]sheet1!$A:$AO,40,0)</f>
        <v>0</v>
      </c>
      <c r="F76" s="38" t="str">
        <f>VLOOKUP(C76,[10]sheet1!$A:$AO,41,0)</f>
        <v/>
      </c>
      <c r="G76" s="16">
        <v>16</v>
      </c>
      <c r="H76" s="16">
        <v>5</v>
      </c>
      <c r="I76" s="16">
        <f t="shared" si="4"/>
        <v>21</v>
      </c>
      <c r="J76" s="16">
        <v>144</v>
      </c>
      <c r="K76" s="16" t="str">
        <f t="shared" si="5"/>
        <v>是</v>
      </c>
      <c r="L76" s="26">
        <v>3860</v>
      </c>
      <c r="M76" s="16" t="str">
        <f t="shared" si="6"/>
        <v>是</v>
      </c>
      <c r="N76" s="27" t="s">
        <v>27</v>
      </c>
      <c r="O76" s="27" t="s">
        <v>28</v>
      </c>
      <c r="P76" s="43" t="str">
        <f t="shared" si="7"/>
        <v>是</v>
      </c>
      <c r="Q76" s="48" t="s">
        <v>29</v>
      </c>
      <c r="R76" s="44">
        <v>0</v>
      </c>
      <c r="S76" s="17"/>
    </row>
    <row r="77" ht="24.75" customHeight="1" spans="1:19">
      <c r="A77" s="55">
        <v>72</v>
      </c>
      <c r="B77" s="17" t="s">
        <v>1052</v>
      </c>
      <c r="C77" s="18">
        <v>20200318319</v>
      </c>
      <c r="D77" s="19" t="s">
        <v>1079</v>
      </c>
      <c r="E77" s="56">
        <f>VLOOKUP(C77,[10]sheet1!$A:$AO,40,0)</f>
        <v>0</v>
      </c>
      <c r="F77" s="38" t="str">
        <f>VLOOKUP(C77,[10]sheet1!$A:$AO,41,0)</f>
        <v/>
      </c>
      <c r="G77" s="16">
        <v>14</v>
      </c>
      <c r="H77" s="16">
        <v>5</v>
      </c>
      <c r="I77" s="16">
        <f t="shared" si="4"/>
        <v>19</v>
      </c>
      <c r="J77" s="16">
        <v>210</v>
      </c>
      <c r="K77" s="16" t="str">
        <f t="shared" si="5"/>
        <v>是</v>
      </c>
      <c r="L77" s="26">
        <v>3520</v>
      </c>
      <c r="M77" s="16" t="str">
        <f t="shared" si="6"/>
        <v>是</v>
      </c>
      <c r="N77" s="27" t="s">
        <v>27</v>
      </c>
      <c r="O77" s="27" t="s">
        <v>28</v>
      </c>
      <c r="P77" s="43" t="str">
        <f t="shared" si="7"/>
        <v>是</v>
      </c>
      <c r="Q77" s="48" t="s">
        <v>29</v>
      </c>
      <c r="R77" s="44">
        <v>0</v>
      </c>
      <c r="S77" s="17"/>
    </row>
    <row r="78" ht="24.75" customHeight="1" spans="1:19">
      <c r="A78" s="55">
        <v>73</v>
      </c>
      <c r="B78" s="17" t="s">
        <v>1052</v>
      </c>
      <c r="C78" s="18">
        <v>20200318068</v>
      </c>
      <c r="D78" s="19" t="s">
        <v>1080</v>
      </c>
      <c r="E78" s="56">
        <f>VLOOKUP(C78,[10]sheet1!$A:$AO,40,0)</f>
        <v>0</v>
      </c>
      <c r="F78" s="38" t="str">
        <f>VLOOKUP(C78,[10]sheet1!$A:$AO,41,0)</f>
        <v/>
      </c>
      <c r="G78" s="16">
        <v>14</v>
      </c>
      <c r="H78" s="16">
        <v>5</v>
      </c>
      <c r="I78" s="16">
        <f t="shared" si="4"/>
        <v>19</v>
      </c>
      <c r="J78" s="16">
        <v>198</v>
      </c>
      <c r="K78" s="16" t="str">
        <f t="shared" si="5"/>
        <v>是</v>
      </c>
      <c r="L78" s="26">
        <v>3240</v>
      </c>
      <c r="M78" s="16" t="str">
        <f t="shared" si="6"/>
        <v>是</v>
      </c>
      <c r="N78" s="27" t="s">
        <v>27</v>
      </c>
      <c r="O78" s="27" t="s">
        <v>28</v>
      </c>
      <c r="P78" s="43" t="str">
        <f t="shared" si="7"/>
        <v>是</v>
      </c>
      <c r="Q78" s="48" t="s">
        <v>29</v>
      </c>
      <c r="R78" s="44">
        <v>0</v>
      </c>
      <c r="S78" s="17"/>
    </row>
    <row r="79" ht="24.75" customHeight="1" spans="1:19">
      <c r="A79" s="55">
        <v>74</v>
      </c>
      <c r="B79" s="17" t="s">
        <v>1052</v>
      </c>
      <c r="C79" s="18">
        <v>20200318099</v>
      </c>
      <c r="D79" s="19" t="s">
        <v>1081</v>
      </c>
      <c r="E79" s="56">
        <f>VLOOKUP(C79,[10]sheet1!$A:$AO,40,0)</f>
        <v>0</v>
      </c>
      <c r="F79" s="38" t="str">
        <f>VLOOKUP(C79,[10]sheet1!$A:$AO,41,0)</f>
        <v/>
      </c>
      <c r="G79" s="16">
        <v>16</v>
      </c>
      <c r="H79" s="16">
        <v>5</v>
      </c>
      <c r="I79" s="16">
        <f t="shared" si="4"/>
        <v>21</v>
      </c>
      <c r="J79" s="16">
        <v>240</v>
      </c>
      <c r="K79" s="16" t="str">
        <f t="shared" si="5"/>
        <v>是</v>
      </c>
      <c r="L79" s="26">
        <v>4450</v>
      </c>
      <c r="M79" s="16" t="str">
        <f t="shared" si="6"/>
        <v>是</v>
      </c>
      <c r="N79" s="27" t="s">
        <v>27</v>
      </c>
      <c r="O79" s="27" t="s">
        <v>28</v>
      </c>
      <c r="P79" s="43" t="str">
        <f t="shared" si="7"/>
        <v>是</v>
      </c>
      <c r="Q79" s="48" t="s">
        <v>29</v>
      </c>
      <c r="R79" s="44">
        <v>0</v>
      </c>
      <c r="S79" s="17"/>
    </row>
    <row r="80" ht="24.75" customHeight="1" spans="1:19">
      <c r="A80" s="55">
        <v>75</v>
      </c>
      <c r="B80" s="17" t="s">
        <v>1052</v>
      </c>
      <c r="C80" s="18">
        <v>20200318011</v>
      </c>
      <c r="D80" s="19" t="s">
        <v>1082</v>
      </c>
      <c r="E80" s="56">
        <f>VLOOKUP(C80,[10]sheet1!$A:$AO,40,0)</f>
        <v>0</v>
      </c>
      <c r="F80" s="38" t="str">
        <f>VLOOKUP(C80,[10]sheet1!$A:$AO,41,0)</f>
        <v/>
      </c>
      <c r="G80" s="16">
        <v>14</v>
      </c>
      <c r="H80" s="16">
        <v>5</v>
      </c>
      <c r="I80" s="16">
        <f t="shared" si="4"/>
        <v>19</v>
      </c>
      <c r="J80" s="16">
        <v>232</v>
      </c>
      <c r="K80" s="16" t="str">
        <f t="shared" si="5"/>
        <v>是</v>
      </c>
      <c r="L80" s="26">
        <v>4260</v>
      </c>
      <c r="M80" s="16" t="str">
        <f t="shared" si="6"/>
        <v>是</v>
      </c>
      <c r="N80" s="27" t="s">
        <v>27</v>
      </c>
      <c r="O80" s="27" t="s">
        <v>28</v>
      </c>
      <c r="P80" s="43" t="str">
        <f t="shared" si="7"/>
        <v>是</v>
      </c>
      <c r="Q80" s="48" t="s">
        <v>29</v>
      </c>
      <c r="R80" s="44">
        <v>0</v>
      </c>
      <c r="S80" s="17"/>
    </row>
    <row r="81" ht="24.75" customHeight="1" spans="1:19">
      <c r="A81" s="55">
        <v>76</v>
      </c>
      <c r="B81" s="17" t="s">
        <v>1052</v>
      </c>
      <c r="C81" s="18">
        <v>20200318074</v>
      </c>
      <c r="D81" s="19" t="s">
        <v>1083</v>
      </c>
      <c r="E81" s="56">
        <f>VLOOKUP(C81,[10]sheet1!$A:$AO,40,0)</f>
        <v>0</v>
      </c>
      <c r="F81" s="38" t="str">
        <f>VLOOKUP(C81,[10]sheet1!$A:$AO,41,0)</f>
        <v/>
      </c>
      <c r="G81" s="16">
        <v>17</v>
      </c>
      <c r="H81" s="16">
        <v>5</v>
      </c>
      <c r="I81" s="16">
        <f t="shared" si="4"/>
        <v>22</v>
      </c>
      <c r="J81" s="16">
        <v>428</v>
      </c>
      <c r="K81" s="16" t="str">
        <f t="shared" si="5"/>
        <v>是</v>
      </c>
      <c r="L81" s="26">
        <v>4060</v>
      </c>
      <c r="M81" s="16" t="str">
        <f t="shared" si="6"/>
        <v>是</v>
      </c>
      <c r="N81" s="27" t="s">
        <v>27</v>
      </c>
      <c r="O81" s="27" t="s">
        <v>28</v>
      </c>
      <c r="P81" s="43" t="str">
        <f t="shared" si="7"/>
        <v>是</v>
      </c>
      <c r="Q81" s="48" t="s">
        <v>29</v>
      </c>
      <c r="R81" s="44">
        <v>0</v>
      </c>
      <c r="S81" s="17"/>
    </row>
    <row r="82" ht="24.75" customHeight="1" spans="1:19">
      <c r="A82" s="55">
        <v>77</v>
      </c>
      <c r="B82" s="17" t="s">
        <v>1052</v>
      </c>
      <c r="C82" s="18">
        <v>20200318257</v>
      </c>
      <c r="D82" s="19" t="s">
        <v>1084</v>
      </c>
      <c r="E82" s="56">
        <f>VLOOKUP(C82,[10]sheet1!$A:$AO,40,0)</f>
        <v>1</v>
      </c>
      <c r="F82" s="38" t="str">
        <f>VLOOKUP(C82,[10]sheet1!$A:$AO,41,0)</f>
        <v>预就业实习</v>
      </c>
      <c r="G82" s="16">
        <v>14</v>
      </c>
      <c r="H82" s="16">
        <v>5</v>
      </c>
      <c r="I82" s="16">
        <f t="shared" si="4"/>
        <v>19</v>
      </c>
      <c r="J82" s="16">
        <v>128</v>
      </c>
      <c r="K82" s="16" t="str">
        <f t="shared" si="5"/>
        <v>是</v>
      </c>
      <c r="L82" s="26">
        <v>3420</v>
      </c>
      <c r="M82" s="16" t="str">
        <f t="shared" si="6"/>
        <v>是</v>
      </c>
      <c r="N82" s="27" t="s">
        <v>27</v>
      </c>
      <c r="O82" s="27" t="s">
        <v>28</v>
      </c>
      <c r="P82" s="43" t="str">
        <f t="shared" si="7"/>
        <v>否</v>
      </c>
      <c r="Q82" s="34" t="s">
        <v>63</v>
      </c>
      <c r="R82" s="44">
        <v>0</v>
      </c>
      <c r="S82" s="17">
        <v>1</v>
      </c>
    </row>
    <row r="83" ht="24.75" customHeight="1" spans="1:19">
      <c r="A83" s="55">
        <v>78</v>
      </c>
      <c r="B83" s="17" t="s">
        <v>1052</v>
      </c>
      <c r="C83" s="18">
        <v>20200318229</v>
      </c>
      <c r="D83" s="19" t="s">
        <v>1085</v>
      </c>
      <c r="E83" s="56">
        <f>VLOOKUP(C83,[10]sheet1!$A:$AO,40,0)</f>
        <v>0</v>
      </c>
      <c r="F83" s="38" t="str">
        <f>VLOOKUP(C83,[10]sheet1!$A:$AO,41,0)</f>
        <v/>
      </c>
      <c r="G83" s="16">
        <v>13</v>
      </c>
      <c r="H83" s="16">
        <v>5</v>
      </c>
      <c r="I83" s="16">
        <f t="shared" si="4"/>
        <v>18</v>
      </c>
      <c r="J83" s="16">
        <v>293</v>
      </c>
      <c r="K83" s="16" t="str">
        <f t="shared" si="5"/>
        <v>是</v>
      </c>
      <c r="L83" s="26">
        <v>3760</v>
      </c>
      <c r="M83" s="16" t="str">
        <f t="shared" si="6"/>
        <v>是</v>
      </c>
      <c r="N83" s="27" t="s">
        <v>27</v>
      </c>
      <c r="O83" s="27" t="s">
        <v>28</v>
      </c>
      <c r="P83" s="43" t="str">
        <f t="shared" si="7"/>
        <v>是</v>
      </c>
      <c r="Q83" s="48" t="s">
        <v>29</v>
      </c>
      <c r="R83" s="44">
        <v>0</v>
      </c>
      <c r="S83" s="17"/>
    </row>
    <row r="84" ht="24.75" customHeight="1" spans="1:19">
      <c r="A84" s="55">
        <v>79</v>
      </c>
      <c r="B84" s="17" t="s">
        <v>1052</v>
      </c>
      <c r="C84" s="18">
        <v>20200318196</v>
      </c>
      <c r="D84" s="19" t="s">
        <v>1086</v>
      </c>
      <c r="E84" s="56">
        <f>VLOOKUP(C84,[10]sheet1!$A:$AO,40,0)</f>
        <v>0</v>
      </c>
      <c r="F84" s="38" t="str">
        <f>VLOOKUP(C84,[10]sheet1!$A:$AO,41,0)</f>
        <v/>
      </c>
      <c r="G84" s="16">
        <v>12</v>
      </c>
      <c r="H84" s="16">
        <v>5</v>
      </c>
      <c r="I84" s="16">
        <f t="shared" si="4"/>
        <v>17</v>
      </c>
      <c r="J84" s="16">
        <v>274</v>
      </c>
      <c r="K84" s="16" t="str">
        <f t="shared" si="5"/>
        <v>是</v>
      </c>
      <c r="L84" s="26">
        <v>3730</v>
      </c>
      <c r="M84" s="16" t="str">
        <f t="shared" si="6"/>
        <v>是</v>
      </c>
      <c r="N84" s="27" t="s">
        <v>27</v>
      </c>
      <c r="O84" s="27" t="s">
        <v>28</v>
      </c>
      <c r="P84" s="43" t="str">
        <f t="shared" si="7"/>
        <v>是</v>
      </c>
      <c r="Q84" s="48" t="s">
        <v>29</v>
      </c>
      <c r="R84" s="44">
        <v>0</v>
      </c>
      <c r="S84" s="17"/>
    </row>
    <row r="85" ht="24.75" customHeight="1" spans="1:19">
      <c r="A85" s="55">
        <v>80</v>
      </c>
      <c r="B85" s="17" t="s">
        <v>1052</v>
      </c>
      <c r="C85" s="18">
        <v>20200318049</v>
      </c>
      <c r="D85" s="19" t="s">
        <v>1087</v>
      </c>
      <c r="E85" s="56">
        <f>VLOOKUP(C85,[10]sheet1!$A:$AO,40,0)</f>
        <v>0</v>
      </c>
      <c r="F85" s="38" t="str">
        <f>VLOOKUP(C85,[10]sheet1!$A:$AO,41,0)</f>
        <v/>
      </c>
      <c r="G85" s="16">
        <v>14</v>
      </c>
      <c r="H85" s="16">
        <v>5</v>
      </c>
      <c r="I85" s="16">
        <f t="shared" si="4"/>
        <v>19</v>
      </c>
      <c r="J85" s="16">
        <v>181</v>
      </c>
      <c r="K85" s="16" t="str">
        <f t="shared" si="5"/>
        <v>是</v>
      </c>
      <c r="L85" s="26">
        <v>3180</v>
      </c>
      <c r="M85" s="16" t="str">
        <f t="shared" si="6"/>
        <v>是</v>
      </c>
      <c r="N85" s="27" t="s">
        <v>27</v>
      </c>
      <c r="O85" s="27" t="s">
        <v>28</v>
      </c>
      <c r="P85" s="43" t="str">
        <f t="shared" si="7"/>
        <v>是</v>
      </c>
      <c r="Q85" s="48" t="s">
        <v>29</v>
      </c>
      <c r="R85" s="44">
        <v>0</v>
      </c>
      <c r="S85" s="17"/>
    </row>
    <row r="86" ht="24.75" customHeight="1" spans="1:19">
      <c r="A86" s="55">
        <v>81</v>
      </c>
      <c r="B86" s="17" t="s">
        <v>1052</v>
      </c>
      <c r="C86" s="18">
        <v>20200318192</v>
      </c>
      <c r="D86" s="19" t="s">
        <v>1088</v>
      </c>
      <c r="E86" s="56">
        <f>VLOOKUP(C86,[10]sheet1!$A:$AO,40,0)</f>
        <v>0</v>
      </c>
      <c r="F86" s="38" t="str">
        <f>VLOOKUP(C86,[10]sheet1!$A:$AO,41,0)</f>
        <v/>
      </c>
      <c r="G86" s="16">
        <v>13</v>
      </c>
      <c r="H86" s="16">
        <v>5</v>
      </c>
      <c r="I86" s="16">
        <f t="shared" si="4"/>
        <v>18</v>
      </c>
      <c r="J86" s="16">
        <v>163</v>
      </c>
      <c r="K86" s="16" t="str">
        <f t="shared" si="5"/>
        <v>是</v>
      </c>
      <c r="L86" s="26">
        <v>3140</v>
      </c>
      <c r="M86" s="16" t="str">
        <f t="shared" si="6"/>
        <v>是</v>
      </c>
      <c r="N86" s="27" t="s">
        <v>27</v>
      </c>
      <c r="O86" s="27" t="s">
        <v>28</v>
      </c>
      <c r="P86" s="43" t="str">
        <f t="shared" si="7"/>
        <v>是</v>
      </c>
      <c r="Q86" s="48" t="s">
        <v>29</v>
      </c>
      <c r="R86" s="44">
        <v>0</v>
      </c>
      <c r="S86" s="17"/>
    </row>
    <row r="87" ht="24.75" customHeight="1" spans="1:19">
      <c r="A87" s="55">
        <v>82</v>
      </c>
      <c r="B87" s="17" t="s">
        <v>1052</v>
      </c>
      <c r="C87" s="18">
        <v>20200318026</v>
      </c>
      <c r="D87" s="19" t="s">
        <v>1089</v>
      </c>
      <c r="E87" s="56">
        <f>VLOOKUP(C87,[10]sheet1!$A:$AO,40,0)</f>
        <v>0</v>
      </c>
      <c r="F87" s="38" t="str">
        <f>VLOOKUP(C87,[10]sheet1!$A:$AO,41,0)</f>
        <v/>
      </c>
      <c r="G87" s="16">
        <v>13</v>
      </c>
      <c r="H87" s="16">
        <v>5</v>
      </c>
      <c r="I87" s="16">
        <f t="shared" si="4"/>
        <v>18</v>
      </c>
      <c r="J87" s="16">
        <v>137</v>
      </c>
      <c r="K87" s="16" t="str">
        <f t="shared" si="5"/>
        <v>是</v>
      </c>
      <c r="L87" s="26">
        <v>3040</v>
      </c>
      <c r="M87" s="16" t="str">
        <f t="shared" si="6"/>
        <v>是</v>
      </c>
      <c r="N87" s="27" t="s">
        <v>27</v>
      </c>
      <c r="O87" s="27" t="s">
        <v>28</v>
      </c>
      <c r="P87" s="43" t="str">
        <f t="shared" si="7"/>
        <v>是</v>
      </c>
      <c r="Q87" s="48" t="s">
        <v>29</v>
      </c>
      <c r="R87" s="44">
        <v>0</v>
      </c>
      <c r="S87" s="17"/>
    </row>
    <row r="88" ht="24.75" customHeight="1" spans="1:19">
      <c r="A88" s="55">
        <v>83</v>
      </c>
      <c r="B88" s="17" t="s">
        <v>1052</v>
      </c>
      <c r="C88" s="18">
        <v>20200318284</v>
      </c>
      <c r="D88" s="19" t="s">
        <v>1090</v>
      </c>
      <c r="E88" s="56">
        <f>VLOOKUP(C88,[10]sheet1!$A:$AO,40,0)</f>
        <v>0</v>
      </c>
      <c r="F88" s="38" t="str">
        <f>VLOOKUP(C88,[10]sheet1!$A:$AO,41,0)</f>
        <v/>
      </c>
      <c r="G88" s="16">
        <v>18</v>
      </c>
      <c r="H88" s="16">
        <v>5</v>
      </c>
      <c r="I88" s="16">
        <f t="shared" si="4"/>
        <v>23</v>
      </c>
      <c r="J88" s="16">
        <v>243</v>
      </c>
      <c r="K88" s="16" t="str">
        <f t="shared" si="5"/>
        <v>是</v>
      </c>
      <c r="L88" s="26">
        <v>4110</v>
      </c>
      <c r="M88" s="16" t="str">
        <f t="shared" si="6"/>
        <v>是</v>
      </c>
      <c r="N88" s="27" t="s">
        <v>27</v>
      </c>
      <c r="O88" s="27" t="s">
        <v>28</v>
      </c>
      <c r="P88" s="43" t="str">
        <f t="shared" si="7"/>
        <v>是</v>
      </c>
      <c r="Q88" s="48" t="s">
        <v>29</v>
      </c>
      <c r="R88" s="44">
        <v>0</v>
      </c>
      <c r="S88" s="17"/>
    </row>
    <row r="89" ht="24.75" customHeight="1" spans="1:19">
      <c r="A89" s="55">
        <v>84</v>
      </c>
      <c r="B89" s="17" t="s">
        <v>1052</v>
      </c>
      <c r="C89" s="18">
        <v>20200318305</v>
      </c>
      <c r="D89" s="19" t="s">
        <v>1091</v>
      </c>
      <c r="E89" s="56">
        <f>VLOOKUP(C89,[10]sheet1!$A:$AO,40,0)</f>
        <v>1</v>
      </c>
      <c r="F89" s="38" t="str">
        <f>VLOOKUP(C89,[10]sheet1!$A:$AO,41,0)</f>
        <v>预就业实习</v>
      </c>
      <c r="G89" s="16">
        <v>12</v>
      </c>
      <c r="H89" s="16">
        <v>7</v>
      </c>
      <c r="I89" s="16">
        <f t="shared" si="4"/>
        <v>19</v>
      </c>
      <c r="J89" s="16">
        <v>205</v>
      </c>
      <c r="K89" s="16" t="str">
        <f t="shared" si="5"/>
        <v>是</v>
      </c>
      <c r="L89" s="26">
        <v>3250</v>
      </c>
      <c r="M89" s="16" t="str">
        <f t="shared" si="6"/>
        <v>是</v>
      </c>
      <c r="N89" s="27" t="s">
        <v>27</v>
      </c>
      <c r="O89" s="27" t="s">
        <v>28</v>
      </c>
      <c r="P89" s="43" t="str">
        <f t="shared" si="7"/>
        <v>否</v>
      </c>
      <c r="Q89" s="34" t="s">
        <v>63</v>
      </c>
      <c r="R89" s="44">
        <v>0</v>
      </c>
      <c r="S89" s="17">
        <v>1</v>
      </c>
    </row>
    <row r="90" ht="24.75" customHeight="1" spans="1:19">
      <c r="A90" s="55">
        <v>85</v>
      </c>
      <c r="B90" s="17" t="s">
        <v>1052</v>
      </c>
      <c r="C90" s="18">
        <v>20200318289</v>
      </c>
      <c r="D90" s="19" t="s">
        <v>1092</v>
      </c>
      <c r="E90" s="56">
        <f>VLOOKUP(C90,[10]sheet1!$A:$AO,40,0)</f>
        <v>0</v>
      </c>
      <c r="F90" s="38" t="str">
        <f>VLOOKUP(C90,[10]sheet1!$A:$AO,41,0)</f>
        <v/>
      </c>
      <c r="G90" s="16">
        <v>16</v>
      </c>
      <c r="H90" s="16">
        <v>5</v>
      </c>
      <c r="I90" s="16">
        <f t="shared" si="4"/>
        <v>21</v>
      </c>
      <c r="J90" s="16">
        <v>201</v>
      </c>
      <c r="K90" s="16" t="str">
        <f t="shared" si="5"/>
        <v>是</v>
      </c>
      <c r="L90" s="26">
        <v>3170</v>
      </c>
      <c r="M90" s="16" t="str">
        <f t="shared" si="6"/>
        <v>是</v>
      </c>
      <c r="N90" s="27" t="s">
        <v>27</v>
      </c>
      <c r="O90" s="27" t="s">
        <v>28</v>
      </c>
      <c r="P90" s="43" t="str">
        <f t="shared" si="7"/>
        <v>是</v>
      </c>
      <c r="Q90" s="48" t="s">
        <v>29</v>
      </c>
      <c r="R90" s="44">
        <v>0</v>
      </c>
      <c r="S90" s="17"/>
    </row>
    <row r="91" ht="24.75" customHeight="1" spans="1:19">
      <c r="A91" s="55">
        <v>86</v>
      </c>
      <c r="B91" s="17" t="s">
        <v>1052</v>
      </c>
      <c r="C91" s="18">
        <v>20200318037</v>
      </c>
      <c r="D91" s="19" t="s">
        <v>1093</v>
      </c>
      <c r="E91" s="56">
        <f>VLOOKUP(C91,[10]sheet1!$A:$AO,40,0)</f>
        <v>0</v>
      </c>
      <c r="F91" s="38" t="str">
        <f>VLOOKUP(C91,[10]sheet1!$A:$AO,41,0)</f>
        <v/>
      </c>
      <c r="G91" s="16">
        <v>8</v>
      </c>
      <c r="H91" s="16">
        <v>5</v>
      </c>
      <c r="I91" s="16">
        <f t="shared" si="4"/>
        <v>13</v>
      </c>
      <c r="J91" s="16">
        <v>134</v>
      </c>
      <c r="K91" s="16" t="str">
        <f t="shared" si="5"/>
        <v>是</v>
      </c>
      <c r="L91" s="26">
        <v>3210</v>
      </c>
      <c r="M91" s="16" t="str">
        <f t="shared" si="6"/>
        <v>是</v>
      </c>
      <c r="N91" s="27" t="s">
        <v>27</v>
      </c>
      <c r="O91" s="27" t="s">
        <v>28</v>
      </c>
      <c r="P91" s="43" t="str">
        <f t="shared" si="7"/>
        <v>否</v>
      </c>
      <c r="Q91" s="34" t="s">
        <v>63</v>
      </c>
      <c r="R91" s="44">
        <v>0</v>
      </c>
      <c r="S91" s="17">
        <v>2</v>
      </c>
    </row>
    <row r="92" ht="24.75" customHeight="1" spans="1:19">
      <c r="A92" s="55">
        <v>87</v>
      </c>
      <c r="B92" s="17" t="s">
        <v>1052</v>
      </c>
      <c r="C92" s="18">
        <v>20200318304</v>
      </c>
      <c r="D92" s="19" t="s">
        <v>1094</v>
      </c>
      <c r="E92" s="56">
        <f>VLOOKUP(C92,[10]sheet1!$A:$AO,40,0)</f>
        <v>0</v>
      </c>
      <c r="F92" s="38" t="str">
        <f>VLOOKUP(C92,[10]sheet1!$A:$AO,41,0)</f>
        <v/>
      </c>
      <c r="G92" s="16">
        <v>16</v>
      </c>
      <c r="H92" s="16">
        <v>5</v>
      </c>
      <c r="I92" s="16">
        <f t="shared" si="4"/>
        <v>21</v>
      </c>
      <c r="J92" s="16">
        <v>189</v>
      </c>
      <c r="K92" s="16" t="str">
        <f t="shared" si="5"/>
        <v>是</v>
      </c>
      <c r="L92" s="26">
        <v>3430</v>
      </c>
      <c r="M92" s="16" t="str">
        <f t="shared" si="6"/>
        <v>是</v>
      </c>
      <c r="N92" s="27" t="s">
        <v>27</v>
      </c>
      <c r="O92" s="27" t="s">
        <v>28</v>
      </c>
      <c r="P92" s="43" t="str">
        <f t="shared" si="7"/>
        <v>是</v>
      </c>
      <c r="Q92" s="48" t="s">
        <v>29</v>
      </c>
      <c r="R92" s="44">
        <v>0</v>
      </c>
      <c r="S92" s="17"/>
    </row>
    <row r="93" ht="24.75" customHeight="1" spans="1:19">
      <c r="A93" s="55">
        <v>88</v>
      </c>
      <c r="B93" s="17" t="s">
        <v>1052</v>
      </c>
      <c r="C93" s="18">
        <v>20200318187</v>
      </c>
      <c r="D93" s="19" t="s">
        <v>1095</v>
      </c>
      <c r="E93" s="56">
        <f>VLOOKUP(C93,[10]sheet1!$A:$AO,40,0)</f>
        <v>0</v>
      </c>
      <c r="F93" s="38" t="str">
        <f>VLOOKUP(C93,[10]sheet1!$A:$AO,41,0)</f>
        <v/>
      </c>
      <c r="G93" s="16">
        <v>18</v>
      </c>
      <c r="H93" s="16">
        <v>5</v>
      </c>
      <c r="I93" s="16">
        <f t="shared" si="4"/>
        <v>23</v>
      </c>
      <c r="J93" s="16">
        <v>158</v>
      </c>
      <c r="K93" s="16" t="str">
        <f t="shared" si="5"/>
        <v>是</v>
      </c>
      <c r="L93" s="26">
        <v>3490</v>
      </c>
      <c r="M93" s="16" t="str">
        <f t="shared" si="6"/>
        <v>是</v>
      </c>
      <c r="N93" s="27" t="s">
        <v>27</v>
      </c>
      <c r="O93" s="27" t="s">
        <v>28</v>
      </c>
      <c r="P93" s="43" t="str">
        <f t="shared" si="7"/>
        <v>是</v>
      </c>
      <c r="Q93" s="48" t="s">
        <v>29</v>
      </c>
      <c r="R93" s="44">
        <v>0</v>
      </c>
      <c r="S93" s="17"/>
    </row>
    <row r="94" ht="24.75" customHeight="1" spans="1:19">
      <c r="A94" s="55">
        <v>89</v>
      </c>
      <c r="B94" s="17" t="s">
        <v>1052</v>
      </c>
      <c r="C94" s="18">
        <v>20200318198</v>
      </c>
      <c r="D94" s="19" t="s">
        <v>1096</v>
      </c>
      <c r="E94" s="56">
        <f>VLOOKUP(C94,[10]sheet1!$A:$AO,40,0)</f>
        <v>1</v>
      </c>
      <c r="F94" s="38" t="str">
        <f>VLOOKUP(C94,[10]sheet1!$A:$AO,41,0)</f>
        <v>预就业实习</v>
      </c>
      <c r="G94" s="16">
        <v>13</v>
      </c>
      <c r="H94" s="16">
        <v>5</v>
      </c>
      <c r="I94" s="16">
        <f t="shared" si="4"/>
        <v>18</v>
      </c>
      <c r="J94" s="16">
        <v>149</v>
      </c>
      <c r="K94" s="16" t="str">
        <f t="shared" si="5"/>
        <v>是</v>
      </c>
      <c r="L94" s="26">
        <v>3090</v>
      </c>
      <c r="M94" s="16" t="str">
        <f t="shared" si="6"/>
        <v>是</v>
      </c>
      <c r="N94" s="27" t="s">
        <v>27</v>
      </c>
      <c r="O94" s="27" t="s">
        <v>28</v>
      </c>
      <c r="P94" s="43" t="str">
        <f t="shared" si="7"/>
        <v>否</v>
      </c>
      <c r="Q94" s="34" t="s">
        <v>63</v>
      </c>
      <c r="R94" s="44">
        <v>0</v>
      </c>
      <c r="S94" s="17">
        <v>1</v>
      </c>
    </row>
    <row r="95" ht="24.75" customHeight="1" spans="1:19">
      <c r="A95" s="55">
        <v>90</v>
      </c>
      <c r="B95" s="17" t="s">
        <v>1052</v>
      </c>
      <c r="C95" s="18">
        <v>20200318078</v>
      </c>
      <c r="D95" s="19" t="s">
        <v>1097</v>
      </c>
      <c r="E95" s="56">
        <f>VLOOKUP(C95,[10]sheet1!$A:$AO,40,0)</f>
        <v>0</v>
      </c>
      <c r="F95" s="38" t="str">
        <f>VLOOKUP(C95,[10]sheet1!$A:$AO,41,0)</f>
        <v/>
      </c>
      <c r="G95" s="16">
        <v>12</v>
      </c>
      <c r="H95" s="16">
        <v>5</v>
      </c>
      <c r="I95" s="16">
        <f t="shared" si="4"/>
        <v>17</v>
      </c>
      <c r="J95" s="16">
        <v>160</v>
      </c>
      <c r="K95" s="16" t="str">
        <f t="shared" si="5"/>
        <v>是</v>
      </c>
      <c r="L95" s="26">
        <v>2930</v>
      </c>
      <c r="M95" s="16" t="str">
        <f t="shared" si="6"/>
        <v>是</v>
      </c>
      <c r="N95" s="27" t="s">
        <v>27</v>
      </c>
      <c r="O95" s="27" t="s">
        <v>28</v>
      </c>
      <c r="P95" s="43" t="str">
        <f t="shared" si="7"/>
        <v>是</v>
      </c>
      <c r="Q95" s="48" t="s">
        <v>29</v>
      </c>
      <c r="R95" s="44">
        <v>0</v>
      </c>
      <c r="S95" s="17"/>
    </row>
    <row r="96" ht="24.75" customHeight="1" spans="1:19">
      <c r="A96" s="55">
        <v>91</v>
      </c>
      <c r="B96" s="17" t="s">
        <v>1052</v>
      </c>
      <c r="C96" s="18">
        <v>20200318144</v>
      </c>
      <c r="D96" s="19" t="s">
        <v>1098</v>
      </c>
      <c r="E96" s="56">
        <f>VLOOKUP(C96,[10]sheet1!$A:$AO,40,0)</f>
        <v>1</v>
      </c>
      <c r="F96" s="38" t="str">
        <f>VLOOKUP(C96,[10]sheet1!$A:$AO,41,0)</f>
        <v>《云物大智基础》(课外：云物大智部分)</v>
      </c>
      <c r="G96" s="16">
        <v>9</v>
      </c>
      <c r="H96" s="16">
        <v>5</v>
      </c>
      <c r="I96" s="16">
        <f t="shared" si="4"/>
        <v>14</v>
      </c>
      <c r="J96" s="16">
        <v>138</v>
      </c>
      <c r="K96" s="16" t="str">
        <f t="shared" si="5"/>
        <v>是</v>
      </c>
      <c r="L96" s="26">
        <v>2850</v>
      </c>
      <c r="M96" s="16" t="str">
        <f t="shared" si="6"/>
        <v>是</v>
      </c>
      <c r="N96" s="27" t="s">
        <v>27</v>
      </c>
      <c r="O96" s="27" t="s">
        <v>28</v>
      </c>
      <c r="P96" s="43" t="str">
        <f t="shared" si="7"/>
        <v>否</v>
      </c>
      <c r="Q96" s="34" t="s">
        <v>63</v>
      </c>
      <c r="R96" s="44">
        <v>0</v>
      </c>
      <c r="S96" s="17">
        <v>1.2</v>
      </c>
    </row>
    <row r="97" s="54" customFormat="1" ht="25" customHeight="1" spans="1:19">
      <c r="A97" s="55">
        <v>92</v>
      </c>
      <c r="B97" s="57" t="s">
        <v>1052</v>
      </c>
      <c r="C97" s="58">
        <v>20200318259</v>
      </c>
      <c r="D97" s="59" t="s">
        <v>1099</v>
      </c>
      <c r="E97" s="56">
        <f>VLOOKUP(C97,[10]sheet1!$A:$AO,40,0)</f>
        <v>2</v>
      </c>
      <c r="F97" s="38" t="str">
        <f>VLOOKUP(C97,[10]sheet1!$A:$AO,41,0)</f>
        <v>体育与健康(二)预就业实习</v>
      </c>
      <c r="G97" s="37">
        <v>16</v>
      </c>
      <c r="H97" s="37">
        <v>5</v>
      </c>
      <c r="I97" s="37">
        <f t="shared" si="4"/>
        <v>21</v>
      </c>
      <c r="J97" s="16">
        <v>189</v>
      </c>
      <c r="K97" s="16" t="str">
        <f t="shared" si="5"/>
        <v>是</v>
      </c>
      <c r="L97" s="26">
        <v>3470</v>
      </c>
      <c r="M97" s="16" t="str">
        <f t="shared" si="6"/>
        <v>是</v>
      </c>
      <c r="N97" s="27" t="s">
        <v>27</v>
      </c>
      <c r="O97" s="27" t="s">
        <v>28</v>
      </c>
      <c r="P97" s="43" t="str">
        <f t="shared" si="7"/>
        <v>否</v>
      </c>
      <c r="Q97" s="34" t="s">
        <v>63</v>
      </c>
      <c r="R97" s="44">
        <v>0</v>
      </c>
      <c r="S97" s="17">
        <v>1</v>
      </c>
    </row>
    <row r="98" s="54" customFormat="1" ht="25" customHeight="1" spans="1:19">
      <c r="A98" s="55">
        <v>93</v>
      </c>
      <c r="B98" s="57" t="s">
        <v>1100</v>
      </c>
      <c r="C98" s="58">
        <v>20200318193</v>
      </c>
      <c r="D98" s="59" t="s">
        <v>1101</v>
      </c>
      <c r="E98" s="56">
        <f>VLOOKUP(C98,[10]sheet1!$A:$AO,40,0)</f>
        <v>0</v>
      </c>
      <c r="F98" s="38" t="str">
        <f>VLOOKUP(C98,[10]sheet1!$A:$AO,41,0)</f>
        <v/>
      </c>
      <c r="G98" s="37">
        <v>14</v>
      </c>
      <c r="H98" s="37">
        <v>5.5</v>
      </c>
      <c r="I98" s="37">
        <f t="shared" si="4"/>
        <v>19.5</v>
      </c>
      <c r="J98" s="16">
        <v>204</v>
      </c>
      <c r="K98" s="16" t="str">
        <f t="shared" si="5"/>
        <v>是</v>
      </c>
      <c r="L98" s="26">
        <v>2980</v>
      </c>
      <c r="M98" s="16" t="str">
        <f t="shared" si="6"/>
        <v>是</v>
      </c>
      <c r="N98" s="27" t="s">
        <v>27</v>
      </c>
      <c r="O98" s="27" t="s">
        <v>28</v>
      </c>
      <c r="P98" s="43" t="str">
        <f t="shared" si="7"/>
        <v>是</v>
      </c>
      <c r="Q98" s="48" t="s">
        <v>29</v>
      </c>
      <c r="R98" s="44">
        <v>0</v>
      </c>
      <c r="S98" s="57"/>
    </row>
    <row r="99" s="54" customFormat="1" ht="25" customHeight="1" spans="1:19">
      <c r="A99" s="55">
        <v>94</v>
      </c>
      <c r="B99" s="57" t="s">
        <v>1100</v>
      </c>
      <c r="C99" s="58">
        <v>20200318146</v>
      </c>
      <c r="D99" s="59" t="s">
        <v>1102</v>
      </c>
      <c r="E99" s="56">
        <f>VLOOKUP(C99,[10]sheet1!$A:$AO,40,0)</f>
        <v>0</v>
      </c>
      <c r="F99" s="38" t="str">
        <f>VLOOKUP(C99,[10]sheet1!$A:$AO,41,0)</f>
        <v/>
      </c>
      <c r="G99" s="37">
        <v>15</v>
      </c>
      <c r="H99" s="37">
        <v>5.5</v>
      </c>
      <c r="I99" s="37">
        <f t="shared" si="4"/>
        <v>20.5</v>
      </c>
      <c r="J99" s="16">
        <v>254</v>
      </c>
      <c r="K99" s="16" t="str">
        <f t="shared" si="5"/>
        <v>是</v>
      </c>
      <c r="L99" s="26">
        <v>2930</v>
      </c>
      <c r="M99" s="16" t="str">
        <f t="shared" si="6"/>
        <v>是</v>
      </c>
      <c r="N99" s="27" t="s">
        <v>27</v>
      </c>
      <c r="O99" s="27" t="s">
        <v>28</v>
      </c>
      <c r="P99" s="43" t="str">
        <f t="shared" si="7"/>
        <v>是</v>
      </c>
      <c r="Q99" s="48" t="s">
        <v>29</v>
      </c>
      <c r="R99" s="44">
        <v>0</v>
      </c>
      <c r="S99" s="57"/>
    </row>
    <row r="100" s="54" customFormat="1" ht="25" customHeight="1" spans="1:19">
      <c r="A100" s="55">
        <v>95</v>
      </c>
      <c r="B100" s="57" t="s">
        <v>1100</v>
      </c>
      <c r="C100" s="58">
        <v>20200318113</v>
      </c>
      <c r="D100" s="59" t="s">
        <v>1103</v>
      </c>
      <c r="E100" s="56">
        <f>VLOOKUP(C100,[10]sheet1!$A:$AO,40,0)</f>
        <v>0</v>
      </c>
      <c r="F100" s="38" t="str">
        <f>VLOOKUP(C100,[10]sheet1!$A:$AO,41,0)</f>
        <v/>
      </c>
      <c r="G100" s="37">
        <v>17</v>
      </c>
      <c r="H100" s="37">
        <v>5.5</v>
      </c>
      <c r="I100" s="37">
        <f t="shared" si="4"/>
        <v>22.5</v>
      </c>
      <c r="J100" s="16">
        <v>191</v>
      </c>
      <c r="K100" s="16" t="str">
        <f t="shared" si="5"/>
        <v>是</v>
      </c>
      <c r="L100" s="26">
        <v>2810</v>
      </c>
      <c r="M100" s="16" t="str">
        <f t="shared" si="6"/>
        <v>是</v>
      </c>
      <c r="N100" s="27" t="s">
        <v>27</v>
      </c>
      <c r="O100" s="27" t="s">
        <v>28</v>
      </c>
      <c r="P100" s="43" t="str">
        <f t="shared" si="7"/>
        <v>是</v>
      </c>
      <c r="Q100" s="48" t="s">
        <v>29</v>
      </c>
      <c r="R100" s="44">
        <v>0</v>
      </c>
      <c r="S100" s="57"/>
    </row>
    <row r="101" s="54" customFormat="1" ht="25" customHeight="1" spans="1:19">
      <c r="A101" s="55">
        <v>96</v>
      </c>
      <c r="B101" s="57" t="s">
        <v>1100</v>
      </c>
      <c r="C101" s="58">
        <v>20200318105</v>
      </c>
      <c r="D101" s="59" t="s">
        <v>1104</v>
      </c>
      <c r="E101" s="56">
        <f>VLOOKUP(C101,[10]sheet1!$A:$AO,40,0)</f>
        <v>0</v>
      </c>
      <c r="F101" s="38" t="str">
        <f>VLOOKUP(C101,[10]sheet1!$A:$AO,41,0)</f>
        <v/>
      </c>
      <c r="G101" s="37">
        <v>16</v>
      </c>
      <c r="H101" s="37">
        <v>5.5</v>
      </c>
      <c r="I101" s="37">
        <f t="shared" si="4"/>
        <v>21.5</v>
      </c>
      <c r="J101" s="16">
        <v>213</v>
      </c>
      <c r="K101" s="16" t="str">
        <f t="shared" si="5"/>
        <v>是</v>
      </c>
      <c r="L101" s="26">
        <v>2920</v>
      </c>
      <c r="M101" s="16" t="str">
        <f t="shared" si="6"/>
        <v>是</v>
      </c>
      <c r="N101" s="27" t="s">
        <v>27</v>
      </c>
      <c r="O101" s="27" t="s">
        <v>28</v>
      </c>
      <c r="P101" s="43" t="str">
        <f t="shared" si="7"/>
        <v>是</v>
      </c>
      <c r="Q101" s="48" t="s">
        <v>29</v>
      </c>
      <c r="R101" s="44">
        <v>0</v>
      </c>
      <c r="S101" s="57"/>
    </row>
    <row r="102" s="54" customFormat="1" ht="25" customHeight="1" spans="1:19">
      <c r="A102" s="55">
        <v>97</v>
      </c>
      <c r="B102" s="57" t="s">
        <v>1100</v>
      </c>
      <c r="C102" s="58">
        <v>20200318164</v>
      </c>
      <c r="D102" s="59" t="s">
        <v>1105</v>
      </c>
      <c r="E102" s="56">
        <f>VLOOKUP(C102,[10]sheet1!$A:$AO,40,0)</f>
        <v>0</v>
      </c>
      <c r="F102" s="38" t="str">
        <f>VLOOKUP(C102,[10]sheet1!$A:$AO,41,0)</f>
        <v/>
      </c>
      <c r="G102" s="37">
        <v>16</v>
      </c>
      <c r="H102" s="37">
        <v>5.5</v>
      </c>
      <c r="I102" s="37">
        <f t="shared" si="4"/>
        <v>21.5</v>
      </c>
      <c r="J102" s="16">
        <v>374</v>
      </c>
      <c r="K102" s="16" t="str">
        <f t="shared" si="5"/>
        <v>是</v>
      </c>
      <c r="L102" s="26">
        <v>3010</v>
      </c>
      <c r="M102" s="16" t="str">
        <f t="shared" si="6"/>
        <v>是</v>
      </c>
      <c r="N102" s="27" t="s">
        <v>27</v>
      </c>
      <c r="O102" s="27" t="s">
        <v>28</v>
      </c>
      <c r="P102" s="43" t="str">
        <f t="shared" si="7"/>
        <v>是</v>
      </c>
      <c r="Q102" s="48" t="s">
        <v>29</v>
      </c>
      <c r="R102" s="44">
        <v>0</v>
      </c>
      <c r="S102" s="57"/>
    </row>
    <row r="103" s="54" customFormat="1" ht="25" customHeight="1" spans="1:19">
      <c r="A103" s="55">
        <v>98</v>
      </c>
      <c r="B103" s="57" t="s">
        <v>1100</v>
      </c>
      <c r="C103" s="58">
        <v>20200318136</v>
      </c>
      <c r="D103" s="59" t="s">
        <v>1106</v>
      </c>
      <c r="E103" s="56">
        <f>VLOOKUP(C103,[10]sheet1!$A:$AO,40,0)</f>
        <v>0</v>
      </c>
      <c r="F103" s="38" t="str">
        <f>VLOOKUP(C103,[10]sheet1!$A:$AO,41,0)</f>
        <v/>
      </c>
      <c r="G103" s="37">
        <v>13</v>
      </c>
      <c r="H103" s="37">
        <v>5.5</v>
      </c>
      <c r="I103" s="37">
        <f t="shared" si="4"/>
        <v>18.5</v>
      </c>
      <c r="J103" s="16">
        <v>250</v>
      </c>
      <c r="K103" s="16" t="str">
        <f t="shared" si="5"/>
        <v>是</v>
      </c>
      <c r="L103" s="26">
        <v>2640</v>
      </c>
      <c r="M103" s="16" t="str">
        <f t="shared" si="6"/>
        <v>是</v>
      </c>
      <c r="N103" s="27" t="s">
        <v>27</v>
      </c>
      <c r="O103" s="27" t="s">
        <v>28</v>
      </c>
      <c r="P103" s="43" t="str">
        <f t="shared" si="7"/>
        <v>是</v>
      </c>
      <c r="Q103" s="48" t="s">
        <v>29</v>
      </c>
      <c r="R103" s="44">
        <v>0</v>
      </c>
      <c r="S103" s="57"/>
    </row>
    <row r="104" s="54" customFormat="1" ht="25" customHeight="1" spans="1:19">
      <c r="A104" s="55">
        <v>99</v>
      </c>
      <c r="B104" s="57" t="s">
        <v>1100</v>
      </c>
      <c r="C104" s="58">
        <v>20200318147</v>
      </c>
      <c r="D104" s="59" t="s">
        <v>1107</v>
      </c>
      <c r="E104" s="56">
        <f>VLOOKUP(C104,[10]sheet1!$A:$AO,40,0)</f>
        <v>0</v>
      </c>
      <c r="F104" s="38" t="str">
        <f>VLOOKUP(C104,[10]sheet1!$A:$AO,41,0)</f>
        <v/>
      </c>
      <c r="G104" s="37">
        <v>15</v>
      </c>
      <c r="H104" s="37">
        <v>5.5</v>
      </c>
      <c r="I104" s="37">
        <f t="shared" si="4"/>
        <v>20.5</v>
      </c>
      <c r="J104" s="16">
        <v>230</v>
      </c>
      <c r="K104" s="16" t="str">
        <f t="shared" si="5"/>
        <v>是</v>
      </c>
      <c r="L104" s="26">
        <v>2760</v>
      </c>
      <c r="M104" s="16" t="str">
        <f t="shared" si="6"/>
        <v>是</v>
      </c>
      <c r="N104" s="27" t="s">
        <v>27</v>
      </c>
      <c r="O104" s="27" t="s">
        <v>28</v>
      </c>
      <c r="P104" s="43" t="str">
        <f t="shared" si="7"/>
        <v>是</v>
      </c>
      <c r="Q104" s="48" t="s">
        <v>29</v>
      </c>
      <c r="R104" s="44">
        <v>0</v>
      </c>
      <c r="S104" s="57"/>
    </row>
    <row r="105" s="54" customFormat="1" ht="25" customHeight="1" spans="1:19">
      <c r="A105" s="55">
        <v>100</v>
      </c>
      <c r="B105" s="57" t="s">
        <v>1100</v>
      </c>
      <c r="C105" s="58">
        <v>20200318030</v>
      </c>
      <c r="D105" s="59" t="s">
        <v>1108</v>
      </c>
      <c r="E105" s="56">
        <f>VLOOKUP(C105,[10]sheet1!$A:$AO,40,0)</f>
        <v>0</v>
      </c>
      <c r="F105" s="38" t="str">
        <f>VLOOKUP(C105,[10]sheet1!$A:$AO,41,0)</f>
        <v/>
      </c>
      <c r="G105" s="37">
        <v>14</v>
      </c>
      <c r="H105" s="37">
        <v>5.5</v>
      </c>
      <c r="I105" s="37">
        <f t="shared" si="4"/>
        <v>19.5</v>
      </c>
      <c r="J105" s="16">
        <v>288</v>
      </c>
      <c r="K105" s="16" t="str">
        <f t="shared" si="5"/>
        <v>是</v>
      </c>
      <c r="L105" s="26">
        <v>3210</v>
      </c>
      <c r="M105" s="16" t="str">
        <f t="shared" si="6"/>
        <v>是</v>
      </c>
      <c r="N105" s="27" t="s">
        <v>27</v>
      </c>
      <c r="O105" s="27" t="s">
        <v>28</v>
      </c>
      <c r="P105" s="43" t="str">
        <f t="shared" si="7"/>
        <v>是</v>
      </c>
      <c r="Q105" s="48" t="s">
        <v>29</v>
      </c>
      <c r="R105" s="44">
        <v>0</v>
      </c>
      <c r="S105" s="57"/>
    </row>
    <row r="106" s="54" customFormat="1" ht="25" customHeight="1" spans="1:19">
      <c r="A106" s="55">
        <v>101</v>
      </c>
      <c r="B106" s="57" t="s">
        <v>1100</v>
      </c>
      <c r="C106" s="58">
        <v>20200318017</v>
      </c>
      <c r="D106" s="59" t="s">
        <v>1109</v>
      </c>
      <c r="E106" s="56">
        <f>VLOOKUP(C106,[10]sheet1!$A:$AO,40,0)</f>
        <v>0</v>
      </c>
      <c r="F106" s="38" t="str">
        <f>VLOOKUP(C106,[10]sheet1!$A:$AO,41,0)</f>
        <v/>
      </c>
      <c r="G106" s="37">
        <v>19</v>
      </c>
      <c r="H106" s="37">
        <v>5.5</v>
      </c>
      <c r="I106" s="37">
        <f t="shared" si="4"/>
        <v>24.5</v>
      </c>
      <c r="J106" s="16">
        <v>321</v>
      </c>
      <c r="K106" s="16" t="str">
        <f t="shared" si="5"/>
        <v>是</v>
      </c>
      <c r="L106" s="26">
        <v>3370</v>
      </c>
      <c r="M106" s="16" t="str">
        <f t="shared" si="6"/>
        <v>是</v>
      </c>
      <c r="N106" s="27" t="s">
        <v>27</v>
      </c>
      <c r="O106" s="27" t="s">
        <v>28</v>
      </c>
      <c r="P106" s="43" t="str">
        <f t="shared" si="7"/>
        <v>是</v>
      </c>
      <c r="Q106" s="48" t="s">
        <v>29</v>
      </c>
      <c r="R106" s="44">
        <v>0</v>
      </c>
      <c r="S106" s="57"/>
    </row>
    <row r="107" s="54" customFormat="1" ht="25" customHeight="1" spans="1:19">
      <c r="A107" s="55">
        <v>102</v>
      </c>
      <c r="B107" s="57" t="s">
        <v>1100</v>
      </c>
      <c r="C107" s="58">
        <v>20200318237</v>
      </c>
      <c r="D107" s="59" t="s">
        <v>1110</v>
      </c>
      <c r="E107" s="56">
        <f>VLOOKUP(C107,[10]sheet1!$A:$AO,40,0)</f>
        <v>0</v>
      </c>
      <c r="F107" s="38" t="str">
        <f>VLOOKUP(C107,[10]sheet1!$A:$AO,41,0)</f>
        <v/>
      </c>
      <c r="G107" s="37">
        <v>20</v>
      </c>
      <c r="H107" s="37">
        <v>5.5</v>
      </c>
      <c r="I107" s="37">
        <f t="shared" si="4"/>
        <v>25.5</v>
      </c>
      <c r="J107" s="16">
        <v>251</v>
      </c>
      <c r="K107" s="16" t="str">
        <f t="shared" si="5"/>
        <v>是</v>
      </c>
      <c r="L107" s="26">
        <v>3530</v>
      </c>
      <c r="M107" s="16" t="str">
        <f t="shared" si="6"/>
        <v>是</v>
      </c>
      <c r="N107" s="27" t="s">
        <v>27</v>
      </c>
      <c r="O107" s="27" t="s">
        <v>28</v>
      </c>
      <c r="P107" s="43" t="str">
        <f t="shared" si="7"/>
        <v>是</v>
      </c>
      <c r="Q107" s="48" t="s">
        <v>29</v>
      </c>
      <c r="R107" s="44">
        <v>0</v>
      </c>
      <c r="S107" s="57"/>
    </row>
    <row r="108" s="54" customFormat="1" ht="25" customHeight="1" spans="1:19">
      <c r="A108" s="55">
        <v>103</v>
      </c>
      <c r="B108" s="57" t="s">
        <v>1100</v>
      </c>
      <c r="C108" s="58">
        <v>20200318124</v>
      </c>
      <c r="D108" s="59" t="s">
        <v>1111</v>
      </c>
      <c r="E108" s="56">
        <f>VLOOKUP(C108,[10]sheet1!$A:$AO,40,0)</f>
        <v>0</v>
      </c>
      <c r="F108" s="38" t="str">
        <f>VLOOKUP(C108,[10]sheet1!$A:$AO,41,0)</f>
        <v/>
      </c>
      <c r="G108" s="37">
        <v>14</v>
      </c>
      <c r="H108" s="37">
        <v>5.5</v>
      </c>
      <c r="I108" s="37">
        <f t="shared" si="4"/>
        <v>19.5</v>
      </c>
      <c r="J108" s="16">
        <v>186</v>
      </c>
      <c r="K108" s="16" t="str">
        <f t="shared" si="5"/>
        <v>是</v>
      </c>
      <c r="L108" s="26">
        <v>2890</v>
      </c>
      <c r="M108" s="16" t="str">
        <f t="shared" si="6"/>
        <v>是</v>
      </c>
      <c r="N108" s="27" t="s">
        <v>27</v>
      </c>
      <c r="O108" s="27" t="s">
        <v>28</v>
      </c>
      <c r="P108" s="43" t="str">
        <f t="shared" si="7"/>
        <v>是</v>
      </c>
      <c r="Q108" s="48" t="s">
        <v>29</v>
      </c>
      <c r="R108" s="44">
        <v>0</v>
      </c>
      <c r="S108" s="57"/>
    </row>
    <row r="109" s="54" customFormat="1" ht="25" customHeight="1" spans="1:19">
      <c r="A109" s="55">
        <v>104</v>
      </c>
      <c r="B109" s="57" t="s">
        <v>1100</v>
      </c>
      <c r="C109" s="58">
        <v>20200318202</v>
      </c>
      <c r="D109" s="59" t="s">
        <v>1112</v>
      </c>
      <c r="E109" s="56">
        <f>VLOOKUP(C109,[10]sheet1!$A:$AO,40,0)</f>
        <v>0</v>
      </c>
      <c r="F109" s="38" t="str">
        <f>VLOOKUP(C109,[10]sheet1!$A:$AO,41,0)</f>
        <v/>
      </c>
      <c r="G109" s="37">
        <v>14</v>
      </c>
      <c r="H109" s="37">
        <v>5.5</v>
      </c>
      <c r="I109" s="37">
        <f t="shared" si="4"/>
        <v>19.5</v>
      </c>
      <c r="J109" s="16">
        <v>152</v>
      </c>
      <c r="K109" s="16" t="str">
        <f t="shared" si="5"/>
        <v>是</v>
      </c>
      <c r="L109" s="26">
        <v>2750</v>
      </c>
      <c r="M109" s="16" t="str">
        <f t="shared" si="6"/>
        <v>是</v>
      </c>
      <c r="N109" s="27" t="s">
        <v>27</v>
      </c>
      <c r="O109" s="27" t="s">
        <v>28</v>
      </c>
      <c r="P109" s="43" t="str">
        <f t="shared" si="7"/>
        <v>是</v>
      </c>
      <c r="Q109" s="48" t="s">
        <v>29</v>
      </c>
      <c r="R109" s="44">
        <v>0</v>
      </c>
      <c r="S109" s="57"/>
    </row>
    <row r="110" s="54" customFormat="1" ht="25" customHeight="1" spans="1:19">
      <c r="A110" s="55">
        <v>105</v>
      </c>
      <c r="B110" s="57" t="s">
        <v>1100</v>
      </c>
      <c r="C110" s="58">
        <v>20200318224</v>
      </c>
      <c r="D110" s="59" t="s">
        <v>1113</v>
      </c>
      <c r="E110" s="56">
        <f>VLOOKUP(C110,[10]sheet1!$A:$AO,40,0)</f>
        <v>0</v>
      </c>
      <c r="F110" s="38" t="str">
        <f>VLOOKUP(C110,[10]sheet1!$A:$AO,41,0)</f>
        <v/>
      </c>
      <c r="G110" s="37">
        <v>16</v>
      </c>
      <c r="H110" s="37">
        <v>5.5</v>
      </c>
      <c r="I110" s="37">
        <f t="shared" si="4"/>
        <v>21.5</v>
      </c>
      <c r="J110" s="16">
        <v>228</v>
      </c>
      <c r="K110" s="16" t="str">
        <f t="shared" si="5"/>
        <v>是</v>
      </c>
      <c r="L110" s="26">
        <v>2900</v>
      </c>
      <c r="M110" s="16" t="str">
        <f t="shared" si="6"/>
        <v>是</v>
      </c>
      <c r="N110" s="27" t="s">
        <v>27</v>
      </c>
      <c r="O110" s="27" t="s">
        <v>28</v>
      </c>
      <c r="P110" s="43" t="str">
        <f t="shared" si="7"/>
        <v>是</v>
      </c>
      <c r="Q110" s="48" t="s">
        <v>29</v>
      </c>
      <c r="R110" s="44">
        <v>0</v>
      </c>
      <c r="S110" s="57"/>
    </row>
    <row r="111" s="54" customFormat="1" ht="25" customHeight="1" spans="1:19">
      <c r="A111" s="55">
        <v>106</v>
      </c>
      <c r="B111" s="57" t="s">
        <v>1100</v>
      </c>
      <c r="C111" s="58">
        <v>20200318303</v>
      </c>
      <c r="D111" s="59" t="s">
        <v>1114</v>
      </c>
      <c r="E111" s="56">
        <f>VLOOKUP(C111,[10]sheet1!$A:$AO,40,0)</f>
        <v>0</v>
      </c>
      <c r="F111" s="38" t="str">
        <f>VLOOKUP(C111,[10]sheet1!$A:$AO,41,0)</f>
        <v/>
      </c>
      <c r="G111" s="37">
        <v>14</v>
      </c>
      <c r="H111" s="37">
        <v>7.5</v>
      </c>
      <c r="I111" s="37">
        <f t="shared" si="4"/>
        <v>21.5</v>
      </c>
      <c r="J111" s="16">
        <v>219</v>
      </c>
      <c r="K111" s="16" t="str">
        <f t="shared" si="5"/>
        <v>是</v>
      </c>
      <c r="L111" s="26">
        <v>2450</v>
      </c>
      <c r="M111" s="16" t="str">
        <f t="shared" si="6"/>
        <v>是</v>
      </c>
      <c r="N111" s="27" t="s">
        <v>27</v>
      </c>
      <c r="O111" s="27" t="s">
        <v>28</v>
      </c>
      <c r="P111" s="43" t="str">
        <f t="shared" si="7"/>
        <v>是</v>
      </c>
      <c r="Q111" s="48" t="s">
        <v>29</v>
      </c>
      <c r="R111" s="44">
        <v>0</v>
      </c>
      <c r="S111" s="57"/>
    </row>
    <row r="112" s="54" customFormat="1" ht="25" customHeight="1" spans="1:19">
      <c r="A112" s="55">
        <v>107</v>
      </c>
      <c r="B112" s="57" t="s">
        <v>1100</v>
      </c>
      <c r="C112" s="58">
        <v>20190607011</v>
      </c>
      <c r="D112" s="59" t="s">
        <v>1115</v>
      </c>
      <c r="E112" s="56">
        <f>VLOOKUP(C112,[10]sheet1!$A:$AO,40,0)</f>
        <v>0</v>
      </c>
      <c r="F112" s="38" t="str">
        <f>VLOOKUP(C112,[10]sheet1!$A:$AO,41,0)</f>
        <v/>
      </c>
      <c r="G112" s="37">
        <v>16</v>
      </c>
      <c r="H112" s="37">
        <v>5.5</v>
      </c>
      <c r="I112" s="37">
        <f t="shared" si="4"/>
        <v>21.5</v>
      </c>
      <c r="J112" s="16">
        <v>212</v>
      </c>
      <c r="K112" s="16" t="str">
        <f t="shared" si="5"/>
        <v>是</v>
      </c>
      <c r="L112" s="26">
        <v>2840</v>
      </c>
      <c r="M112" s="16" t="str">
        <f t="shared" si="6"/>
        <v>是</v>
      </c>
      <c r="N112" s="27" t="s">
        <v>27</v>
      </c>
      <c r="O112" s="27" t="s">
        <v>28</v>
      </c>
      <c r="P112" s="43" t="str">
        <f t="shared" si="7"/>
        <v>是</v>
      </c>
      <c r="Q112" s="48" t="s">
        <v>29</v>
      </c>
      <c r="R112" s="44">
        <v>0</v>
      </c>
      <c r="S112" s="57"/>
    </row>
    <row r="113" s="54" customFormat="1" ht="25" customHeight="1" spans="1:19">
      <c r="A113" s="55">
        <v>108</v>
      </c>
      <c r="B113" s="57" t="s">
        <v>1100</v>
      </c>
      <c r="C113" s="58">
        <v>20200318028</v>
      </c>
      <c r="D113" s="59" t="s">
        <v>1116</v>
      </c>
      <c r="E113" s="56">
        <f>VLOOKUP(C113,[10]sheet1!$A:$AO,40,0)</f>
        <v>0</v>
      </c>
      <c r="F113" s="38" t="str">
        <f>VLOOKUP(C113,[10]sheet1!$A:$AO,41,0)</f>
        <v/>
      </c>
      <c r="G113" s="37">
        <v>16</v>
      </c>
      <c r="H113" s="37">
        <v>5.5</v>
      </c>
      <c r="I113" s="37">
        <f t="shared" si="4"/>
        <v>21.5</v>
      </c>
      <c r="J113" s="16">
        <v>318</v>
      </c>
      <c r="K113" s="16" t="str">
        <f t="shared" si="5"/>
        <v>是</v>
      </c>
      <c r="L113" s="26">
        <v>3610</v>
      </c>
      <c r="M113" s="16" t="str">
        <f t="shared" si="6"/>
        <v>是</v>
      </c>
      <c r="N113" s="27" t="s">
        <v>27</v>
      </c>
      <c r="O113" s="27" t="s">
        <v>28</v>
      </c>
      <c r="P113" s="43" t="str">
        <f t="shared" si="7"/>
        <v>是</v>
      </c>
      <c r="Q113" s="48" t="s">
        <v>29</v>
      </c>
      <c r="R113" s="44">
        <v>0</v>
      </c>
      <c r="S113" s="57"/>
    </row>
    <row r="114" s="54" customFormat="1" ht="25" customHeight="1" spans="1:19">
      <c r="A114" s="55">
        <v>109</v>
      </c>
      <c r="B114" s="57" t="s">
        <v>1100</v>
      </c>
      <c r="C114" s="58">
        <v>20200318118</v>
      </c>
      <c r="D114" s="59" t="s">
        <v>1117</v>
      </c>
      <c r="E114" s="56">
        <f>VLOOKUP(C114,[10]sheet1!$A:$AO,40,0)</f>
        <v>0</v>
      </c>
      <c r="F114" s="38" t="str">
        <f>VLOOKUP(C114,[10]sheet1!$A:$AO,41,0)</f>
        <v/>
      </c>
      <c r="G114" s="37">
        <v>15</v>
      </c>
      <c r="H114" s="37">
        <v>5.5</v>
      </c>
      <c r="I114" s="37">
        <f t="shared" si="4"/>
        <v>20.5</v>
      </c>
      <c r="J114" s="16">
        <v>200</v>
      </c>
      <c r="K114" s="16" t="str">
        <f t="shared" si="5"/>
        <v>是</v>
      </c>
      <c r="L114" s="26">
        <v>2790</v>
      </c>
      <c r="M114" s="16" t="str">
        <f t="shared" si="6"/>
        <v>是</v>
      </c>
      <c r="N114" s="27" t="s">
        <v>27</v>
      </c>
      <c r="O114" s="27" t="s">
        <v>28</v>
      </c>
      <c r="P114" s="43" t="str">
        <f t="shared" si="7"/>
        <v>是</v>
      </c>
      <c r="Q114" s="48" t="s">
        <v>29</v>
      </c>
      <c r="R114" s="44">
        <v>0</v>
      </c>
      <c r="S114" s="57"/>
    </row>
    <row r="115" s="54" customFormat="1" ht="25" customHeight="1" spans="1:19">
      <c r="A115" s="55">
        <v>110</v>
      </c>
      <c r="B115" s="57" t="s">
        <v>1100</v>
      </c>
      <c r="C115" s="58">
        <v>20200318246</v>
      </c>
      <c r="D115" s="59" t="s">
        <v>1118</v>
      </c>
      <c r="E115" s="56">
        <f>VLOOKUP(C115,[10]sheet1!$A:$AO,40,0)</f>
        <v>0</v>
      </c>
      <c r="F115" s="38" t="str">
        <f>VLOOKUP(C115,[10]sheet1!$A:$AO,41,0)</f>
        <v/>
      </c>
      <c r="G115" s="37">
        <v>22</v>
      </c>
      <c r="H115" s="37">
        <v>5.5</v>
      </c>
      <c r="I115" s="37">
        <f t="shared" si="4"/>
        <v>27.5</v>
      </c>
      <c r="J115" s="16">
        <v>312</v>
      </c>
      <c r="K115" s="16" t="str">
        <f t="shared" si="5"/>
        <v>是</v>
      </c>
      <c r="L115" s="26">
        <v>3480</v>
      </c>
      <c r="M115" s="16" t="str">
        <f t="shared" si="6"/>
        <v>是</v>
      </c>
      <c r="N115" s="27" t="s">
        <v>27</v>
      </c>
      <c r="O115" s="27" t="s">
        <v>28</v>
      </c>
      <c r="P115" s="43" t="str">
        <f t="shared" si="7"/>
        <v>是</v>
      </c>
      <c r="Q115" s="48" t="s">
        <v>29</v>
      </c>
      <c r="R115" s="44">
        <v>0</v>
      </c>
      <c r="S115" s="57"/>
    </row>
    <row r="116" s="54" customFormat="1" ht="25" customHeight="1" spans="1:19">
      <c r="A116" s="55">
        <v>111</v>
      </c>
      <c r="B116" s="57" t="s">
        <v>1100</v>
      </c>
      <c r="C116" s="58">
        <v>20200310012</v>
      </c>
      <c r="D116" s="59" t="s">
        <v>1119</v>
      </c>
      <c r="E116" s="56">
        <f>VLOOKUP(C116,[10]sheet1!$A:$AO,40,0)</f>
        <v>0</v>
      </c>
      <c r="F116" s="38" t="str">
        <f>VLOOKUP(C116,[10]sheet1!$A:$AO,41,0)</f>
        <v/>
      </c>
      <c r="G116" s="37">
        <v>14</v>
      </c>
      <c r="H116" s="37">
        <v>5.5</v>
      </c>
      <c r="I116" s="37">
        <f t="shared" si="4"/>
        <v>19.5</v>
      </c>
      <c r="J116" s="16">
        <v>207</v>
      </c>
      <c r="K116" s="16" t="str">
        <f t="shared" si="5"/>
        <v>是</v>
      </c>
      <c r="L116" s="26">
        <v>3110</v>
      </c>
      <c r="M116" s="16" t="str">
        <f t="shared" si="6"/>
        <v>是</v>
      </c>
      <c r="N116" s="27" t="s">
        <v>27</v>
      </c>
      <c r="O116" s="27" t="s">
        <v>28</v>
      </c>
      <c r="P116" s="43" t="str">
        <f t="shared" si="7"/>
        <v>是</v>
      </c>
      <c r="Q116" s="48" t="s">
        <v>29</v>
      </c>
      <c r="R116" s="44">
        <v>0</v>
      </c>
      <c r="S116" s="57"/>
    </row>
    <row r="117" s="54" customFormat="1" ht="25" customHeight="1" spans="1:19">
      <c r="A117" s="55">
        <v>112</v>
      </c>
      <c r="B117" s="57" t="s">
        <v>1100</v>
      </c>
      <c r="C117" s="58">
        <v>20200318086</v>
      </c>
      <c r="D117" s="59" t="s">
        <v>1120</v>
      </c>
      <c r="E117" s="56">
        <f>VLOOKUP(C117,[10]sheet1!$A:$AO,40,0)</f>
        <v>0</v>
      </c>
      <c r="F117" s="38" t="str">
        <f>VLOOKUP(C117,[10]sheet1!$A:$AO,41,0)</f>
        <v/>
      </c>
      <c r="G117" s="37">
        <v>13</v>
      </c>
      <c r="H117" s="37">
        <v>5.5</v>
      </c>
      <c r="I117" s="37">
        <f t="shared" si="4"/>
        <v>18.5</v>
      </c>
      <c r="J117" s="16">
        <v>159</v>
      </c>
      <c r="K117" s="16" t="str">
        <f t="shared" si="5"/>
        <v>是</v>
      </c>
      <c r="L117" s="26">
        <v>2450</v>
      </c>
      <c r="M117" s="16" t="str">
        <f t="shared" si="6"/>
        <v>是</v>
      </c>
      <c r="N117" s="27" t="s">
        <v>27</v>
      </c>
      <c r="O117" s="27" t="s">
        <v>28</v>
      </c>
      <c r="P117" s="43" t="str">
        <f t="shared" si="7"/>
        <v>是</v>
      </c>
      <c r="Q117" s="48" t="s">
        <v>29</v>
      </c>
      <c r="R117" s="44">
        <v>0</v>
      </c>
      <c r="S117" s="57"/>
    </row>
    <row r="118" s="54" customFormat="1" ht="25" customHeight="1" spans="1:19">
      <c r="A118" s="55">
        <v>113</v>
      </c>
      <c r="B118" s="57" t="s">
        <v>1100</v>
      </c>
      <c r="C118" s="58">
        <v>20200318309</v>
      </c>
      <c r="D118" s="59" t="s">
        <v>1121</v>
      </c>
      <c r="E118" s="56">
        <f>VLOOKUP(C118,[10]sheet1!$A:$AO,40,0)</f>
        <v>0</v>
      </c>
      <c r="F118" s="38" t="str">
        <f>VLOOKUP(C118,[10]sheet1!$A:$AO,41,0)</f>
        <v/>
      </c>
      <c r="G118" s="37">
        <v>12</v>
      </c>
      <c r="H118" s="37">
        <v>7.5</v>
      </c>
      <c r="I118" s="37">
        <f t="shared" si="4"/>
        <v>19.5</v>
      </c>
      <c r="J118" s="16">
        <v>388</v>
      </c>
      <c r="K118" s="16" t="str">
        <f t="shared" si="5"/>
        <v>是</v>
      </c>
      <c r="L118" s="26">
        <v>3740</v>
      </c>
      <c r="M118" s="16" t="str">
        <f t="shared" si="6"/>
        <v>是</v>
      </c>
      <c r="N118" s="27" t="s">
        <v>27</v>
      </c>
      <c r="O118" s="27" t="s">
        <v>28</v>
      </c>
      <c r="P118" s="43" t="str">
        <f t="shared" si="7"/>
        <v>是</v>
      </c>
      <c r="Q118" s="48" t="s">
        <v>29</v>
      </c>
      <c r="R118" s="44">
        <v>0</v>
      </c>
      <c r="S118" s="57"/>
    </row>
    <row r="119" s="54" customFormat="1" ht="25" customHeight="1" spans="1:19">
      <c r="A119" s="55">
        <v>114</v>
      </c>
      <c r="B119" s="57" t="s">
        <v>1100</v>
      </c>
      <c r="C119" s="58">
        <v>20200318034</v>
      </c>
      <c r="D119" s="59" t="s">
        <v>1122</v>
      </c>
      <c r="E119" s="56">
        <f>VLOOKUP(C119,[10]sheet1!$A:$AO,40,0)</f>
        <v>0</v>
      </c>
      <c r="F119" s="38" t="str">
        <f>VLOOKUP(C119,[10]sheet1!$A:$AO,41,0)</f>
        <v/>
      </c>
      <c r="G119" s="37">
        <v>16</v>
      </c>
      <c r="H119" s="37">
        <v>5.5</v>
      </c>
      <c r="I119" s="37">
        <f t="shared" si="4"/>
        <v>21.5</v>
      </c>
      <c r="J119" s="16">
        <v>223</v>
      </c>
      <c r="K119" s="16" t="str">
        <f t="shared" si="5"/>
        <v>是</v>
      </c>
      <c r="L119" s="26">
        <v>2990</v>
      </c>
      <c r="M119" s="16" t="str">
        <f t="shared" si="6"/>
        <v>是</v>
      </c>
      <c r="N119" s="27" t="s">
        <v>27</v>
      </c>
      <c r="O119" s="27" t="s">
        <v>28</v>
      </c>
      <c r="P119" s="43" t="str">
        <f t="shared" si="7"/>
        <v>是</v>
      </c>
      <c r="Q119" s="48" t="s">
        <v>29</v>
      </c>
      <c r="R119" s="44">
        <v>0</v>
      </c>
      <c r="S119" s="57"/>
    </row>
    <row r="120" s="54" customFormat="1" ht="25" customHeight="1" spans="1:19">
      <c r="A120" s="55">
        <v>115</v>
      </c>
      <c r="B120" s="57" t="s">
        <v>1100</v>
      </c>
      <c r="C120" s="58">
        <v>20200318031</v>
      </c>
      <c r="D120" s="59" t="s">
        <v>1123</v>
      </c>
      <c r="E120" s="56">
        <f>VLOOKUP(C120,[10]sheet1!$A:$AO,40,0)</f>
        <v>0</v>
      </c>
      <c r="F120" s="38" t="str">
        <f>VLOOKUP(C120,[10]sheet1!$A:$AO,41,0)</f>
        <v/>
      </c>
      <c r="G120" s="37">
        <v>16</v>
      </c>
      <c r="H120" s="37">
        <v>5.5</v>
      </c>
      <c r="I120" s="37">
        <f t="shared" si="4"/>
        <v>21.5</v>
      </c>
      <c r="J120" s="16">
        <v>267</v>
      </c>
      <c r="K120" s="16" t="str">
        <f t="shared" si="5"/>
        <v>是</v>
      </c>
      <c r="L120" s="26">
        <v>3330</v>
      </c>
      <c r="M120" s="16" t="str">
        <f t="shared" si="6"/>
        <v>是</v>
      </c>
      <c r="N120" s="27" t="s">
        <v>27</v>
      </c>
      <c r="O120" s="27" t="s">
        <v>28</v>
      </c>
      <c r="P120" s="43" t="str">
        <f t="shared" si="7"/>
        <v>是</v>
      </c>
      <c r="Q120" s="48" t="s">
        <v>29</v>
      </c>
      <c r="R120" s="44">
        <v>0</v>
      </c>
      <c r="S120" s="57"/>
    </row>
    <row r="121" s="54" customFormat="1" ht="25" customHeight="1" spans="1:19">
      <c r="A121" s="55">
        <v>116</v>
      </c>
      <c r="B121" s="57" t="s">
        <v>1100</v>
      </c>
      <c r="C121" s="58">
        <v>20200318154</v>
      </c>
      <c r="D121" s="59" t="s">
        <v>1124</v>
      </c>
      <c r="E121" s="56">
        <f>VLOOKUP(C121,[10]sheet1!$A:$AO,40,0)</f>
        <v>0</v>
      </c>
      <c r="F121" s="38" t="str">
        <f>VLOOKUP(C121,[10]sheet1!$A:$AO,41,0)</f>
        <v/>
      </c>
      <c r="G121" s="37">
        <v>16</v>
      </c>
      <c r="H121" s="37">
        <v>5.5</v>
      </c>
      <c r="I121" s="37">
        <f t="shared" si="4"/>
        <v>21.5</v>
      </c>
      <c r="J121" s="16">
        <v>241</v>
      </c>
      <c r="K121" s="16" t="str">
        <f t="shared" si="5"/>
        <v>是</v>
      </c>
      <c r="L121" s="26">
        <v>2970</v>
      </c>
      <c r="M121" s="16" t="str">
        <f t="shared" si="6"/>
        <v>是</v>
      </c>
      <c r="N121" s="27" t="s">
        <v>27</v>
      </c>
      <c r="O121" s="27" t="s">
        <v>28</v>
      </c>
      <c r="P121" s="43" t="str">
        <f t="shared" si="7"/>
        <v>是</v>
      </c>
      <c r="Q121" s="48" t="s">
        <v>29</v>
      </c>
      <c r="R121" s="44">
        <v>0</v>
      </c>
      <c r="S121" s="57"/>
    </row>
    <row r="122" s="54" customFormat="1" ht="25" customHeight="1" spans="1:19">
      <c r="A122" s="55">
        <v>117</v>
      </c>
      <c r="B122" s="57" t="s">
        <v>1100</v>
      </c>
      <c r="C122" s="58">
        <v>20200318254</v>
      </c>
      <c r="D122" s="59" t="s">
        <v>1125</v>
      </c>
      <c r="E122" s="56">
        <f>VLOOKUP(C122,[10]sheet1!$A:$AO,40,0)</f>
        <v>0</v>
      </c>
      <c r="F122" s="38" t="str">
        <f>VLOOKUP(C122,[10]sheet1!$A:$AO,41,0)</f>
        <v/>
      </c>
      <c r="G122" s="37">
        <v>18</v>
      </c>
      <c r="H122" s="37">
        <v>5.5</v>
      </c>
      <c r="I122" s="37">
        <f t="shared" si="4"/>
        <v>23.5</v>
      </c>
      <c r="J122" s="16">
        <v>169</v>
      </c>
      <c r="K122" s="16" t="str">
        <f t="shared" si="5"/>
        <v>是</v>
      </c>
      <c r="L122" s="26">
        <v>2700</v>
      </c>
      <c r="M122" s="16" t="str">
        <f t="shared" si="6"/>
        <v>是</v>
      </c>
      <c r="N122" s="27" t="s">
        <v>27</v>
      </c>
      <c r="O122" s="27" t="s">
        <v>28</v>
      </c>
      <c r="P122" s="43" t="str">
        <f t="shared" si="7"/>
        <v>是</v>
      </c>
      <c r="Q122" s="48" t="s">
        <v>29</v>
      </c>
      <c r="R122" s="44">
        <v>0</v>
      </c>
      <c r="S122" s="57"/>
    </row>
    <row r="123" s="54" customFormat="1" ht="25" customHeight="1" spans="1:19">
      <c r="A123" s="55">
        <v>118</v>
      </c>
      <c r="B123" s="57" t="s">
        <v>1100</v>
      </c>
      <c r="C123" s="58">
        <v>20200318270</v>
      </c>
      <c r="D123" s="59" t="s">
        <v>1126</v>
      </c>
      <c r="E123" s="56">
        <f>VLOOKUP(C123,[10]sheet1!$A:$AO,40,0)</f>
        <v>0</v>
      </c>
      <c r="F123" s="38" t="str">
        <f>VLOOKUP(C123,[10]sheet1!$A:$AO,41,0)</f>
        <v/>
      </c>
      <c r="G123" s="37">
        <v>12</v>
      </c>
      <c r="H123" s="37">
        <v>5.5</v>
      </c>
      <c r="I123" s="37">
        <f t="shared" si="4"/>
        <v>17.5</v>
      </c>
      <c r="J123" s="16">
        <v>200</v>
      </c>
      <c r="K123" s="16" t="str">
        <f t="shared" si="5"/>
        <v>是</v>
      </c>
      <c r="L123" s="26">
        <v>2820</v>
      </c>
      <c r="M123" s="16" t="str">
        <f t="shared" si="6"/>
        <v>是</v>
      </c>
      <c r="N123" s="27" t="s">
        <v>27</v>
      </c>
      <c r="O123" s="27" t="s">
        <v>28</v>
      </c>
      <c r="P123" s="43" t="str">
        <f t="shared" si="7"/>
        <v>是</v>
      </c>
      <c r="Q123" s="48" t="s">
        <v>29</v>
      </c>
      <c r="R123" s="44">
        <v>0</v>
      </c>
      <c r="S123" s="57"/>
    </row>
    <row r="124" s="54" customFormat="1" ht="25" customHeight="1" spans="1:19">
      <c r="A124" s="55">
        <v>119</v>
      </c>
      <c r="B124" s="57" t="s">
        <v>1100</v>
      </c>
      <c r="C124" s="58">
        <v>20200318240</v>
      </c>
      <c r="D124" s="59" t="s">
        <v>1127</v>
      </c>
      <c r="E124" s="56">
        <f>VLOOKUP(C124,[10]sheet1!$A:$AO,40,0)</f>
        <v>0</v>
      </c>
      <c r="F124" s="38" t="str">
        <f>VLOOKUP(C124,[10]sheet1!$A:$AO,41,0)</f>
        <v/>
      </c>
      <c r="G124" s="37">
        <v>18</v>
      </c>
      <c r="H124" s="37">
        <v>5.5</v>
      </c>
      <c r="I124" s="37">
        <f t="shared" si="4"/>
        <v>23.5</v>
      </c>
      <c r="J124" s="16">
        <v>294</v>
      </c>
      <c r="K124" s="16" t="str">
        <f t="shared" si="5"/>
        <v>是</v>
      </c>
      <c r="L124" s="26">
        <v>3020</v>
      </c>
      <c r="M124" s="16" t="str">
        <f t="shared" si="6"/>
        <v>是</v>
      </c>
      <c r="N124" s="27" t="s">
        <v>27</v>
      </c>
      <c r="O124" s="27" t="s">
        <v>28</v>
      </c>
      <c r="P124" s="43" t="str">
        <f t="shared" si="7"/>
        <v>是</v>
      </c>
      <c r="Q124" s="48" t="s">
        <v>29</v>
      </c>
      <c r="R124" s="44">
        <v>0</v>
      </c>
      <c r="S124" s="57"/>
    </row>
    <row r="125" s="54" customFormat="1" ht="25" customHeight="1" spans="1:19">
      <c r="A125" s="55">
        <v>120</v>
      </c>
      <c r="B125" s="57" t="s">
        <v>1100</v>
      </c>
      <c r="C125" s="58">
        <v>20200318047</v>
      </c>
      <c r="D125" s="59" t="s">
        <v>1128</v>
      </c>
      <c r="E125" s="56">
        <f>VLOOKUP(C125,[10]sheet1!$A:$AO,40,0)</f>
        <v>0</v>
      </c>
      <c r="F125" s="38" t="str">
        <f>VLOOKUP(C125,[10]sheet1!$A:$AO,41,0)</f>
        <v/>
      </c>
      <c r="G125" s="37">
        <v>13</v>
      </c>
      <c r="H125" s="37">
        <v>5.5</v>
      </c>
      <c r="I125" s="37">
        <f t="shared" si="4"/>
        <v>18.5</v>
      </c>
      <c r="J125" s="16">
        <v>177</v>
      </c>
      <c r="K125" s="16" t="str">
        <f t="shared" si="5"/>
        <v>是</v>
      </c>
      <c r="L125" s="26">
        <v>2690</v>
      </c>
      <c r="M125" s="16" t="str">
        <f t="shared" si="6"/>
        <v>是</v>
      </c>
      <c r="N125" s="27" t="s">
        <v>27</v>
      </c>
      <c r="O125" s="27" t="s">
        <v>28</v>
      </c>
      <c r="P125" s="43" t="str">
        <f t="shared" si="7"/>
        <v>是</v>
      </c>
      <c r="Q125" s="48" t="s">
        <v>29</v>
      </c>
      <c r="R125" s="44">
        <v>0</v>
      </c>
      <c r="S125" s="57"/>
    </row>
    <row r="126" s="54" customFormat="1" ht="25" customHeight="1" spans="1:19">
      <c r="A126" s="55">
        <v>121</v>
      </c>
      <c r="B126" s="57" t="s">
        <v>1100</v>
      </c>
      <c r="C126" s="58">
        <v>20200318297</v>
      </c>
      <c r="D126" s="59" t="s">
        <v>1129</v>
      </c>
      <c r="E126" s="56">
        <f>VLOOKUP(C126,[10]sheet1!$A:$AO,40,0)</f>
        <v>0</v>
      </c>
      <c r="F126" s="38" t="str">
        <f>VLOOKUP(C126,[10]sheet1!$A:$AO,41,0)</f>
        <v/>
      </c>
      <c r="G126" s="37">
        <v>13</v>
      </c>
      <c r="H126" s="37">
        <v>5.5</v>
      </c>
      <c r="I126" s="37">
        <f t="shared" si="4"/>
        <v>18.5</v>
      </c>
      <c r="J126" s="16">
        <v>208</v>
      </c>
      <c r="K126" s="16" t="str">
        <f t="shared" si="5"/>
        <v>是</v>
      </c>
      <c r="L126" s="26">
        <v>2810</v>
      </c>
      <c r="M126" s="16" t="str">
        <f t="shared" si="6"/>
        <v>是</v>
      </c>
      <c r="N126" s="27" t="s">
        <v>27</v>
      </c>
      <c r="O126" s="27" t="s">
        <v>28</v>
      </c>
      <c r="P126" s="43" t="str">
        <f t="shared" si="7"/>
        <v>是</v>
      </c>
      <c r="Q126" s="48" t="s">
        <v>29</v>
      </c>
      <c r="R126" s="44">
        <v>0</v>
      </c>
      <c r="S126" s="57"/>
    </row>
    <row r="127" s="54" customFormat="1" ht="25" customHeight="1" spans="1:19">
      <c r="A127" s="55">
        <v>122</v>
      </c>
      <c r="B127" s="57" t="s">
        <v>1100</v>
      </c>
      <c r="C127" s="58">
        <v>20200318016</v>
      </c>
      <c r="D127" s="59" t="s">
        <v>1130</v>
      </c>
      <c r="E127" s="56">
        <f>VLOOKUP(C127,[10]sheet1!$A:$AO,40,0)</f>
        <v>0</v>
      </c>
      <c r="F127" s="38" t="str">
        <f>VLOOKUP(C127,[10]sheet1!$A:$AO,41,0)</f>
        <v/>
      </c>
      <c r="G127" s="37">
        <v>15</v>
      </c>
      <c r="H127" s="37">
        <v>7.5</v>
      </c>
      <c r="I127" s="37">
        <f t="shared" si="4"/>
        <v>22.5</v>
      </c>
      <c r="J127" s="16">
        <v>359</v>
      </c>
      <c r="K127" s="16" t="str">
        <f t="shared" si="5"/>
        <v>是</v>
      </c>
      <c r="L127" s="26">
        <v>2680</v>
      </c>
      <c r="M127" s="16" t="str">
        <f t="shared" si="6"/>
        <v>是</v>
      </c>
      <c r="N127" s="27" t="s">
        <v>27</v>
      </c>
      <c r="O127" s="27" t="s">
        <v>28</v>
      </c>
      <c r="P127" s="43" t="str">
        <f t="shared" si="7"/>
        <v>是</v>
      </c>
      <c r="Q127" s="48" t="s">
        <v>29</v>
      </c>
      <c r="R127" s="44">
        <v>0</v>
      </c>
      <c r="S127" s="57"/>
    </row>
    <row r="128" s="54" customFormat="1" ht="25" customHeight="1" spans="1:19">
      <c r="A128" s="55">
        <v>123</v>
      </c>
      <c r="B128" s="57" t="s">
        <v>1100</v>
      </c>
      <c r="C128" s="58">
        <v>20200318018</v>
      </c>
      <c r="D128" s="59" t="s">
        <v>1131</v>
      </c>
      <c r="E128" s="56">
        <f>VLOOKUP(C128,[10]sheet1!$A:$AO,40,0)</f>
        <v>0</v>
      </c>
      <c r="F128" s="38" t="str">
        <f>VLOOKUP(C128,[10]sheet1!$A:$AO,41,0)</f>
        <v/>
      </c>
      <c r="G128" s="37">
        <v>14</v>
      </c>
      <c r="H128" s="37">
        <v>5.5</v>
      </c>
      <c r="I128" s="37">
        <f t="shared" si="4"/>
        <v>19.5</v>
      </c>
      <c r="J128" s="16">
        <v>209</v>
      </c>
      <c r="K128" s="16" t="str">
        <f t="shared" si="5"/>
        <v>是</v>
      </c>
      <c r="L128" s="26">
        <v>2470</v>
      </c>
      <c r="M128" s="16" t="str">
        <f t="shared" si="6"/>
        <v>是</v>
      </c>
      <c r="N128" s="27" t="s">
        <v>27</v>
      </c>
      <c r="O128" s="27" t="s">
        <v>28</v>
      </c>
      <c r="P128" s="43" t="str">
        <f t="shared" si="7"/>
        <v>是</v>
      </c>
      <c r="Q128" s="48" t="s">
        <v>29</v>
      </c>
      <c r="R128" s="44">
        <v>0</v>
      </c>
      <c r="S128" s="57"/>
    </row>
    <row r="129" s="54" customFormat="1" ht="25" customHeight="1" spans="1:19">
      <c r="A129" s="55">
        <v>124</v>
      </c>
      <c r="B129" s="57" t="s">
        <v>1100</v>
      </c>
      <c r="C129" s="58">
        <v>20200318277</v>
      </c>
      <c r="D129" s="59" t="s">
        <v>1132</v>
      </c>
      <c r="E129" s="56">
        <f>VLOOKUP(C129,[10]sheet1!$A:$AO,40,0)</f>
        <v>0</v>
      </c>
      <c r="F129" s="38" t="str">
        <f>VLOOKUP(C129,[10]sheet1!$A:$AO,41,0)</f>
        <v/>
      </c>
      <c r="G129" s="37">
        <v>13</v>
      </c>
      <c r="H129" s="37">
        <v>5.5</v>
      </c>
      <c r="I129" s="37">
        <f t="shared" si="4"/>
        <v>18.5</v>
      </c>
      <c r="J129" s="16">
        <v>231</v>
      </c>
      <c r="K129" s="16" t="str">
        <f t="shared" si="5"/>
        <v>是</v>
      </c>
      <c r="L129" s="26">
        <v>2840</v>
      </c>
      <c r="M129" s="16" t="str">
        <f t="shared" si="6"/>
        <v>是</v>
      </c>
      <c r="N129" s="27" t="s">
        <v>27</v>
      </c>
      <c r="O129" s="27" t="s">
        <v>28</v>
      </c>
      <c r="P129" s="43" t="str">
        <f t="shared" si="7"/>
        <v>是</v>
      </c>
      <c r="Q129" s="48" t="s">
        <v>29</v>
      </c>
      <c r="R129" s="44">
        <v>0</v>
      </c>
      <c r="S129" s="57"/>
    </row>
    <row r="130" s="54" customFormat="1" ht="25" customHeight="1" spans="1:19">
      <c r="A130" s="55">
        <v>125</v>
      </c>
      <c r="B130" s="57" t="s">
        <v>1100</v>
      </c>
      <c r="C130" s="58">
        <v>20200318225</v>
      </c>
      <c r="D130" s="59" t="s">
        <v>1133</v>
      </c>
      <c r="E130" s="56">
        <f>VLOOKUP(C130,[10]sheet1!$A:$AO,40,0)</f>
        <v>0</v>
      </c>
      <c r="F130" s="38" t="str">
        <f>VLOOKUP(C130,[10]sheet1!$A:$AO,41,0)</f>
        <v/>
      </c>
      <c r="G130" s="37">
        <v>14</v>
      </c>
      <c r="H130" s="37">
        <v>5.5</v>
      </c>
      <c r="I130" s="37">
        <f t="shared" si="4"/>
        <v>19.5</v>
      </c>
      <c r="J130" s="16">
        <v>225</v>
      </c>
      <c r="K130" s="16" t="str">
        <f t="shared" si="5"/>
        <v>是</v>
      </c>
      <c r="L130" s="26">
        <v>2570</v>
      </c>
      <c r="M130" s="16" t="str">
        <f t="shared" si="6"/>
        <v>是</v>
      </c>
      <c r="N130" s="27" t="s">
        <v>27</v>
      </c>
      <c r="O130" s="27" t="s">
        <v>28</v>
      </c>
      <c r="P130" s="43" t="str">
        <f t="shared" si="7"/>
        <v>是</v>
      </c>
      <c r="Q130" s="48" t="s">
        <v>29</v>
      </c>
      <c r="R130" s="44">
        <v>0</v>
      </c>
      <c r="S130" s="57"/>
    </row>
    <row r="131" s="54" customFormat="1" ht="25" customHeight="1" spans="1:19">
      <c r="A131" s="55">
        <v>126</v>
      </c>
      <c r="B131" s="57" t="s">
        <v>1100</v>
      </c>
      <c r="C131" s="58">
        <v>20200318285</v>
      </c>
      <c r="D131" s="59" t="s">
        <v>1134</v>
      </c>
      <c r="E131" s="56">
        <f>VLOOKUP(C131,[10]sheet1!$A:$AO,40,0)</f>
        <v>0</v>
      </c>
      <c r="F131" s="38" t="str">
        <f>VLOOKUP(C131,[10]sheet1!$A:$AO,41,0)</f>
        <v/>
      </c>
      <c r="G131" s="37">
        <v>14</v>
      </c>
      <c r="H131" s="37">
        <v>5.5</v>
      </c>
      <c r="I131" s="37">
        <f t="shared" si="4"/>
        <v>19.5</v>
      </c>
      <c r="J131" s="16">
        <v>120</v>
      </c>
      <c r="K131" s="16" t="str">
        <f t="shared" si="5"/>
        <v>是</v>
      </c>
      <c r="L131" s="26">
        <v>2670</v>
      </c>
      <c r="M131" s="16" t="str">
        <f t="shared" si="6"/>
        <v>是</v>
      </c>
      <c r="N131" s="27" t="s">
        <v>27</v>
      </c>
      <c r="O131" s="27" t="s">
        <v>28</v>
      </c>
      <c r="P131" s="43" t="str">
        <f t="shared" si="7"/>
        <v>是</v>
      </c>
      <c r="Q131" s="48" t="s">
        <v>29</v>
      </c>
      <c r="R131" s="44">
        <v>0</v>
      </c>
      <c r="S131" s="57"/>
    </row>
    <row r="132" s="54" customFormat="1" ht="25" customHeight="1" spans="1:19">
      <c r="A132" s="55">
        <v>127</v>
      </c>
      <c r="B132" s="57" t="s">
        <v>1100</v>
      </c>
      <c r="C132" s="58">
        <v>20200318075</v>
      </c>
      <c r="D132" s="59" t="s">
        <v>1135</v>
      </c>
      <c r="E132" s="56">
        <f>VLOOKUP(C132,[10]sheet1!$A:$AO,40,0)</f>
        <v>0</v>
      </c>
      <c r="F132" s="38" t="str">
        <f>VLOOKUP(C132,[10]sheet1!$A:$AO,41,0)</f>
        <v/>
      </c>
      <c r="G132" s="37">
        <v>12</v>
      </c>
      <c r="H132" s="37">
        <v>5.5</v>
      </c>
      <c r="I132" s="37">
        <f t="shared" si="4"/>
        <v>17.5</v>
      </c>
      <c r="J132" s="16">
        <v>230</v>
      </c>
      <c r="K132" s="16" t="str">
        <f t="shared" si="5"/>
        <v>是</v>
      </c>
      <c r="L132" s="26">
        <v>3040</v>
      </c>
      <c r="M132" s="16" t="str">
        <f t="shared" si="6"/>
        <v>是</v>
      </c>
      <c r="N132" s="27" t="s">
        <v>27</v>
      </c>
      <c r="O132" s="27" t="s">
        <v>28</v>
      </c>
      <c r="P132" s="43" t="str">
        <f t="shared" si="7"/>
        <v>是</v>
      </c>
      <c r="Q132" s="48" t="s">
        <v>29</v>
      </c>
      <c r="R132" s="44">
        <v>0</v>
      </c>
      <c r="S132" s="57"/>
    </row>
    <row r="133" s="54" customFormat="1" ht="25" customHeight="1" spans="1:19">
      <c r="A133" s="55">
        <v>128</v>
      </c>
      <c r="B133" s="57" t="s">
        <v>1100</v>
      </c>
      <c r="C133" s="58">
        <v>20200318019</v>
      </c>
      <c r="D133" s="59" t="s">
        <v>1136</v>
      </c>
      <c r="E133" s="56">
        <f>VLOOKUP(C133,[10]sheet1!$A:$AO,40,0)</f>
        <v>0</v>
      </c>
      <c r="F133" s="38" t="str">
        <f>VLOOKUP(C133,[10]sheet1!$A:$AO,41,0)</f>
        <v/>
      </c>
      <c r="G133" s="37">
        <v>13</v>
      </c>
      <c r="H133" s="37">
        <v>5.5</v>
      </c>
      <c r="I133" s="37">
        <f t="shared" si="4"/>
        <v>18.5</v>
      </c>
      <c r="J133" s="16">
        <v>217</v>
      </c>
      <c r="K133" s="16" t="str">
        <f t="shared" si="5"/>
        <v>是</v>
      </c>
      <c r="L133" s="26">
        <v>3040</v>
      </c>
      <c r="M133" s="16" t="str">
        <f t="shared" si="6"/>
        <v>是</v>
      </c>
      <c r="N133" s="27" t="s">
        <v>27</v>
      </c>
      <c r="O133" s="27" t="s">
        <v>28</v>
      </c>
      <c r="P133" s="43" t="str">
        <f t="shared" si="7"/>
        <v>是</v>
      </c>
      <c r="Q133" s="48" t="s">
        <v>29</v>
      </c>
      <c r="R133" s="44">
        <v>0</v>
      </c>
      <c r="S133" s="57"/>
    </row>
    <row r="134" s="54" customFormat="1" ht="25" customHeight="1" spans="1:19">
      <c r="A134" s="55">
        <v>129</v>
      </c>
      <c r="B134" s="57" t="s">
        <v>1100</v>
      </c>
      <c r="C134" s="58">
        <v>20200318172</v>
      </c>
      <c r="D134" s="59" t="s">
        <v>1137</v>
      </c>
      <c r="E134" s="56">
        <f>VLOOKUP(C134,[10]sheet1!$A:$AO,40,0)</f>
        <v>0</v>
      </c>
      <c r="F134" s="38" t="str">
        <f>VLOOKUP(C134,[10]sheet1!$A:$AO,41,0)</f>
        <v/>
      </c>
      <c r="G134" s="37">
        <v>15</v>
      </c>
      <c r="H134" s="37">
        <v>5.5</v>
      </c>
      <c r="I134" s="37">
        <f t="shared" ref="I134:I191" si="8">SUM(G134:H134)</f>
        <v>20.5</v>
      </c>
      <c r="J134" s="16">
        <v>145</v>
      </c>
      <c r="K134" s="16" t="str">
        <f t="shared" ref="K134:K191" si="9">IF(J134&gt;=120,"是","否")</f>
        <v>是</v>
      </c>
      <c r="L134" s="26">
        <v>1900</v>
      </c>
      <c r="M134" s="16" t="str">
        <f t="shared" ref="M134:M191" si="10">IF(L134&gt;=1800,"是","否")</f>
        <v>是</v>
      </c>
      <c r="N134" s="27" t="s">
        <v>27</v>
      </c>
      <c r="O134" s="27" t="s">
        <v>28</v>
      </c>
      <c r="P134" s="43" t="str">
        <f t="shared" ref="P134:P191" si="11">IF(AND(E134=0,SUM(G134:H134)&gt;=15,G134&gt;=6,H134&gt;=5,J134&gt;=120,L134&gt;=1800),"是","否")</f>
        <v>是</v>
      </c>
      <c r="Q134" s="48" t="s">
        <v>29</v>
      </c>
      <c r="R134" s="44">
        <v>0</v>
      </c>
      <c r="S134" s="57"/>
    </row>
    <row r="135" s="54" customFormat="1" ht="25" customHeight="1" spans="1:19">
      <c r="A135" s="55">
        <v>130</v>
      </c>
      <c r="B135" s="57" t="s">
        <v>1100</v>
      </c>
      <c r="C135" s="58">
        <v>20200318275</v>
      </c>
      <c r="D135" s="59" t="s">
        <v>1138</v>
      </c>
      <c r="E135" s="56">
        <f>VLOOKUP(C135,[10]sheet1!$A:$AO,40,0)</f>
        <v>0</v>
      </c>
      <c r="F135" s="38" t="str">
        <f>VLOOKUP(C135,[10]sheet1!$A:$AO,41,0)</f>
        <v/>
      </c>
      <c r="G135" s="37">
        <v>12</v>
      </c>
      <c r="H135" s="37">
        <v>5.5</v>
      </c>
      <c r="I135" s="37">
        <f t="shared" si="8"/>
        <v>17.5</v>
      </c>
      <c r="J135" s="16">
        <v>198</v>
      </c>
      <c r="K135" s="16" t="str">
        <f t="shared" si="9"/>
        <v>是</v>
      </c>
      <c r="L135" s="26">
        <v>3090</v>
      </c>
      <c r="M135" s="16" t="str">
        <f t="shared" si="10"/>
        <v>是</v>
      </c>
      <c r="N135" s="27" t="s">
        <v>27</v>
      </c>
      <c r="O135" s="27" t="s">
        <v>28</v>
      </c>
      <c r="P135" s="43" t="str">
        <f t="shared" si="11"/>
        <v>是</v>
      </c>
      <c r="Q135" s="48" t="s">
        <v>29</v>
      </c>
      <c r="R135" s="44">
        <v>0</v>
      </c>
      <c r="S135" s="57"/>
    </row>
    <row r="136" s="54" customFormat="1" ht="25" customHeight="1" spans="1:19">
      <c r="A136" s="55">
        <v>131</v>
      </c>
      <c r="B136" s="57" t="s">
        <v>1100</v>
      </c>
      <c r="C136" s="58">
        <v>20200318301</v>
      </c>
      <c r="D136" s="59" t="s">
        <v>1139</v>
      </c>
      <c r="E136" s="56">
        <f>VLOOKUP(C136,[10]sheet1!$A:$AO,40,0)</f>
        <v>0</v>
      </c>
      <c r="F136" s="38" t="str">
        <f>VLOOKUP(C136,[10]sheet1!$A:$AO,41,0)</f>
        <v/>
      </c>
      <c r="G136" s="37">
        <v>21</v>
      </c>
      <c r="H136" s="37">
        <v>5.5</v>
      </c>
      <c r="I136" s="37">
        <f t="shared" si="8"/>
        <v>26.5</v>
      </c>
      <c r="J136" s="16">
        <v>222</v>
      </c>
      <c r="K136" s="16" t="str">
        <f t="shared" si="9"/>
        <v>是</v>
      </c>
      <c r="L136" s="26">
        <v>2910</v>
      </c>
      <c r="M136" s="16" t="str">
        <f t="shared" si="10"/>
        <v>是</v>
      </c>
      <c r="N136" s="27" t="s">
        <v>27</v>
      </c>
      <c r="O136" s="27" t="s">
        <v>28</v>
      </c>
      <c r="P136" s="43" t="str">
        <f t="shared" si="11"/>
        <v>是</v>
      </c>
      <c r="Q136" s="48" t="s">
        <v>29</v>
      </c>
      <c r="R136" s="44">
        <v>0</v>
      </c>
      <c r="S136" s="57"/>
    </row>
    <row r="137" s="54" customFormat="1" ht="25" customHeight="1" spans="1:19">
      <c r="A137" s="55">
        <v>132</v>
      </c>
      <c r="B137" s="57" t="s">
        <v>1100</v>
      </c>
      <c r="C137" s="58">
        <v>20200318046</v>
      </c>
      <c r="D137" s="59" t="s">
        <v>1140</v>
      </c>
      <c r="E137" s="56">
        <f>VLOOKUP(C137,[10]sheet1!$A:$AO,40,0)</f>
        <v>1</v>
      </c>
      <c r="F137" s="38" t="str">
        <f>VLOOKUP(C137,[10]sheet1!$A:$AO,41,0)</f>
        <v>预就业实习</v>
      </c>
      <c r="G137" s="37">
        <v>10</v>
      </c>
      <c r="H137" s="37">
        <v>5.5</v>
      </c>
      <c r="I137" s="37">
        <f t="shared" si="8"/>
        <v>15.5</v>
      </c>
      <c r="J137" s="16">
        <v>218</v>
      </c>
      <c r="K137" s="16" t="str">
        <f t="shared" si="9"/>
        <v>是</v>
      </c>
      <c r="L137" s="26">
        <v>2850</v>
      </c>
      <c r="M137" s="16" t="str">
        <f t="shared" si="10"/>
        <v>是</v>
      </c>
      <c r="N137" s="27" t="s">
        <v>27</v>
      </c>
      <c r="O137" s="27" t="s">
        <v>28</v>
      </c>
      <c r="P137" s="43" t="str">
        <f t="shared" si="11"/>
        <v>否</v>
      </c>
      <c r="Q137" s="34" t="s">
        <v>63</v>
      </c>
      <c r="R137" s="44">
        <v>0</v>
      </c>
      <c r="S137" s="17">
        <v>1</v>
      </c>
    </row>
    <row r="138" s="54" customFormat="1" ht="25" customHeight="1" spans="1:19">
      <c r="A138" s="55">
        <v>133</v>
      </c>
      <c r="B138" s="57" t="s">
        <v>1100</v>
      </c>
      <c r="C138" s="58">
        <v>20200318308</v>
      </c>
      <c r="D138" s="59" t="s">
        <v>1141</v>
      </c>
      <c r="E138" s="56">
        <f>VLOOKUP(C138,[10]sheet1!$A:$AO,40,0)</f>
        <v>0</v>
      </c>
      <c r="F138" s="38" t="str">
        <f>VLOOKUP(C138,[10]sheet1!$A:$AO,41,0)</f>
        <v/>
      </c>
      <c r="G138" s="37">
        <v>21</v>
      </c>
      <c r="H138" s="37">
        <v>5.5</v>
      </c>
      <c r="I138" s="37">
        <f t="shared" si="8"/>
        <v>26.5</v>
      </c>
      <c r="J138" s="16">
        <v>212</v>
      </c>
      <c r="K138" s="16" t="str">
        <f t="shared" si="9"/>
        <v>是</v>
      </c>
      <c r="L138" s="26">
        <v>2910</v>
      </c>
      <c r="M138" s="16" t="str">
        <f t="shared" si="10"/>
        <v>是</v>
      </c>
      <c r="N138" s="27" t="s">
        <v>27</v>
      </c>
      <c r="O138" s="27" t="s">
        <v>28</v>
      </c>
      <c r="P138" s="43" t="str">
        <f t="shared" si="11"/>
        <v>是</v>
      </c>
      <c r="Q138" s="48" t="s">
        <v>29</v>
      </c>
      <c r="R138" s="44">
        <v>0</v>
      </c>
      <c r="S138" s="57"/>
    </row>
    <row r="139" s="54" customFormat="1" ht="25" customHeight="1" spans="1:19">
      <c r="A139" s="55">
        <v>134</v>
      </c>
      <c r="B139" s="57" t="s">
        <v>1100</v>
      </c>
      <c r="C139" s="58">
        <v>20200318222</v>
      </c>
      <c r="D139" s="59" t="s">
        <v>1142</v>
      </c>
      <c r="E139" s="56">
        <f>VLOOKUP(C139,[10]sheet1!$A:$AO,40,0)</f>
        <v>0</v>
      </c>
      <c r="F139" s="38" t="str">
        <f>VLOOKUP(C139,[10]sheet1!$A:$AO,41,0)</f>
        <v/>
      </c>
      <c r="G139" s="37">
        <v>15</v>
      </c>
      <c r="H139" s="37">
        <v>5.5</v>
      </c>
      <c r="I139" s="37">
        <f t="shared" si="8"/>
        <v>20.5</v>
      </c>
      <c r="J139" s="16">
        <v>266</v>
      </c>
      <c r="K139" s="16" t="str">
        <f t="shared" si="9"/>
        <v>是</v>
      </c>
      <c r="L139" s="26">
        <v>2800</v>
      </c>
      <c r="M139" s="16" t="str">
        <f t="shared" si="10"/>
        <v>是</v>
      </c>
      <c r="N139" s="27" t="s">
        <v>27</v>
      </c>
      <c r="O139" s="27" t="s">
        <v>28</v>
      </c>
      <c r="P139" s="43" t="str">
        <f t="shared" si="11"/>
        <v>是</v>
      </c>
      <c r="Q139" s="48" t="s">
        <v>29</v>
      </c>
      <c r="R139" s="44">
        <v>0</v>
      </c>
      <c r="S139" s="57"/>
    </row>
    <row r="140" s="54" customFormat="1" ht="25" customHeight="1" spans="1:19">
      <c r="A140" s="55">
        <v>135</v>
      </c>
      <c r="B140" s="57" t="s">
        <v>1100</v>
      </c>
      <c r="C140" s="58">
        <v>20200318062</v>
      </c>
      <c r="D140" s="59" t="s">
        <v>1143</v>
      </c>
      <c r="E140" s="56">
        <f>VLOOKUP(C140,[10]sheet1!$A:$AO,40,0)</f>
        <v>0</v>
      </c>
      <c r="F140" s="38" t="str">
        <f>VLOOKUP(C140,[10]sheet1!$A:$AO,41,0)</f>
        <v/>
      </c>
      <c r="G140" s="37">
        <v>11</v>
      </c>
      <c r="H140" s="37">
        <v>5.5</v>
      </c>
      <c r="I140" s="37">
        <f t="shared" si="8"/>
        <v>16.5</v>
      </c>
      <c r="J140" s="16">
        <v>230</v>
      </c>
      <c r="K140" s="16" t="str">
        <f t="shared" si="9"/>
        <v>是</v>
      </c>
      <c r="L140" s="26">
        <v>2750</v>
      </c>
      <c r="M140" s="16" t="str">
        <f t="shared" si="10"/>
        <v>是</v>
      </c>
      <c r="N140" s="27" t="s">
        <v>27</v>
      </c>
      <c r="O140" s="27" t="s">
        <v>28</v>
      </c>
      <c r="P140" s="43" t="str">
        <f t="shared" si="11"/>
        <v>是</v>
      </c>
      <c r="Q140" s="48" t="s">
        <v>29</v>
      </c>
      <c r="R140" s="44">
        <v>0</v>
      </c>
      <c r="S140" s="57"/>
    </row>
    <row r="141" s="54" customFormat="1" ht="25" customHeight="1" spans="1:19">
      <c r="A141" s="55">
        <v>136</v>
      </c>
      <c r="B141" s="57" t="s">
        <v>1100</v>
      </c>
      <c r="C141" s="58">
        <v>20200318045</v>
      </c>
      <c r="D141" s="59" t="s">
        <v>1144</v>
      </c>
      <c r="E141" s="56">
        <f>VLOOKUP(C141,[10]sheet1!$A:$AO,40,0)</f>
        <v>0</v>
      </c>
      <c r="F141" s="38" t="str">
        <f>VLOOKUP(C141,[10]sheet1!$A:$AO,41,0)</f>
        <v/>
      </c>
      <c r="G141" s="37">
        <v>9</v>
      </c>
      <c r="H141" s="37">
        <v>7.5</v>
      </c>
      <c r="I141" s="37">
        <f t="shared" si="8"/>
        <v>16.5</v>
      </c>
      <c r="J141" s="16">
        <v>196</v>
      </c>
      <c r="K141" s="16" t="str">
        <f t="shared" si="9"/>
        <v>是</v>
      </c>
      <c r="L141" s="26">
        <v>2830</v>
      </c>
      <c r="M141" s="16" t="str">
        <f t="shared" si="10"/>
        <v>是</v>
      </c>
      <c r="N141" s="27" t="s">
        <v>27</v>
      </c>
      <c r="O141" s="27" t="s">
        <v>28</v>
      </c>
      <c r="P141" s="43" t="str">
        <f t="shared" si="11"/>
        <v>是</v>
      </c>
      <c r="Q141" s="48" t="s">
        <v>29</v>
      </c>
      <c r="R141" s="44">
        <v>0</v>
      </c>
      <c r="S141" s="57"/>
    </row>
    <row r="142" s="54" customFormat="1" ht="25" customHeight="1" spans="1:19">
      <c r="A142" s="55">
        <v>137</v>
      </c>
      <c r="B142" s="57" t="s">
        <v>1100</v>
      </c>
      <c r="C142" s="58">
        <v>20200318327</v>
      </c>
      <c r="D142" s="59" t="s">
        <v>1145</v>
      </c>
      <c r="E142" s="56">
        <f>VLOOKUP(C142,[10]sheet1!$A:$AO,40,0)</f>
        <v>2</v>
      </c>
      <c r="F142" s="38" t="str">
        <f>VLOOKUP(C142,[10]sheet1!$A:$AO,41,0)</f>
        <v>形势与政策(一)预就业实习</v>
      </c>
      <c r="G142" s="37">
        <v>13</v>
      </c>
      <c r="H142" s="37">
        <v>5.5</v>
      </c>
      <c r="I142" s="37">
        <f t="shared" si="8"/>
        <v>18.5</v>
      </c>
      <c r="J142" s="16">
        <v>219</v>
      </c>
      <c r="K142" s="16" t="str">
        <f t="shared" si="9"/>
        <v>是</v>
      </c>
      <c r="L142" s="26">
        <v>2250</v>
      </c>
      <c r="M142" s="16" t="str">
        <f t="shared" si="10"/>
        <v>是</v>
      </c>
      <c r="N142" s="27" t="s">
        <v>27</v>
      </c>
      <c r="O142" s="27" t="s">
        <v>28</v>
      </c>
      <c r="P142" s="43" t="str">
        <f t="shared" si="11"/>
        <v>否</v>
      </c>
      <c r="Q142" s="34" t="s">
        <v>63</v>
      </c>
      <c r="R142" s="44">
        <v>0</v>
      </c>
      <c r="S142" s="17">
        <v>1</v>
      </c>
    </row>
    <row r="143" s="54" customFormat="1" ht="25" customHeight="1" spans="1:19">
      <c r="A143" s="55">
        <v>138</v>
      </c>
      <c r="B143" s="57" t="s">
        <v>1100</v>
      </c>
      <c r="C143" s="58">
        <v>20200318330</v>
      </c>
      <c r="D143" s="59" t="s">
        <v>1146</v>
      </c>
      <c r="E143" s="56">
        <f>VLOOKUP(C143,[10]sheet1!$A:$AO,40,0)</f>
        <v>2</v>
      </c>
      <c r="F143" s="38" t="str">
        <f>VLOOKUP(C143,[10]sheet1!$A:$AO,41,0)</f>
        <v>形势与政策(一)预就业实习</v>
      </c>
      <c r="G143" s="37">
        <v>13</v>
      </c>
      <c r="H143" s="37">
        <v>5.5</v>
      </c>
      <c r="I143" s="37">
        <f t="shared" si="8"/>
        <v>18.5</v>
      </c>
      <c r="J143" s="16">
        <v>175</v>
      </c>
      <c r="K143" s="16" t="str">
        <f t="shared" si="9"/>
        <v>是</v>
      </c>
      <c r="L143" s="26">
        <v>2770</v>
      </c>
      <c r="M143" s="16" t="str">
        <f t="shared" si="10"/>
        <v>是</v>
      </c>
      <c r="N143" s="27" t="s">
        <v>27</v>
      </c>
      <c r="O143" s="27" t="s">
        <v>28</v>
      </c>
      <c r="P143" s="43" t="str">
        <f t="shared" si="11"/>
        <v>否</v>
      </c>
      <c r="Q143" s="34" t="s">
        <v>63</v>
      </c>
      <c r="R143" s="44">
        <v>0</v>
      </c>
      <c r="S143" s="17">
        <v>1</v>
      </c>
    </row>
    <row r="144" s="54" customFormat="1" ht="25" customHeight="1" spans="1:19">
      <c r="A144" s="55">
        <v>139</v>
      </c>
      <c r="B144" s="57" t="s">
        <v>1100</v>
      </c>
      <c r="C144" s="58">
        <v>20200318207</v>
      </c>
      <c r="D144" s="59" t="s">
        <v>1147</v>
      </c>
      <c r="E144" s="56">
        <f>VLOOKUP(C144,[10]sheet1!$A:$AO,40,0)</f>
        <v>2</v>
      </c>
      <c r="F144" s="38" t="str">
        <f>VLOOKUP(C144,[10]sheet1!$A:$AO,41,0)</f>
        <v>高职英语(二),通用核心能力测试</v>
      </c>
      <c r="G144" s="37">
        <v>9</v>
      </c>
      <c r="H144" s="37">
        <v>5.5</v>
      </c>
      <c r="I144" s="37">
        <f t="shared" si="8"/>
        <v>14.5</v>
      </c>
      <c r="J144" s="16">
        <v>154</v>
      </c>
      <c r="K144" s="16" t="str">
        <f t="shared" si="9"/>
        <v>是</v>
      </c>
      <c r="L144" s="26">
        <v>1920</v>
      </c>
      <c r="M144" s="16" t="str">
        <f t="shared" si="10"/>
        <v>是</v>
      </c>
      <c r="N144" s="27" t="s">
        <v>27</v>
      </c>
      <c r="O144" s="27" t="s">
        <v>28</v>
      </c>
      <c r="P144" s="43" t="str">
        <f t="shared" si="11"/>
        <v>否</v>
      </c>
      <c r="Q144" s="34" t="s">
        <v>63</v>
      </c>
      <c r="R144" s="44">
        <v>0</v>
      </c>
      <c r="S144" s="17">
        <v>1.2</v>
      </c>
    </row>
    <row r="145" s="54" customFormat="1" ht="25" customHeight="1" spans="1:19">
      <c r="A145" s="55">
        <v>140</v>
      </c>
      <c r="B145" s="57" t="s">
        <v>1148</v>
      </c>
      <c r="C145" s="58">
        <v>20200318325</v>
      </c>
      <c r="D145" s="59" t="s">
        <v>1149</v>
      </c>
      <c r="E145" s="56">
        <f>VLOOKUP(C145,[10]sheet1!$A:$AO,40,0)</f>
        <v>0</v>
      </c>
      <c r="F145" s="38" t="str">
        <f>VLOOKUP(C145,[10]sheet1!$A:$AO,41,0)</f>
        <v/>
      </c>
      <c r="G145" s="37">
        <v>19</v>
      </c>
      <c r="H145" s="37">
        <v>5.5</v>
      </c>
      <c r="I145" s="37">
        <f t="shared" si="8"/>
        <v>24.5</v>
      </c>
      <c r="J145" s="16">
        <v>324</v>
      </c>
      <c r="K145" s="16" t="str">
        <f t="shared" si="9"/>
        <v>是</v>
      </c>
      <c r="L145" s="26">
        <v>4570</v>
      </c>
      <c r="M145" s="16" t="str">
        <f t="shared" si="10"/>
        <v>是</v>
      </c>
      <c r="N145" s="27" t="s">
        <v>27</v>
      </c>
      <c r="O145" s="27" t="s">
        <v>28</v>
      </c>
      <c r="P145" s="43" t="str">
        <f t="shared" si="11"/>
        <v>是</v>
      </c>
      <c r="Q145" s="48" t="s">
        <v>29</v>
      </c>
      <c r="R145" s="44">
        <v>0</v>
      </c>
      <c r="S145" s="57"/>
    </row>
    <row r="146" s="54" customFormat="1" ht="25" customHeight="1" spans="1:19">
      <c r="A146" s="55">
        <v>141</v>
      </c>
      <c r="B146" s="57" t="s">
        <v>1148</v>
      </c>
      <c r="C146" s="58">
        <v>20200318252</v>
      </c>
      <c r="D146" s="59" t="s">
        <v>1150</v>
      </c>
      <c r="E146" s="56">
        <f>VLOOKUP(C146,[10]sheet1!$A:$AO,40,0)</f>
        <v>0</v>
      </c>
      <c r="F146" s="38" t="str">
        <f>VLOOKUP(C146,[10]sheet1!$A:$AO,41,0)</f>
        <v/>
      </c>
      <c r="G146" s="37">
        <v>14</v>
      </c>
      <c r="H146" s="37">
        <v>5.5</v>
      </c>
      <c r="I146" s="37">
        <f t="shared" si="8"/>
        <v>19.5</v>
      </c>
      <c r="J146" s="16">
        <v>234</v>
      </c>
      <c r="K146" s="16" t="str">
        <f t="shared" si="9"/>
        <v>是</v>
      </c>
      <c r="L146" s="26">
        <v>3550</v>
      </c>
      <c r="M146" s="16" t="str">
        <f t="shared" si="10"/>
        <v>是</v>
      </c>
      <c r="N146" s="27" t="s">
        <v>27</v>
      </c>
      <c r="O146" s="27" t="s">
        <v>28</v>
      </c>
      <c r="P146" s="43" t="str">
        <f t="shared" si="11"/>
        <v>是</v>
      </c>
      <c r="Q146" s="48" t="s">
        <v>29</v>
      </c>
      <c r="R146" s="44">
        <v>0</v>
      </c>
      <c r="S146" s="57"/>
    </row>
    <row r="147" s="54" customFormat="1" ht="25" customHeight="1" spans="1:19">
      <c r="A147" s="55">
        <v>142</v>
      </c>
      <c r="B147" s="57" t="s">
        <v>1148</v>
      </c>
      <c r="C147" s="58">
        <v>20200318209</v>
      </c>
      <c r="D147" s="59" t="s">
        <v>1151</v>
      </c>
      <c r="E147" s="56">
        <f>VLOOKUP(C147,[10]sheet1!$A:$AO,40,0)</f>
        <v>0</v>
      </c>
      <c r="F147" s="38" t="str">
        <f>VLOOKUP(C147,[10]sheet1!$A:$AO,41,0)</f>
        <v/>
      </c>
      <c r="G147" s="37">
        <v>16</v>
      </c>
      <c r="H147" s="37">
        <v>5.5</v>
      </c>
      <c r="I147" s="37">
        <f t="shared" si="8"/>
        <v>21.5</v>
      </c>
      <c r="J147" s="16">
        <v>253</v>
      </c>
      <c r="K147" s="16" t="str">
        <f t="shared" si="9"/>
        <v>是</v>
      </c>
      <c r="L147" s="26">
        <v>3160</v>
      </c>
      <c r="M147" s="16" t="str">
        <f t="shared" si="10"/>
        <v>是</v>
      </c>
      <c r="N147" s="27" t="s">
        <v>27</v>
      </c>
      <c r="O147" s="27" t="s">
        <v>28</v>
      </c>
      <c r="P147" s="43" t="str">
        <f t="shared" si="11"/>
        <v>是</v>
      </c>
      <c r="Q147" s="48" t="s">
        <v>29</v>
      </c>
      <c r="R147" s="44">
        <v>0</v>
      </c>
      <c r="S147" s="57"/>
    </row>
    <row r="148" s="54" customFormat="1" ht="25" customHeight="1" spans="1:19">
      <c r="A148" s="55">
        <v>143</v>
      </c>
      <c r="B148" s="57" t="s">
        <v>1148</v>
      </c>
      <c r="C148" s="58">
        <v>20200318133</v>
      </c>
      <c r="D148" s="59" t="s">
        <v>1152</v>
      </c>
      <c r="E148" s="56">
        <f>VLOOKUP(C148,[10]sheet1!$A:$AO,40,0)</f>
        <v>0</v>
      </c>
      <c r="F148" s="38" t="str">
        <f>VLOOKUP(C148,[10]sheet1!$A:$AO,41,0)</f>
        <v/>
      </c>
      <c r="G148" s="37">
        <v>16</v>
      </c>
      <c r="H148" s="37">
        <v>5.5</v>
      </c>
      <c r="I148" s="37">
        <f t="shared" si="8"/>
        <v>21.5</v>
      </c>
      <c r="J148" s="16">
        <v>298</v>
      </c>
      <c r="K148" s="16" t="str">
        <f t="shared" si="9"/>
        <v>是</v>
      </c>
      <c r="L148" s="26">
        <v>4170</v>
      </c>
      <c r="M148" s="16" t="str">
        <f t="shared" si="10"/>
        <v>是</v>
      </c>
      <c r="N148" s="27" t="s">
        <v>27</v>
      </c>
      <c r="O148" s="27" t="s">
        <v>28</v>
      </c>
      <c r="P148" s="43" t="str">
        <f t="shared" si="11"/>
        <v>是</v>
      </c>
      <c r="Q148" s="48" t="s">
        <v>29</v>
      </c>
      <c r="R148" s="44">
        <v>0</v>
      </c>
      <c r="S148" s="57"/>
    </row>
    <row r="149" s="54" customFormat="1" ht="25" customHeight="1" spans="1:19">
      <c r="A149" s="55">
        <v>144</v>
      </c>
      <c r="B149" s="57" t="s">
        <v>1148</v>
      </c>
      <c r="C149" s="58">
        <v>20200318082</v>
      </c>
      <c r="D149" s="59" t="s">
        <v>1153</v>
      </c>
      <c r="E149" s="56">
        <f>VLOOKUP(C149,[10]sheet1!$A:$AO,40,0)</f>
        <v>0</v>
      </c>
      <c r="F149" s="38" t="str">
        <f>VLOOKUP(C149,[10]sheet1!$A:$AO,41,0)</f>
        <v/>
      </c>
      <c r="G149" s="37">
        <v>16</v>
      </c>
      <c r="H149" s="37">
        <v>5.5</v>
      </c>
      <c r="I149" s="37">
        <f t="shared" si="8"/>
        <v>21.5</v>
      </c>
      <c r="J149" s="16">
        <v>262</v>
      </c>
      <c r="K149" s="16" t="str">
        <f t="shared" si="9"/>
        <v>是</v>
      </c>
      <c r="L149" s="26">
        <v>3930</v>
      </c>
      <c r="M149" s="16" t="str">
        <f t="shared" si="10"/>
        <v>是</v>
      </c>
      <c r="N149" s="27" t="s">
        <v>27</v>
      </c>
      <c r="O149" s="27" t="s">
        <v>28</v>
      </c>
      <c r="P149" s="43" t="str">
        <f t="shared" si="11"/>
        <v>是</v>
      </c>
      <c r="Q149" s="48" t="s">
        <v>29</v>
      </c>
      <c r="R149" s="44">
        <v>0</v>
      </c>
      <c r="S149" s="57"/>
    </row>
    <row r="150" s="54" customFormat="1" ht="25" customHeight="1" spans="1:19">
      <c r="A150" s="55">
        <v>145</v>
      </c>
      <c r="B150" s="57" t="s">
        <v>1148</v>
      </c>
      <c r="C150" s="58">
        <v>20200318239</v>
      </c>
      <c r="D150" s="59" t="s">
        <v>1154</v>
      </c>
      <c r="E150" s="56">
        <f>VLOOKUP(C150,[10]sheet1!$A:$AO,40,0)</f>
        <v>0</v>
      </c>
      <c r="F150" s="38" t="str">
        <f>VLOOKUP(C150,[10]sheet1!$A:$AO,41,0)</f>
        <v/>
      </c>
      <c r="G150" s="37">
        <v>16</v>
      </c>
      <c r="H150" s="37">
        <v>5.5</v>
      </c>
      <c r="I150" s="37">
        <f t="shared" si="8"/>
        <v>21.5</v>
      </c>
      <c r="J150" s="16">
        <v>202</v>
      </c>
      <c r="K150" s="16" t="str">
        <f t="shared" si="9"/>
        <v>是</v>
      </c>
      <c r="L150" s="26">
        <v>3240</v>
      </c>
      <c r="M150" s="16" t="str">
        <f t="shared" si="10"/>
        <v>是</v>
      </c>
      <c r="N150" s="27" t="s">
        <v>27</v>
      </c>
      <c r="O150" s="27" t="s">
        <v>28</v>
      </c>
      <c r="P150" s="43" t="str">
        <f t="shared" si="11"/>
        <v>是</v>
      </c>
      <c r="Q150" s="48" t="s">
        <v>29</v>
      </c>
      <c r="R150" s="44">
        <v>0</v>
      </c>
      <c r="S150" s="57"/>
    </row>
    <row r="151" s="54" customFormat="1" ht="25" customHeight="1" spans="1:19">
      <c r="A151" s="55">
        <v>146</v>
      </c>
      <c r="B151" s="57" t="s">
        <v>1148</v>
      </c>
      <c r="C151" s="58">
        <v>20200318094</v>
      </c>
      <c r="D151" s="59" t="s">
        <v>1155</v>
      </c>
      <c r="E151" s="56">
        <f>VLOOKUP(C151,[10]sheet1!$A:$AO,40,0)</f>
        <v>0</v>
      </c>
      <c r="F151" s="38" t="str">
        <f>VLOOKUP(C151,[10]sheet1!$A:$AO,41,0)</f>
        <v/>
      </c>
      <c r="G151" s="37">
        <v>16</v>
      </c>
      <c r="H151" s="37">
        <v>5.5</v>
      </c>
      <c r="I151" s="37">
        <f t="shared" si="8"/>
        <v>21.5</v>
      </c>
      <c r="J151" s="16">
        <v>297</v>
      </c>
      <c r="K151" s="16" t="str">
        <f t="shared" si="9"/>
        <v>是</v>
      </c>
      <c r="L151" s="26">
        <v>3820</v>
      </c>
      <c r="M151" s="16" t="str">
        <f t="shared" si="10"/>
        <v>是</v>
      </c>
      <c r="N151" s="27" t="s">
        <v>27</v>
      </c>
      <c r="O151" s="27" t="s">
        <v>28</v>
      </c>
      <c r="P151" s="43" t="str">
        <f t="shared" si="11"/>
        <v>是</v>
      </c>
      <c r="Q151" s="48" t="s">
        <v>29</v>
      </c>
      <c r="R151" s="44">
        <v>0</v>
      </c>
      <c r="S151" s="57"/>
    </row>
    <row r="152" s="54" customFormat="1" ht="25" customHeight="1" spans="1:19">
      <c r="A152" s="55">
        <v>147</v>
      </c>
      <c r="B152" s="57" t="s">
        <v>1148</v>
      </c>
      <c r="C152" s="58">
        <v>20200318227</v>
      </c>
      <c r="D152" s="59" t="s">
        <v>1156</v>
      </c>
      <c r="E152" s="56">
        <f>VLOOKUP(C152,[10]sheet1!$A:$AO,40,0)</f>
        <v>0</v>
      </c>
      <c r="F152" s="38" t="str">
        <f>VLOOKUP(C152,[10]sheet1!$A:$AO,41,0)</f>
        <v/>
      </c>
      <c r="G152" s="37">
        <v>16</v>
      </c>
      <c r="H152" s="37">
        <v>5.5</v>
      </c>
      <c r="I152" s="37">
        <f t="shared" si="8"/>
        <v>21.5</v>
      </c>
      <c r="J152" s="16">
        <v>254</v>
      </c>
      <c r="K152" s="16" t="str">
        <f t="shared" si="9"/>
        <v>是</v>
      </c>
      <c r="L152" s="26">
        <v>3570</v>
      </c>
      <c r="M152" s="16" t="str">
        <f t="shared" si="10"/>
        <v>是</v>
      </c>
      <c r="N152" s="27" t="s">
        <v>27</v>
      </c>
      <c r="O152" s="27" t="s">
        <v>28</v>
      </c>
      <c r="P152" s="43" t="str">
        <f t="shared" si="11"/>
        <v>是</v>
      </c>
      <c r="Q152" s="48" t="s">
        <v>29</v>
      </c>
      <c r="R152" s="44">
        <v>0</v>
      </c>
      <c r="S152" s="57"/>
    </row>
    <row r="153" s="54" customFormat="1" ht="25" customHeight="1" spans="1:19">
      <c r="A153" s="55">
        <v>148</v>
      </c>
      <c r="B153" s="57" t="s">
        <v>1148</v>
      </c>
      <c r="C153" s="58">
        <v>20200318311</v>
      </c>
      <c r="D153" s="59" t="s">
        <v>1157</v>
      </c>
      <c r="E153" s="56">
        <f>VLOOKUP(C153,[10]sheet1!$A:$AO,40,0)</f>
        <v>0</v>
      </c>
      <c r="F153" s="38" t="str">
        <f>VLOOKUP(C153,[10]sheet1!$A:$AO,41,0)</f>
        <v/>
      </c>
      <c r="G153" s="37">
        <v>13</v>
      </c>
      <c r="H153" s="37">
        <v>5.5</v>
      </c>
      <c r="I153" s="37">
        <f t="shared" si="8"/>
        <v>18.5</v>
      </c>
      <c r="J153" s="16">
        <v>303</v>
      </c>
      <c r="K153" s="16" t="str">
        <f t="shared" si="9"/>
        <v>是</v>
      </c>
      <c r="L153" s="26">
        <v>3790</v>
      </c>
      <c r="M153" s="16" t="str">
        <f t="shared" si="10"/>
        <v>是</v>
      </c>
      <c r="N153" s="27" t="s">
        <v>27</v>
      </c>
      <c r="O153" s="27" t="s">
        <v>28</v>
      </c>
      <c r="P153" s="43" t="str">
        <f t="shared" si="11"/>
        <v>是</v>
      </c>
      <c r="Q153" s="48" t="s">
        <v>29</v>
      </c>
      <c r="R153" s="44">
        <v>0</v>
      </c>
      <c r="S153" s="57"/>
    </row>
    <row r="154" s="54" customFormat="1" ht="25" customHeight="1" spans="1:19">
      <c r="A154" s="55">
        <v>149</v>
      </c>
      <c r="B154" s="57" t="s">
        <v>1148</v>
      </c>
      <c r="C154" s="58">
        <v>20200318138</v>
      </c>
      <c r="D154" s="59" t="s">
        <v>1158</v>
      </c>
      <c r="E154" s="56">
        <f>VLOOKUP(C154,[10]sheet1!$A:$AO,40,0)</f>
        <v>0</v>
      </c>
      <c r="F154" s="38" t="str">
        <f>VLOOKUP(C154,[10]sheet1!$A:$AO,41,0)</f>
        <v/>
      </c>
      <c r="G154" s="37">
        <v>17</v>
      </c>
      <c r="H154" s="37">
        <v>5.5</v>
      </c>
      <c r="I154" s="37">
        <f t="shared" si="8"/>
        <v>22.5</v>
      </c>
      <c r="J154" s="16">
        <v>229</v>
      </c>
      <c r="K154" s="16" t="str">
        <f t="shared" si="9"/>
        <v>是</v>
      </c>
      <c r="L154" s="26">
        <v>3230</v>
      </c>
      <c r="M154" s="16" t="str">
        <f t="shared" si="10"/>
        <v>是</v>
      </c>
      <c r="N154" s="27" t="s">
        <v>27</v>
      </c>
      <c r="O154" s="27" t="s">
        <v>28</v>
      </c>
      <c r="P154" s="43" t="str">
        <f t="shared" si="11"/>
        <v>是</v>
      </c>
      <c r="Q154" s="48" t="s">
        <v>29</v>
      </c>
      <c r="R154" s="44">
        <v>0</v>
      </c>
      <c r="S154" s="57"/>
    </row>
    <row r="155" s="54" customFormat="1" ht="25" customHeight="1" spans="1:19">
      <c r="A155" s="55">
        <v>150</v>
      </c>
      <c r="B155" s="57" t="s">
        <v>1148</v>
      </c>
      <c r="C155" s="58">
        <v>20200318264</v>
      </c>
      <c r="D155" s="59" t="s">
        <v>1159</v>
      </c>
      <c r="E155" s="56">
        <f>VLOOKUP(C155,[10]sheet1!$A:$AO,40,0)</f>
        <v>0</v>
      </c>
      <c r="F155" s="38" t="str">
        <f>VLOOKUP(C155,[10]sheet1!$A:$AO,41,0)</f>
        <v/>
      </c>
      <c r="G155" s="37">
        <v>14</v>
      </c>
      <c r="H155" s="37">
        <v>5.5</v>
      </c>
      <c r="I155" s="37">
        <f t="shared" si="8"/>
        <v>19.5</v>
      </c>
      <c r="J155" s="16">
        <v>245</v>
      </c>
      <c r="K155" s="16" t="str">
        <f t="shared" si="9"/>
        <v>是</v>
      </c>
      <c r="L155" s="26">
        <v>4230</v>
      </c>
      <c r="M155" s="16" t="str">
        <f t="shared" si="10"/>
        <v>是</v>
      </c>
      <c r="N155" s="27" t="s">
        <v>27</v>
      </c>
      <c r="O155" s="27" t="s">
        <v>28</v>
      </c>
      <c r="P155" s="43" t="str">
        <f t="shared" si="11"/>
        <v>是</v>
      </c>
      <c r="Q155" s="48" t="s">
        <v>29</v>
      </c>
      <c r="R155" s="44">
        <v>0</v>
      </c>
      <c r="S155" s="57"/>
    </row>
    <row r="156" s="54" customFormat="1" ht="25" customHeight="1" spans="1:19">
      <c r="A156" s="55">
        <v>151</v>
      </c>
      <c r="B156" s="57" t="s">
        <v>1148</v>
      </c>
      <c r="C156" s="58">
        <v>20200318263</v>
      </c>
      <c r="D156" s="59" t="s">
        <v>1160</v>
      </c>
      <c r="E156" s="56">
        <f>VLOOKUP(C156,[10]sheet1!$A:$AO,40,0)</f>
        <v>0</v>
      </c>
      <c r="F156" s="38" t="str">
        <f>VLOOKUP(C156,[10]sheet1!$A:$AO,41,0)</f>
        <v/>
      </c>
      <c r="G156" s="37">
        <v>13</v>
      </c>
      <c r="H156" s="37">
        <v>5.5</v>
      </c>
      <c r="I156" s="37">
        <f t="shared" si="8"/>
        <v>18.5</v>
      </c>
      <c r="J156" s="16">
        <v>322</v>
      </c>
      <c r="K156" s="16" t="str">
        <f t="shared" si="9"/>
        <v>是</v>
      </c>
      <c r="L156" s="26">
        <v>3860</v>
      </c>
      <c r="M156" s="16" t="str">
        <f t="shared" si="10"/>
        <v>是</v>
      </c>
      <c r="N156" s="27" t="s">
        <v>27</v>
      </c>
      <c r="O156" s="27" t="s">
        <v>28</v>
      </c>
      <c r="P156" s="43" t="str">
        <f t="shared" si="11"/>
        <v>是</v>
      </c>
      <c r="Q156" s="48" t="s">
        <v>29</v>
      </c>
      <c r="R156" s="44">
        <v>0</v>
      </c>
      <c r="S156" s="57"/>
    </row>
    <row r="157" s="54" customFormat="1" ht="25" customHeight="1" spans="1:19">
      <c r="A157" s="55">
        <v>152</v>
      </c>
      <c r="B157" s="57" t="s">
        <v>1148</v>
      </c>
      <c r="C157" s="58">
        <v>20200318015</v>
      </c>
      <c r="D157" s="59" t="s">
        <v>1161</v>
      </c>
      <c r="E157" s="56">
        <f>VLOOKUP(C157,[10]sheet1!$A:$AO,40,0)</f>
        <v>0</v>
      </c>
      <c r="F157" s="38" t="str">
        <f>VLOOKUP(C157,[10]sheet1!$A:$AO,41,0)</f>
        <v/>
      </c>
      <c r="G157" s="37">
        <v>13</v>
      </c>
      <c r="H157" s="37">
        <v>5.5</v>
      </c>
      <c r="I157" s="37">
        <f t="shared" si="8"/>
        <v>18.5</v>
      </c>
      <c r="J157" s="16">
        <v>248</v>
      </c>
      <c r="K157" s="16" t="str">
        <f t="shared" si="9"/>
        <v>是</v>
      </c>
      <c r="L157" s="26">
        <v>3460</v>
      </c>
      <c r="M157" s="16" t="str">
        <f t="shared" si="10"/>
        <v>是</v>
      </c>
      <c r="N157" s="27" t="s">
        <v>27</v>
      </c>
      <c r="O157" s="27" t="s">
        <v>28</v>
      </c>
      <c r="P157" s="43" t="str">
        <f t="shared" si="11"/>
        <v>是</v>
      </c>
      <c r="Q157" s="48" t="s">
        <v>29</v>
      </c>
      <c r="R157" s="44">
        <v>0</v>
      </c>
      <c r="S157" s="57"/>
    </row>
    <row r="158" s="54" customFormat="1" ht="25" customHeight="1" spans="1:19">
      <c r="A158" s="55">
        <v>153</v>
      </c>
      <c r="B158" s="57" t="s">
        <v>1148</v>
      </c>
      <c r="C158" s="58">
        <v>20200318013</v>
      </c>
      <c r="D158" s="59" t="s">
        <v>1162</v>
      </c>
      <c r="E158" s="56">
        <f>VLOOKUP(C158,[10]sheet1!$A:$AO,40,0)</f>
        <v>0</v>
      </c>
      <c r="F158" s="38" t="str">
        <f>VLOOKUP(C158,[10]sheet1!$A:$AO,41,0)</f>
        <v/>
      </c>
      <c r="G158" s="37">
        <v>16</v>
      </c>
      <c r="H158" s="37">
        <v>6.5</v>
      </c>
      <c r="I158" s="37">
        <f t="shared" si="8"/>
        <v>22.5</v>
      </c>
      <c r="J158" s="16">
        <v>229</v>
      </c>
      <c r="K158" s="16" t="str">
        <f t="shared" si="9"/>
        <v>是</v>
      </c>
      <c r="L158" s="26">
        <v>3260</v>
      </c>
      <c r="M158" s="16" t="str">
        <f t="shared" si="10"/>
        <v>是</v>
      </c>
      <c r="N158" s="27" t="s">
        <v>27</v>
      </c>
      <c r="O158" s="27" t="s">
        <v>28</v>
      </c>
      <c r="P158" s="43" t="str">
        <f t="shared" si="11"/>
        <v>是</v>
      </c>
      <c r="Q158" s="48" t="s">
        <v>29</v>
      </c>
      <c r="R158" s="44">
        <v>0</v>
      </c>
      <c r="S158" s="57"/>
    </row>
    <row r="159" s="54" customFormat="1" ht="25" customHeight="1" spans="1:19">
      <c r="A159" s="55">
        <v>154</v>
      </c>
      <c r="B159" s="57" t="s">
        <v>1148</v>
      </c>
      <c r="C159" s="58">
        <v>20200318299</v>
      </c>
      <c r="D159" s="59" t="s">
        <v>1163</v>
      </c>
      <c r="E159" s="56">
        <f>VLOOKUP(C159,[10]sheet1!$A:$AO,40,0)</f>
        <v>0</v>
      </c>
      <c r="F159" s="38" t="str">
        <f>VLOOKUP(C159,[10]sheet1!$A:$AO,41,0)</f>
        <v/>
      </c>
      <c r="G159" s="37">
        <v>14</v>
      </c>
      <c r="H159" s="37">
        <v>5.5</v>
      </c>
      <c r="I159" s="37">
        <f t="shared" si="8"/>
        <v>19.5</v>
      </c>
      <c r="J159" s="16">
        <v>474</v>
      </c>
      <c r="K159" s="16" t="str">
        <f t="shared" si="9"/>
        <v>是</v>
      </c>
      <c r="L159" s="26">
        <v>3830</v>
      </c>
      <c r="M159" s="16" t="str">
        <f t="shared" si="10"/>
        <v>是</v>
      </c>
      <c r="N159" s="27" t="s">
        <v>27</v>
      </c>
      <c r="O159" s="27" t="s">
        <v>28</v>
      </c>
      <c r="P159" s="43" t="str">
        <f t="shared" si="11"/>
        <v>是</v>
      </c>
      <c r="Q159" s="48" t="s">
        <v>29</v>
      </c>
      <c r="R159" s="44">
        <v>0</v>
      </c>
      <c r="S159" s="57"/>
    </row>
    <row r="160" s="54" customFormat="1" ht="25" customHeight="1" spans="1:19">
      <c r="A160" s="55">
        <v>155</v>
      </c>
      <c r="B160" s="57" t="s">
        <v>1148</v>
      </c>
      <c r="C160" s="58">
        <v>20200318052</v>
      </c>
      <c r="D160" s="59" t="s">
        <v>1164</v>
      </c>
      <c r="E160" s="56">
        <f>VLOOKUP(C160,[10]sheet1!$A:$AO,40,0)</f>
        <v>0</v>
      </c>
      <c r="F160" s="38" t="str">
        <f>VLOOKUP(C160,[10]sheet1!$A:$AO,41,0)</f>
        <v/>
      </c>
      <c r="G160" s="37">
        <v>16</v>
      </c>
      <c r="H160" s="37">
        <v>5.5</v>
      </c>
      <c r="I160" s="37">
        <f t="shared" si="8"/>
        <v>21.5</v>
      </c>
      <c r="J160" s="16">
        <v>210</v>
      </c>
      <c r="K160" s="16" t="str">
        <f t="shared" si="9"/>
        <v>是</v>
      </c>
      <c r="L160" s="26">
        <v>3190</v>
      </c>
      <c r="M160" s="16" t="str">
        <f t="shared" si="10"/>
        <v>是</v>
      </c>
      <c r="N160" s="27" t="s">
        <v>27</v>
      </c>
      <c r="O160" s="27" t="s">
        <v>28</v>
      </c>
      <c r="P160" s="43" t="str">
        <f t="shared" si="11"/>
        <v>是</v>
      </c>
      <c r="Q160" s="48" t="s">
        <v>29</v>
      </c>
      <c r="R160" s="44">
        <v>0</v>
      </c>
      <c r="S160" s="57"/>
    </row>
    <row r="161" s="54" customFormat="1" ht="25" customHeight="1" spans="1:19">
      <c r="A161" s="55">
        <v>156</v>
      </c>
      <c r="B161" s="57" t="s">
        <v>1148</v>
      </c>
      <c r="C161" s="58">
        <v>20200318190</v>
      </c>
      <c r="D161" s="59" t="s">
        <v>1165</v>
      </c>
      <c r="E161" s="56">
        <f>VLOOKUP(C161,[10]sheet1!$A:$AO,40,0)</f>
        <v>0</v>
      </c>
      <c r="F161" s="38" t="str">
        <f>VLOOKUP(C161,[10]sheet1!$A:$AO,41,0)</f>
        <v/>
      </c>
      <c r="G161" s="37">
        <v>15</v>
      </c>
      <c r="H161" s="37">
        <v>5.5</v>
      </c>
      <c r="I161" s="37">
        <f t="shared" si="8"/>
        <v>20.5</v>
      </c>
      <c r="J161" s="16">
        <v>233</v>
      </c>
      <c r="K161" s="16" t="str">
        <f t="shared" si="9"/>
        <v>是</v>
      </c>
      <c r="L161" s="26">
        <v>2630</v>
      </c>
      <c r="M161" s="16" t="str">
        <f t="shared" si="10"/>
        <v>是</v>
      </c>
      <c r="N161" s="27" t="s">
        <v>27</v>
      </c>
      <c r="O161" s="27" t="s">
        <v>28</v>
      </c>
      <c r="P161" s="43" t="str">
        <f t="shared" si="11"/>
        <v>是</v>
      </c>
      <c r="Q161" s="48" t="s">
        <v>29</v>
      </c>
      <c r="R161" s="44">
        <v>0</v>
      </c>
      <c r="S161" s="57"/>
    </row>
    <row r="162" s="54" customFormat="1" ht="25" customHeight="1" spans="1:19">
      <c r="A162" s="55">
        <v>157</v>
      </c>
      <c r="B162" s="57" t="s">
        <v>1148</v>
      </c>
      <c r="C162" s="58">
        <v>20200318320</v>
      </c>
      <c r="D162" s="59" t="s">
        <v>1166</v>
      </c>
      <c r="E162" s="56">
        <f>VLOOKUP(C162,[10]sheet1!$A:$AO,40,0)</f>
        <v>0</v>
      </c>
      <c r="F162" s="38" t="str">
        <f>VLOOKUP(C162,[10]sheet1!$A:$AO,41,0)</f>
        <v/>
      </c>
      <c r="G162" s="37">
        <v>16</v>
      </c>
      <c r="H162" s="37">
        <v>5.5</v>
      </c>
      <c r="I162" s="37">
        <f t="shared" si="8"/>
        <v>21.5</v>
      </c>
      <c r="J162" s="16">
        <v>208</v>
      </c>
      <c r="K162" s="16" t="str">
        <f t="shared" si="9"/>
        <v>是</v>
      </c>
      <c r="L162" s="26">
        <v>3940</v>
      </c>
      <c r="M162" s="16" t="str">
        <f t="shared" si="10"/>
        <v>是</v>
      </c>
      <c r="N162" s="27" t="s">
        <v>27</v>
      </c>
      <c r="O162" s="27" t="s">
        <v>28</v>
      </c>
      <c r="P162" s="43" t="str">
        <f t="shared" si="11"/>
        <v>是</v>
      </c>
      <c r="Q162" s="48" t="s">
        <v>29</v>
      </c>
      <c r="R162" s="44">
        <v>0</v>
      </c>
      <c r="S162" s="57"/>
    </row>
    <row r="163" s="54" customFormat="1" ht="25" customHeight="1" spans="1:19">
      <c r="A163" s="55">
        <v>158</v>
      </c>
      <c r="B163" s="57" t="s">
        <v>1148</v>
      </c>
      <c r="C163" s="58">
        <v>20200318247</v>
      </c>
      <c r="D163" s="59" t="s">
        <v>1167</v>
      </c>
      <c r="E163" s="56">
        <f>VLOOKUP(C163,[10]sheet1!$A:$AO,40,0)</f>
        <v>0</v>
      </c>
      <c r="F163" s="38" t="str">
        <f>VLOOKUP(C163,[10]sheet1!$A:$AO,41,0)</f>
        <v/>
      </c>
      <c r="G163" s="37">
        <v>12</v>
      </c>
      <c r="H163" s="37">
        <v>5.5</v>
      </c>
      <c r="I163" s="37">
        <f t="shared" si="8"/>
        <v>17.5</v>
      </c>
      <c r="J163" s="16">
        <v>221</v>
      </c>
      <c r="K163" s="16" t="str">
        <f t="shared" si="9"/>
        <v>是</v>
      </c>
      <c r="L163" s="26">
        <v>3320</v>
      </c>
      <c r="M163" s="16" t="str">
        <f t="shared" si="10"/>
        <v>是</v>
      </c>
      <c r="N163" s="27" t="s">
        <v>27</v>
      </c>
      <c r="O163" s="27" t="s">
        <v>28</v>
      </c>
      <c r="P163" s="43" t="str">
        <f t="shared" si="11"/>
        <v>是</v>
      </c>
      <c r="Q163" s="48" t="s">
        <v>29</v>
      </c>
      <c r="R163" s="44">
        <v>0</v>
      </c>
      <c r="S163" s="57"/>
    </row>
    <row r="164" s="54" customFormat="1" ht="25" customHeight="1" spans="1:19">
      <c r="A164" s="55">
        <v>159</v>
      </c>
      <c r="B164" s="57" t="s">
        <v>1148</v>
      </c>
      <c r="C164" s="58">
        <v>20200318236</v>
      </c>
      <c r="D164" s="59" t="s">
        <v>1168</v>
      </c>
      <c r="E164" s="56">
        <f>VLOOKUP(C164,[10]sheet1!$A:$AO,40,0)</f>
        <v>0</v>
      </c>
      <c r="F164" s="38" t="str">
        <f>VLOOKUP(C164,[10]sheet1!$A:$AO,41,0)</f>
        <v/>
      </c>
      <c r="G164" s="37">
        <v>16</v>
      </c>
      <c r="H164" s="37">
        <v>5.5</v>
      </c>
      <c r="I164" s="37">
        <f t="shared" si="8"/>
        <v>21.5</v>
      </c>
      <c r="J164" s="16">
        <v>207</v>
      </c>
      <c r="K164" s="16" t="str">
        <f t="shared" si="9"/>
        <v>是</v>
      </c>
      <c r="L164" s="26">
        <v>3240</v>
      </c>
      <c r="M164" s="16" t="str">
        <f t="shared" si="10"/>
        <v>是</v>
      </c>
      <c r="N164" s="27" t="s">
        <v>27</v>
      </c>
      <c r="O164" s="27" t="s">
        <v>28</v>
      </c>
      <c r="P164" s="43" t="str">
        <f t="shared" si="11"/>
        <v>是</v>
      </c>
      <c r="Q164" s="48" t="s">
        <v>29</v>
      </c>
      <c r="R164" s="44">
        <v>0</v>
      </c>
      <c r="S164" s="57"/>
    </row>
    <row r="165" s="54" customFormat="1" ht="25" customHeight="1" spans="1:19">
      <c r="A165" s="55">
        <v>160</v>
      </c>
      <c r="B165" s="57" t="s">
        <v>1148</v>
      </c>
      <c r="C165" s="58">
        <v>20200318100</v>
      </c>
      <c r="D165" s="59" t="s">
        <v>1169</v>
      </c>
      <c r="E165" s="56">
        <f>VLOOKUP(C165,[10]sheet1!$A:$AO,40,0)</f>
        <v>0</v>
      </c>
      <c r="F165" s="38" t="str">
        <f>VLOOKUP(C165,[10]sheet1!$A:$AO,41,0)</f>
        <v/>
      </c>
      <c r="G165" s="37">
        <v>14</v>
      </c>
      <c r="H165" s="37">
        <v>5.5</v>
      </c>
      <c r="I165" s="37">
        <f t="shared" si="8"/>
        <v>19.5</v>
      </c>
      <c r="J165" s="16">
        <v>358</v>
      </c>
      <c r="K165" s="16" t="str">
        <f t="shared" si="9"/>
        <v>是</v>
      </c>
      <c r="L165" s="26">
        <v>3580</v>
      </c>
      <c r="M165" s="16" t="str">
        <f t="shared" si="10"/>
        <v>是</v>
      </c>
      <c r="N165" s="27" t="s">
        <v>27</v>
      </c>
      <c r="O165" s="27" t="s">
        <v>28</v>
      </c>
      <c r="P165" s="43" t="str">
        <f t="shared" si="11"/>
        <v>是</v>
      </c>
      <c r="Q165" s="48" t="s">
        <v>29</v>
      </c>
      <c r="R165" s="44">
        <v>0</v>
      </c>
      <c r="S165" s="57"/>
    </row>
    <row r="166" s="54" customFormat="1" ht="25" customHeight="1" spans="1:19">
      <c r="A166" s="55">
        <v>161</v>
      </c>
      <c r="B166" s="57" t="s">
        <v>1148</v>
      </c>
      <c r="C166" s="58">
        <v>20200318096</v>
      </c>
      <c r="D166" s="59" t="s">
        <v>1170</v>
      </c>
      <c r="E166" s="56">
        <f>VLOOKUP(C166,[10]sheet1!$A:$AO,40,0)</f>
        <v>0</v>
      </c>
      <c r="F166" s="38" t="str">
        <f>VLOOKUP(C166,[10]sheet1!$A:$AO,41,0)</f>
        <v/>
      </c>
      <c r="G166" s="37">
        <v>16</v>
      </c>
      <c r="H166" s="37">
        <v>5.5</v>
      </c>
      <c r="I166" s="37">
        <f t="shared" si="8"/>
        <v>21.5</v>
      </c>
      <c r="J166" s="16">
        <v>203</v>
      </c>
      <c r="K166" s="16" t="str">
        <f t="shared" si="9"/>
        <v>是</v>
      </c>
      <c r="L166" s="26">
        <v>3020</v>
      </c>
      <c r="M166" s="16" t="str">
        <f t="shared" si="10"/>
        <v>是</v>
      </c>
      <c r="N166" s="27" t="s">
        <v>27</v>
      </c>
      <c r="O166" s="27" t="s">
        <v>28</v>
      </c>
      <c r="P166" s="43" t="str">
        <f t="shared" si="11"/>
        <v>是</v>
      </c>
      <c r="Q166" s="48" t="s">
        <v>29</v>
      </c>
      <c r="R166" s="44">
        <v>0</v>
      </c>
      <c r="S166" s="57"/>
    </row>
    <row r="167" s="54" customFormat="1" ht="25" customHeight="1" spans="1:19">
      <c r="A167" s="55">
        <v>162</v>
      </c>
      <c r="B167" s="57" t="s">
        <v>1148</v>
      </c>
      <c r="C167" s="58">
        <v>20200318163</v>
      </c>
      <c r="D167" s="59" t="s">
        <v>1171</v>
      </c>
      <c r="E167" s="56">
        <f>VLOOKUP(C167,[10]sheet1!$A:$AO,40,0)</f>
        <v>0</v>
      </c>
      <c r="F167" s="38" t="str">
        <f>VLOOKUP(C167,[10]sheet1!$A:$AO,41,0)</f>
        <v/>
      </c>
      <c r="G167" s="37">
        <v>15</v>
      </c>
      <c r="H167" s="37">
        <v>5.5</v>
      </c>
      <c r="I167" s="37">
        <f t="shared" si="8"/>
        <v>20.5</v>
      </c>
      <c r="J167" s="16">
        <v>184</v>
      </c>
      <c r="K167" s="16" t="str">
        <f t="shared" si="9"/>
        <v>是</v>
      </c>
      <c r="L167" s="26">
        <v>3100</v>
      </c>
      <c r="M167" s="16" t="str">
        <f t="shared" si="10"/>
        <v>是</v>
      </c>
      <c r="N167" s="27" t="s">
        <v>27</v>
      </c>
      <c r="O167" s="27" t="s">
        <v>28</v>
      </c>
      <c r="P167" s="43" t="str">
        <f t="shared" si="11"/>
        <v>是</v>
      </c>
      <c r="Q167" s="48" t="s">
        <v>29</v>
      </c>
      <c r="R167" s="44">
        <v>0</v>
      </c>
      <c r="S167" s="57"/>
    </row>
    <row r="168" s="54" customFormat="1" ht="25" customHeight="1" spans="1:19">
      <c r="A168" s="55">
        <v>163</v>
      </c>
      <c r="B168" s="57" t="s">
        <v>1148</v>
      </c>
      <c r="C168" s="58">
        <v>20200318009</v>
      </c>
      <c r="D168" s="59" t="s">
        <v>1172</v>
      </c>
      <c r="E168" s="56">
        <f>VLOOKUP(C168,[10]sheet1!$A:$AO,40,0)</f>
        <v>0</v>
      </c>
      <c r="F168" s="38" t="str">
        <f>VLOOKUP(C168,[10]sheet1!$A:$AO,41,0)</f>
        <v/>
      </c>
      <c r="G168" s="37">
        <v>17</v>
      </c>
      <c r="H168" s="37">
        <v>5.5</v>
      </c>
      <c r="I168" s="37">
        <f t="shared" si="8"/>
        <v>22.5</v>
      </c>
      <c r="J168" s="16">
        <v>244</v>
      </c>
      <c r="K168" s="16" t="str">
        <f t="shared" si="9"/>
        <v>是</v>
      </c>
      <c r="L168" s="26">
        <v>3650</v>
      </c>
      <c r="M168" s="16" t="str">
        <f t="shared" si="10"/>
        <v>是</v>
      </c>
      <c r="N168" s="27" t="s">
        <v>27</v>
      </c>
      <c r="O168" s="27" t="s">
        <v>28</v>
      </c>
      <c r="P168" s="43" t="str">
        <f t="shared" si="11"/>
        <v>是</v>
      </c>
      <c r="Q168" s="48" t="s">
        <v>29</v>
      </c>
      <c r="R168" s="44">
        <v>0</v>
      </c>
      <c r="S168" s="57"/>
    </row>
    <row r="169" s="54" customFormat="1" ht="25" customHeight="1" spans="1:19">
      <c r="A169" s="55">
        <v>164</v>
      </c>
      <c r="B169" s="57" t="s">
        <v>1148</v>
      </c>
      <c r="C169" s="58">
        <v>20200318210</v>
      </c>
      <c r="D169" s="59" t="s">
        <v>1173</v>
      </c>
      <c r="E169" s="56">
        <f>VLOOKUP(C169,[10]sheet1!$A:$AO,40,0)</f>
        <v>0</v>
      </c>
      <c r="F169" s="38" t="str">
        <f>VLOOKUP(C169,[10]sheet1!$A:$AO,41,0)</f>
        <v/>
      </c>
      <c r="G169" s="37">
        <v>13</v>
      </c>
      <c r="H169" s="37">
        <v>5.5</v>
      </c>
      <c r="I169" s="37">
        <f t="shared" si="8"/>
        <v>18.5</v>
      </c>
      <c r="J169" s="16">
        <v>326</v>
      </c>
      <c r="K169" s="16" t="str">
        <f t="shared" si="9"/>
        <v>是</v>
      </c>
      <c r="L169" s="26">
        <v>3600</v>
      </c>
      <c r="M169" s="16" t="str">
        <f t="shared" si="10"/>
        <v>是</v>
      </c>
      <c r="N169" s="27" t="s">
        <v>27</v>
      </c>
      <c r="O169" s="27" t="s">
        <v>28</v>
      </c>
      <c r="P169" s="43" t="str">
        <f t="shared" si="11"/>
        <v>是</v>
      </c>
      <c r="Q169" s="48" t="s">
        <v>29</v>
      </c>
      <c r="R169" s="44">
        <v>0</v>
      </c>
      <c r="S169" s="57"/>
    </row>
    <row r="170" s="54" customFormat="1" ht="25" customHeight="1" spans="1:19">
      <c r="A170" s="55">
        <v>165</v>
      </c>
      <c r="B170" s="57" t="s">
        <v>1148</v>
      </c>
      <c r="C170" s="58">
        <v>20200318298</v>
      </c>
      <c r="D170" s="59" t="s">
        <v>1174</v>
      </c>
      <c r="E170" s="56">
        <f>VLOOKUP(C170,[10]sheet1!$A:$AO,40,0)</f>
        <v>0</v>
      </c>
      <c r="F170" s="38" t="str">
        <f>VLOOKUP(C170,[10]sheet1!$A:$AO,41,0)</f>
        <v/>
      </c>
      <c r="G170" s="37">
        <v>14</v>
      </c>
      <c r="H170" s="37">
        <v>8.5</v>
      </c>
      <c r="I170" s="37">
        <f t="shared" si="8"/>
        <v>22.5</v>
      </c>
      <c r="J170" s="16">
        <v>213</v>
      </c>
      <c r="K170" s="16" t="str">
        <f t="shared" si="9"/>
        <v>是</v>
      </c>
      <c r="L170" s="26">
        <v>3440</v>
      </c>
      <c r="M170" s="16" t="str">
        <f t="shared" si="10"/>
        <v>是</v>
      </c>
      <c r="N170" s="27" t="s">
        <v>27</v>
      </c>
      <c r="O170" s="27" t="s">
        <v>28</v>
      </c>
      <c r="P170" s="43" t="str">
        <f t="shared" si="11"/>
        <v>是</v>
      </c>
      <c r="Q170" s="48" t="s">
        <v>29</v>
      </c>
      <c r="R170" s="44">
        <v>0</v>
      </c>
      <c r="S170" s="57"/>
    </row>
    <row r="171" s="54" customFormat="1" ht="25" customHeight="1" spans="1:19">
      <c r="A171" s="55">
        <v>166</v>
      </c>
      <c r="B171" s="57" t="s">
        <v>1148</v>
      </c>
      <c r="C171" s="58">
        <v>20200318158</v>
      </c>
      <c r="D171" s="59" t="s">
        <v>1175</v>
      </c>
      <c r="E171" s="56">
        <f>VLOOKUP(C171,[10]sheet1!$A:$AO,40,0)</f>
        <v>0</v>
      </c>
      <c r="F171" s="38" t="str">
        <f>VLOOKUP(C171,[10]sheet1!$A:$AO,41,0)</f>
        <v/>
      </c>
      <c r="G171" s="37">
        <v>13</v>
      </c>
      <c r="H171" s="37">
        <v>5.5</v>
      </c>
      <c r="I171" s="37">
        <f t="shared" si="8"/>
        <v>18.5</v>
      </c>
      <c r="J171" s="16">
        <v>212</v>
      </c>
      <c r="K171" s="16" t="str">
        <f t="shared" si="9"/>
        <v>是</v>
      </c>
      <c r="L171" s="26">
        <v>2780</v>
      </c>
      <c r="M171" s="16" t="str">
        <f t="shared" si="10"/>
        <v>是</v>
      </c>
      <c r="N171" s="27" t="s">
        <v>27</v>
      </c>
      <c r="O171" s="27" t="s">
        <v>28</v>
      </c>
      <c r="P171" s="43" t="str">
        <f t="shared" si="11"/>
        <v>是</v>
      </c>
      <c r="Q171" s="48" t="s">
        <v>29</v>
      </c>
      <c r="R171" s="44">
        <v>0</v>
      </c>
      <c r="S171" s="57"/>
    </row>
    <row r="172" s="54" customFormat="1" ht="25" customHeight="1" spans="1:19">
      <c r="A172" s="55">
        <v>167</v>
      </c>
      <c r="B172" s="57" t="s">
        <v>1148</v>
      </c>
      <c r="C172" s="58">
        <v>20200318318</v>
      </c>
      <c r="D172" s="59" t="s">
        <v>1176</v>
      </c>
      <c r="E172" s="56">
        <f>VLOOKUP(C172,[10]sheet1!$A:$AO,40,0)</f>
        <v>0</v>
      </c>
      <c r="F172" s="38" t="str">
        <f>VLOOKUP(C172,[10]sheet1!$A:$AO,41,0)</f>
        <v/>
      </c>
      <c r="G172" s="37">
        <v>15</v>
      </c>
      <c r="H172" s="37">
        <v>5.5</v>
      </c>
      <c r="I172" s="37">
        <f t="shared" si="8"/>
        <v>20.5</v>
      </c>
      <c r="J172" s="16">
        <v>166</v>
      </c>
      <c r="K172" s="16" t="str">
        <f t="shared" si="9"/>
        <v>是</v>
      </c>
      <c r="L172" s="26">
        <v>2880</v>
      </c>
      <c r="M172" s="16" t="str">
        <f t="shared" si="10"/>
        <v>是</v>
      </c>
      <c r="N172" s="27" t="s">
        <v>27</v>
      </c>
      <c r="O172" s="27" t="s">
        <v>28</v>
      </c>
      <c r="P172" s="43" t="str">
        <f t="shared" si="11"/>
        <v>是</v>
      </c>
      <c r="Q172" s="48" t="s">
        <v>29</v>
      </c>
      <c r="R172" s="44">
        <v>0</v>
      </c>
      <c r="S172" s="57"/>
    </row>
    <row r="173" s="54" customFormat="1" ht="25" customHeight="1" spans="1:19">
      <c r="A173" s="55">
        <v>168</v>
      </c>
      <c r="B173" s="57" t="s">
        <v>1148</v>
      </c>
      <c r="C173" s="58">
        <v>20200318185</v>
      </c>
      <c r="D173" s="59" t="s">
        <v>1177</v>
      </c>
      <c r="E173" s="56">
        <f>VLOOKUP(C173,[10]sheet1!$A:$AO,40,0)</f>
        <v>0</v>
      </c>
      <c r="F173" s="38" t="str">
        <f>VLOOKUP(C173,[10]sheet1!$A:$AO,41,0)</f>
        <v/>
      </c>
      <c r="G173" s="37">
        <v>14</v>
      </c>
      <c r="H173" s="37">
        <v>5.5</v>
      </c>
      <c r="I173" s="37">
        <f t="shared" si="8"/>
        <v>19.5</v>
      </c>
      <c r="J173" s="16">
        <v>272</v>
      </c>
      <c r="K173" s="16" t="str">
        <f t="shared" si="9"/>
        <v>是</v>
      </c>
      <c r="L173" s="26">
        <v>3770</v>
      </c>
      <c r="M173" s="16" t="str">
        <f t="shared" si="10"/>
        <v>是</v>
      </c>
      <c r="N173" s="27" t="s">
        <v>27</v>
      </c>
      <c r="O173" s="27" t="s">
        <v>28</v>
      </c>
      <c r="P173" s="43" t="str">
        <f t="shared" si="11"/>
        <v>是</v>
      </c>
      <c r="Q173" s="48" t="s">
        <v>29</v>
      </c>
      <c r="R173" s="44">
        <v>0</v>
      </c>
      <c r="S173" s="57"/>
    </row>
    <row r="174" s="54" customFormat="1" ht="25" customHeight="1" spans="1:19">
      <c r="A174" s="55">
        <v>169</v>
      </c>
      <c r="B174" s="57" t="s">
        <v>1148</v>
      </c>
      <c r="C174" s="58">
        <v>20200318312</v>
      </c>
      <c r="D174" s="59" t="s">
        <v>1178</v>
      </c>
      <c r="E174" s="56">
        <f>VLOOKUP(C174,[10]sheet1!$A:$AO,40,0)</f>
        <v>0</v>
      </c>
      <c r="F174" s="38" t="str">
        <f>VLOOKUP(C174,[10]sheet1!$A:$AO,41,0)</f>
        <v/>
      </c>
      <c r="G174" s="37">
        <v>16</v>
      </c>
      <c r="H174" s="37">
        <v>5.5</v>
      </c>
      <c r="I174" s="37">
        <f t="shared" si="8"/>
        <v>21.5</v>
      </c>
      <c r="J174" s="16">
        <v>207</v>
      </c>
      <c r="K174" s="16" t="str">
        <f t="shared" si="9"/>
        <v>是</v>
      </c>
      <c r="L174" s="26">
        <v>3340</v>
      </c>
      <c r="M174" s="16" t="str">
        <f t="shared" si="10"/>
        <v>是</v>
      </c>
      <c r="N174" s="27" t="s">
        <v>27</v>
      </c>
      <c r="O174" s="27" t="s">
        <v>28</v>
      </c>
      <c r="P174" s="43" t="str">
        <f t="shared" si="11"/>
        <v>是</v>
      </c>
      <c r="Q174" s="48" t="s">
        <v>29</v>
      </c>
      <c r="R174" s="44">
        <v>0</v>
      </c>
      <c r="S174" s="57"/>
    </row>
    <row r="175" s="54" customFormat="1" ht="25" customHeight="1" spans="1:19">
      <c r="A175" s="55">
        <v>170</v>
      </c>
      <c r="B175" s="57" t="s">
        <v>1148</v>
      </c>
      <c r="C175" s="58">
        <v>20200318079</v>
      </c>
      <c r="D175" s="59" t="s">
        <v>1179</v>
      </c>
      <c r="E175" s="56">
        <f>VLOOKUP(C175,[10]sheet1!$A:$AO,40,0)</f>
        <v>0</v>
      </c>
      <c r="F175" s="38" t="str">
        <f>VLOOKUP(C175,[10]sheet1!$A:$AO,41,0)</f>
        <v/>
      </c>
      <c r="G175" s="37">
        <v>16</v>
      </c>
      <c r="H175" s="37">
        <v>5.5</v>
      </c>
      <c r="I175" s="37">
        <f t="shared" si="8"/>
        <v>21.5</v>
      </c>
      <c r="J175" s="16">
        <v>228</v>
      </c>
      <c r="K175" s="16" t="str">
        <f t="shared" si="9"/>
        <v>是</v>
      </c>
      <c r="L175" s="26">
        <v>3550</v>
      </c>
      <c r="M175" s="16" t="str">
        <f t="shared" si="10"/>
        <v>是</v>
      </c>
      <c r="N175" s="27" t="s">
        <v>27</v>
      </c>
      <c r="O175" s="27" t="s">
        <v>28</v>
      </c>
      <c r="P175" s="43" t="str">
        <f t="shared" si="11"/>
        <v>是</v>
      </c>
      <c r="Q175" s="48" t="s">
        <v>29</v>
      </c>
      <c r="R175" s="44">
        <v>0</v>
      </c>
      <c r="S175" s="57"/>
    </row>
    <row r="176" s="54" customFormat="1" ht="25" customHeight="1" spans="1:19">
      <c r="A176" s="55">
        <v>171</v>
      </c>
      <c r="B176" s="57" t="s">
        <v>1148</v>
      </c>
      <c r="C176" s="58">
        <v>20200318089</v>
      </c>
      <c r="D176" s="59" t="s">
        <v>1180</v>
      </c>
      <c r="E176" s="56">
        <f>VLOOKUP(C176,[10]sheet1!$A:$AO,40,0)</f>
        <v>0</v>
      </c>
      <c r="F176" s="38" t="str">
        <f>VLOOKUP(C176,[10]sheet1!$A:$AO,41,0)</f>
        <v/>
      </c>
      <c r="G176" s="37">
        <v>12</v>
      </c>
      <c r="H176" s="37">
        <v>5.5</v>
      </c>
      <c r="I176" s="37">
        <f t="shared" si="8"/>
        <v>17.5</v>
      </c>
      <c r="J176" s="16">
        <v>199</v>
      </c>
      <c r="K176" s="16" t="str">
        <f t="shared" si="9"/>
        <v>是</v>
      </c>
      <c r="L176" s="26">
        <v>3220</v>
      </c>
      <c r="M176" s="16" t="str">
        <f t="shared" si="10"/>
        <v>是</v>
      </c>
      <c r="N176" s="27" t="s">
        <v>27</v>
      </c>
      <c r="O176" s="27" t="s">
        <v>28</v>
      </c>
      <c r="P176" s="43" t="str">
        <f t="shared" si="11"/>
        <v>是</v>
      </c>
      <c r="Q176" s="48" t="s">
        <v>29</v>
      </c>
      <c r="R176" s="44">
        <v>0</v>
      </c>
      <c r="S176" s="57"/>
    </row>
    <row r="177" s="54" customFormat="1" ht="25" customHeight="1" spans="1:19">
      <c r="A177" s="55">
        <v>172</v>
      </c>
      <c r="B177" s="57" t="s">
        <v>1148</v>
      </c>
      <c r="C177" s="58">
        <v>20200318296</v>
      </c>
      <c r="D177" s="59" t="s">
        <v>1181</v>
      </c>
      <c r="E177" s="56">
        <f>VLOOKUP(C177,[10]sheet1!$A:$AO,40,0)</f>
        <v>0</v>
      </c>
      <c r="F177" s="38" t="str">
        <f>VLOOKUP(C177,[10]sheet1!$A:$AO,41,0)</f>
        <v/>
      </c>
      <c r="G177" s="37">
        <v>20</v>
      </c>
      <c r="H177" s="37">
        <v>5.5</v>
      </c>
      <c r="I177" s="37">
        <f t="shared" si="8"/>
        <v>25.5</v>
      </c>
      <c r="J177" s="16">
        <v>226</v>
      </c>
      <c r="K177" s="16" t="str">
        <f t="shared" si="9"/>
        <v>是</v>
      </c>
      <c r="L177" s="26">
        <v>3300</v>
      </c>
      <c r="M177" s="16" t="str">
        <f t="shared" si="10"/>
        <v>是</v>
      </c>
      <c r="N177" s="27" t="s">
        <v>27</v>
      </c>
      <c r="O177" s="27" t="s">
        <v>28</v>
      </c>
      <c r="P177" s="43" t="str">
        <f t="shared" si="11"/>
        <v>是</v>
      </c>
      <c r="Q177" s="48" t="s">
        <v>29</v>
      </c>
      <c r="R177" s="44">
        <v>0</v>
      </c>
      <c r="S177" s="57"/>
    </row>
    <row r="178" s="54" customFormat="1" ht="25" customHeight="1" spans="1:19">
      <c r="A178" s="55">
        <v>173</v>
      </c>
      <c r="B178" s="57" t="s">
        <v>1148</v>
      </c>
      <c r="C178" s="58">
        <v>20200318002</v>
      </c>
      <c r="D178" s="59" t="s">
        <v>1182</v>
      </c>
      <c r="E178" s="56">
        <f>VLOOKUP(C178,[10]sheet1!$A:$AO,40,0)</f>
        <v>0</v>
      </c>
      <c r="F178" s="38" t="str">
        <f>VLOOKUP(C178,[10]sheet1!$A:$AO,41,0)</f>
        <v/>
      </c>
      <c r="G178" s="37">
        <v>16</v>
      </c>
      <c r="H178" s="37">
        <v>5.5</v>
      </c>
      <c r="I178" s="37">
        <f t="shared" si="8"/>
        <v>21.5</v>
      </c>
      <c r="J178" s="16">
        <v>151</v>
      </c>
      <c r="K178" s="16" t="str">
        <f t="shared" si="9"/>
        <v>是</v>
      </c>
      <c r="L178" s="26">
        <v>2450</v>
      </c>
      <c r="M178" s="16" t="str">
        <f t="shared" si="10"/>
        <v>是</v>
      </c>
      <c r="N178" s="27" t="s">
        <v>27</v>
      </c>
      <c r="O178" s="27" t="s">
        <v>28</v>
      </c>
      <c r="P178" s="43" t="str">
        <f t="shared" si="11"/>
        <v>是</v>
      </c>
      <c r="Q178" s="48" t="s">
        <v>29</v>
      </c>
      <c r="R178" s="44">
        <v>0</v>
      </c>
      <c r="S178" s="57"/>
    </row>
    <row r="179" s="54" customFormat="1" ht="25" customHeight="1" spans="1:19">
      <c r="A179" s="55">
        <v>174</v>
      </c>
      <c r="B179" s="57" t="s">
        <v>1148</v>
      </c>
      <c r="C179" s="58">
        <v>20200318055</v>
      </c>
      <c r="D179" s="59" t="s">
        <v>1183</v>
      </c>
      <c r="E179" s="56">
        <f>VLOOKUP(C179,[10]sheet1!$A:$AO,40,0)</f>
        <v>0</v>
      </c>
      <c r="F179" s="38" t="str">
        <f>VLOOKUP(C179,[10]sheet1!$A:$AO,41,0)</f>
        <v/>
      </c>
      <c r="G179" s="37">
        <v>13</v>
      </c>
      <c r="H179" s="37">
        <v>5.5</v>
      </c>
      <c r="I179" s="37">
        <f t="shared" si="8"/>
        <v>18.5</v>
      </c>
      <c r="J179" s="16">
        <v>154</v>
      </c>
      <c r="K179" s="16" t="str">
        <f t="shared" si="9"/>
        <v>是</v>
      </c>
      <c r="L179" s="26">
        <v>3100</v>
      </c>
      <c r="M179" s="16" t="str">
        <f t="shared" si="10"/>
        <v>是</v>
      </c>
      <c r="N179" s="27" t="s">
        <v>27</v>
      </c>
      <c r="O179" s="27" t="s">
        <v>28</v>
      </c>
      <c r="P179" s="43" t="str">
        <f t="shared" si="11"/>
        <v>是</v>
      </c>
      <c r="Q179" s="48" t="s">
        <v>29</v>
      </c>
      <c r="R179" s="44">
        <v>0</v>
      </c>
      <c r="S179" s="57"/>
    </row>
    <row r="180" s="54" customFormat="1" ht="25" customHeight="1" spans="1:19">
      <c r="A180" s="55">
        <v>175</v>
      </c>
      <c r="B180" s="57" t="s">
        <v>1148</v>
      </c>
      <c r="C180" s="58">
        <v>20200318150</v>
      </c>
      <c r="D180" s="59" t="s">
        <v>1184</v>
      </c>
      <c r="E180" s="56">
        <f>VLOOKUP(C180,[10]sheet1!$A:$AO,40,0)</f>
        <v>0</v>
      </c>
      <c r="F180" s="38" t="str">
        <f>VLOOKUP(C180,[10]sheet1!$A:$AO,41,0)</f>
        <v/>
      </c>
      <c r="G180" s="37">
        <v>15</v>
      </c>
      <c r="H180" s="37">
        <v>5.5</v>
      </c>
      <c r="I180" s="37">
        <f t="shared" si="8"/>
        <v>20.5</v>
      </c>
      <c r="J180" s="16">
        <v>168</v>
      </c>
      <c r="K180" s="16" t="str">
        <f t="shared" si="9"/>
        <v>是</v>
      </c>
      <c r="L180" s="26">
        <v>3210</v>
      </c>
      <c r="M180" s="16" t="str">
        <f t="shared" si="10"/>
        <v>是</v>
      </c>
      <c r="N180" s="27" t="s">
        <v>27</v>
      </c>
      <c r="O180" s="27" t="s">
        <v>28</v>
      </c>
      <c r="P180" s="43" t="str">
        <f t="shared" si="11"/>
        <v>是</v>
      </c>
      <c r="Q180" s="48" t="s">
        <v>29</v>
      </c>
      <c r="R180" s="44">
        <v>0</v>
      </c>
      <c r="S180" s="57"/>
    </row>
    <row r="181" s="54" customFormat="1" ht="25" customHeight="1" spans="1:19">
      <c r="A181" s="55">
        <v>176</v>
      </c>
      <c r="B181" s="57" t="s">
        <v>1148</v>
      </c>
      <c r="C181" s="58">
        <v>20200318109</v>
      </c>
      <c r="D181" s="59" t="s">
        <v>1185</v>
      </c>
      <c r="E181" s="56">
        <f>VLOOKUP(C181,[10]sheet1!$A:$AO,40,0)</f>
        <v>0</v>
      </c>
      <c r="F181" s="38" t="str">
        <f>VLOOKUP(C181,[10]sheet1!$A:$AO,41,0)</f>
        <v/>
      </c>
      <c r="G181" s="37">
        <v>11</v>
      </c>
      <c r="H181" s="37">
        <v>5.5</v>
      </c>
      <c r="I181" s="37">
        <f t="shared" si="8"/>
        <v>16.5</v>
      </c>
      <c r="J181" s="16">
        <v>172</v>
      </c>
      <c r="K181" s="16" t="str">
        <f t="shared" si="9"/>
        <v>是</v>
      </c>
      <c r="L181" s="26">
        <v>2440</v>
      </c>
      <c r="M181" s="16" t="str">
        <f t="shared" si="10"/>
        <v>是</v>
      </c>
      <c r="N181" s="27" t="s">
        <v>27</v>
      </c>
      <c r="O181" s="27" t="s">
        <v>28</v>
      </c>
      <c r="P181" s="43" t="str">
        <f t="shared" si="11"/>
        <v>是</v>
      </c>
      <c r="Q181" s="48" t="s">
        <v>29</v>
      </c>
      <c r="R181" s="44">
        <v>0</v>
      </c>
      <c r="S181" s="57"/>
    </row>
    <row r="182" s="54" customFormat="1" ht="25" customHeight="1" spans="1:19">
      <c r="A182" s="55">
        <v>177</v>
      </c>
      <c r="B182" s="57" t="s">
        <v>1148</v>
      </c>
      <c r="C182" s="58">
        <v>20200318317</v>
      </c>
      <c r="D182" s="59" t="s">
        <v>1186</v>
      </c>
      <c r="E182" s="56">
        <f>VLOOKUP(C182,[10]sheet1!$A:$AO,40,0)</f>
        <v>0</v>
      </c>
      <c r="F182" s="38" t="str">
        <f>VLOOKUP(C182,[10]sheet1!$A:$AO,41,0)</f>
        <v/>
      </c>
      <c r="G182" s="37">
        <v>13</v>
      </c>
      <c r="H182" s="37">
        <v>5.5</v>
      </c>
      <c r="I182" s="37">
        <f t="shared" si="8"/>
        <v>18.5</v>
      </c>
      <c r="J182" s="16">
        <v>203</v>
      </c>
      <c r="K182" s="16" t="str">
        <f t="shared" si="9"/>
        <v>是</v>
      </c>
      <c r="L182" s="26">
        <v>3030</v>
      </c>
      <c r="M182" s="16" t="str">
        <f t="shared" si="10"/>
        <v>是</v>
      </c>
      <c r="N182" s="27" t="s">
        <v>27</v>
      </c>
      <c r="O182" s="27" t="s">
        <v>28</v>
      </c>
      <c r="P182" s="43" t="str">
        <f t="shared" si="11"/>
        <v>是</v>
      </c>
      <c r="Q182" s="48" t="s">
        <v>29</v>
      </c>
      <c r="R182" s="44">
        <v>0</v>
      </c>
      <c r="S182" s="57"/>
    </row>
    <row r="183" s="54" customFormat="1" ht="25" customHeight="1" spans="1:19">
      <c r="A183" s="55">
        <v>178</v>
      </c>
      <c r="B183" s="57" t="s">
        <v>1148</v>
      </c>
      <c r="C183" s="58">
        <v>20200318160</v>
      </c>
      <c r="D183" s="59" t="s">
        <v>1187</v>
      </c>
      <c r="E183" s="56">
        <f>VLOOKUP(C183,[10]sheet1!$A:$AO,40,0)</f>
        <v>0</v>
      </c>
      <c r="F183" s="38" t="str">
        <f>VLOOKUP(C183,[10]sheet1!$A:$AO,41,0)</f>
        <v/>
      </c>
      <c r="G183" s="37">
        <v>15</v>
      </c>
      <c r="H183" s="37">
        <v>5.5</v>
      </c>
      <c r="I183" s="37">
        <f t="shared" si="8"/>
        <v>20.5</v>
      </c>
      <c r="J183" s="16">
        <v>222</v>
      </c>
      <c r="K183" s="16" t="str">
        <f t="shared" si="9"/>
        <v>是</v>
      </c>
      <c r="L183" s="26">
        <v>3090</v>
      </c>
      <c r="M183" s="16" t="str">
        <f t="shared" si="10"/>
        <v>是</v>
      </c>
      <c r="N183" s="27" t="s">
        <v>27</v>
      </c>
      <c r="O183" s="27" t="s">
        <v>28</v>
      </c>
      <c r="P183" s="43" t="str">
        <f t="shared" si="11"/>
        <v>是</v>
      </c>
      <c r="Q183" s="48" t="s">
        <v>29</v>
      </c>
      <c r="R183" s="44">
        <v>0</v>
      </c>
      <c r="S183" s="57"/>
    </row>
    <row r="184" s="54" customFormat="1" ht="25" customHeight="1" spans="1:19">
      <c r="A184" s="55">
        <v>179</v>
      </c>
      <c r="B184" s="57" t="s">
        <v>1148</v>
      </c>
      <c r="C184" s="58">
        <v>20200318189</v>
      </c>
      <c r="D184" s="59" t="s">
        <v>1188</v>
      </c>
      <c r="E184" s="56">
        <f>VLOOKUP(C184,[10]sheet1!$A:$AO,40,0)</f>
        <v>0</v>
      </c>
      <c r="F184" s="38" t="str">
        <f>VLOOKUP(C184,[10]sheet1!$A:$AO,41,0)</f>
        <v/>
      </c>
      <c r="G184" s="37">
        <v>15</v>
      </c>
      <c r="H184" s="37">
        <v>5.5</v>
      </c>
      <c r="I184" s="37">
        <f t="shared" si="8"/>
        <v>20.5</v>
      </c>
      <c r="J184" s="16">
        <v>163</v>
      </c>
      <c r="K184" s="16" t="str">
        <f t="shared" si="9"/>
        <v>是</v>
      </c>
      <c r="L184" s="26">
        <v>3280</v>
      </c>
      <c r="M184" s="16" t="str">
        <f t="shared" si="10"/>
        <v>是</v>
      </c>
      <c r="N184" s="27" t="s">
        <v>27</v>
      </c>
      <c r="O184" s="27" t="s">
        <v>28</v>
      </c>
      <c r="P184" s="43" t="str">
        <f t="shared" si="11"/>
        <v>是</v>
      </c>
      <c r="Q184" s="48" t="s">
        <v>29</v>
      </c>
      <c r="R184" s="44">
        <v>0</v>
      </c>
      <c r="S184" s="57"/>
    </row>
    <row r="185" s="54" customFormat="1" ht="25" customHeight="1" spans="1:19">
      <c r="A185" s="55">
        <v>180</v>
      </c>
      <c r="B185" s="57" t="s">
        <v>1148</v>
      </c>
      <c r="C185" s="58">
        <v>20200318076</v>
      </c>
      <c r="D185" s="59" t="s">
        <v>1189</v>
      </c>
      <c r="E185" s="56">
        <f>VLOOKUP(C185,[10]sheet1!$A:$AO,40,0)</f>
        <v>0</v>
      </c>
      <c r="F185" s="38" t="str">
        <f>VLOOKUP(C185,[10]sheet1!$A:$AO,41,0)</f>
        <v/>
      </c>
      <c r="G185" s="37">
        <v>15</v>
      </c>
      <c r="H185" s="37">
        <v>5.5</v>
      </c>
      <c r="I185" s="37">
        <f t="shared" si="8"/>
        <v>20.5</v>
      </c>
      <c r="J185" s="16">
        <v>133</v>
      </c>
      <c r="K185" s="16" t="str">
        <f t="shared" si="9"/>
        <v>是</v>
      </c>
      <c r="L185" s="26">
        <v>2470</v>
      </c>
      <c r="M185" s="16" t="str">
        <f t="shared" si="10"/>
        <v>是</v>
      </c>
      <c r="N185" s="27" t="s">
        <v>27</v>
      </c>
      <c r="O185" s="27" t="s">
        <v>28</v>
      </c>
      <c r="P185" s="43" t="str">
        <f t="shared" si="11"/>
        <v>是</v>
      </c>
      <c r="Q185" s="48" t="s">
        <v>29</v>
      </c>
      <c r="R185" s="44">
        <v>0</v>
      </c>
      <c r="S185" s="57"/>
    </row>
    <row r="186" s="54" customFormat="1" ht="25" customHeight="1" spans="1:19">
      <c r="A186" s="55">
        <v>181</v>
      </c>
      <c r="B186" s="57" t="s">
        <v>1148</v>
      </c>
      <c r="C186" s="58">
        <v>20200318157</v>
      </c>
      <c r="D186" s="59" t="s">
        <v>1190</v>
      </c>
      <c r="E186" s="56">
        <f>VLOOKUP(C186,[10]sheet1!$A:$AO,40,0)</f>
        <v>0</v>
      </c>
      <c r="F186" s="38" t="str">
        <f>VLOOKUP(C186,[10]sheet1!$A:$AO,41,0)</f>
        <v/>
      </c>
      <c r="G186" s="37">
        <v>11</v>
      </c>
      <c r="H186" s="37">
        <v>5.5</v>
      </c>
      <c r="I186" s="37">
        <f t="shared" si="8"/>
        <v>16.5</v>
      </c>
      <c r="J186" s="16">
        <v>154</v>
      </c>
      <c r="K186" s="16" t="str">
        <f t="shared" si="9"/>
        <v>是</v>
      </c>
      <c r="L186" s="26">
        <v>2800</v>
      </c>
      <c r="M186" s="16" t="str">
        <f t="shared" si="10"/>
        <v>是</v>
      </c>
      <c r="N186" s="27" t="s">
        <v>27</v>
      </c>
      <c r="O186" s="27" t="s">
        <v>28</v>
      </c>
      <c r="P186" s="43" t="str">
        <f t="shared" si="11"/>
        <v>是</v>
      </c>
      <c r="Q186" s="48" t="s">
        <v>29</v>
      </c>
      <c r="R186" s="44">
        <v>0</v>
      </c>
      <c r="S186" s="57"/>
    </row>
    <row r="187" s="54" customFormat="1" ht="25" customHeight="1" spans="1:19">
      <c r="A187" s="55">
        <v>182</v>
      </c>
      <c r="B187" s="57" t="s">
        <v>1148</v>
      </c>
      <c r="C187" s="58">
        <v>20200318307</v>
      </c>
      <c r="D187" s="59" t="s">
        <v>1191</v>
      </c>
      <c r="E187" s="56">
        <f>VLOOKUP(C187,[10]sheet1!$A:$AO,40,0)</f>
        <v>0</v>
      </c>
      <c r="F187" s="38" t="str">
        <f>VLOOKUP(C187,[10]sheet1!$A:$AO,41,0)</f>
        <v/>
      </c>
      <c r="G187" s="37">
        <v>13</v>
      </c>
      <c r="H187" s="37">
        <v>5.5</v>
      </c>
      <c r="I187" s="37">
        <f t="shared" si="8"/>
        <v>18.5</v>
      </c>
      <c r="J187" s="16">
        <v>186</v>
      </c>
      <c r="K187" s="16" t="str">
        <f t="shared" si="9"/>
        <v>是</v>
      </c>
      <c r="L187" s="26">
        <v>2900</v>
      </c>
      <c r="M187" s="16" t="str">
        <f t="shared" si="10"/>
        <v>是</v>
      </c>
      <c r="N187" s="27" t="s">
        <v>27</v>
      </c>
      <c r="O187" s="27" t="s">
        <v>28</v>
      </c>
      <c r="P187" s="43" t="str">
        <f t="shared" si="11"/>
        <v>是</v>
      </c>
      <c r="Q187" s="48" t="s">
        <v>29</v>
      </c>
      <c r="R187" s="44">
        <v>0</v>
      </c>
      <c r="S187" s="57"/>
    </row>
    <row r="188" s="54" customFormat="1" ht="25" customHeight="1" spans="1:19">
      <c r="A188" s="55">
        <v>183</v>
      </c>
      <c r="B188" s="57" t="s">
        <v>1148</v>
      </c>
      <c r="C188" s="58">
        <v>20200318249</v>
      </c>
      <c r="D188" s="59" t="s">
        <v>1192</v>
      </c>
      <c r="E188" s="56">
        <f>VLOOKUP(C188,[10]sheet1!$A:$AO,40,0)</f>
        <v>3</v>
      </c>
      <c r="F188" s="38" t="str">
        <f>VLOOKUP(C188,[10]sheet1!$A:$AO,41,0)</f>
        <v>前端开发技术职业发展与生涯规划预就业实习</v>
      </c>
      <c r="G188" s="37">
        <v>15</v>
      </c>
      <c r="H188" s="37">
        <v>5.5</v>
      </c>
      <c r="I188" s="37">
        <f t="shared" si="8"/>
        <v>20.5</v>
      </c>
      <c r="J188" s="64">
        <v>120</v>
      </c>
      <c r="K188" s="16" t="str">
        <f t="shared" si="9"/>
        <v>是</v>
      </c>
      <c r="L188" s="26">
        <v>3050</v>
      </c>
      <c r="M188" s="16" t="str">
        <f t="shared" si="10"/>
        <v>是</v>
      </c>
      <c r="N188" s="27" t="s">
        <v>27</v>
      </c>
      <c r="O188" s="27" t="s">
        <v>28</v>
      </c>
      <c r="P188" s="43" t="str">
        <f t="shared" si="11"/>
        <v>否</v>
      </c>
      <c r="Q188" s="34" t="s">
        <v>63</v>
      </c>
      <c r="R188" s="44">
        <v>0</v>
      </c>
      <c r="S188" s="17">
        <v>1</v>
      </c>
    </row>
    <row r="189" s="54" customFormat="1" ht="25" customHeight="1" spans="1:19">
      <c r="A189" s="55">
        <v>184</v>
      </c>
      <c r="B189" s="57" t="s">
        <v>1148</v>
      </c>
      <c r="C189" s="58">
        <v>20200318032</v>
      </c>
      <c r="D189" s="59" t="s">
        <v>1193</v>
      </c>
      <c r="E189" s="56">
        <f>VLOOKUP(C189,[10]sheet1!$A:$AO,40,0)</f>
        <v>1</v>
      </c>
      <c r="F189" s="38" t="str">
        <f>VLOOKUP(C189,[10]sheet1!$A:$AO,41,0)</f>
        <v>高职英语(二),</v>
      </c>
      <c r="G189" s="37">
        <v>14</v>
      </c>
      <c r="H189" s="37">
        <v>5.5</v>
      </c>
      <c r="I189" s="37">
        <f t="shared" si="8"/>
        <v>19.5</v>
      </c>
      <c r="J189" s="16">
        <v>165</v>
      </c>
      <c r="K189" s="16" t="str">
        <f t="shared" si="9"/>
        <v>是</v>
      </c>
      <c r="L189" s="26">
        <v>2470</v>
      </c>
      <c r="M189" s="16" t="str">
        <f t="shared" si="10"/>
        <v>是</v>
      </c>
      <c r="N189" s="27" t="s">
        <v>27</v>
      </c>
      <c r="O189" s="27" t="s">
        <v>28</v>
      </c>
      <c r="P189" s="43" t="str">
        <f t="shared" si="11"/>
        <v>否</v>
      </c>
      <c r="Q189" s="34" t="s">
        <v>63</v>
      </c>
      <c r="R189" s="44">
        <v>0</v>
      </c>
      <c r="S189" s="17">
        <v>1</v>
      </c>
    </row>
    <row r="190" s="54" customFormat="1" ht="25" customHeight="1" spans="1:19">
      <c r="A190" s="55">
        <v>185</v>
      </c>
      <c r="B190" s="57" t="s">
        <v>1148</v>
      </c>
      <c r="C190" s="58">
        <v>20180309201</v>
      </c>
      <c r="D190" s="59" t="s">
        <v>1194</v>
      </c>
      <c r="E190" s="56">
        <f>VLOOKUP(C190,[10]sheet1!$A:$AO,40,0)</f>
        <v>5</v>
      </c>
      <c r="F190" s="38" t="str">
        <f>VLOOKUP(C190,[10]sheet1!$A:$AO,41,0)</f>
        <v>体育与健康(一)大学生安全教育(一)形势与政策(二)军事理论C#面向对象程序设计</v>
      </c>
      <c r="G190" s="37">
        <v>11</v>
      </c>
      <c r="H190" s="37">
        <v>3.5</v>
      </c>
      <c r="I190" s="37">
        <f t="shared" si="8"/>
        <v>14.5</v>
      </c>
      <c r="J190" s="16">
        <v>172</v>
      </c>
      <c r="K190" s="16" t="str">
        <f t="shared" si="9"/>
        <v>是</v>
      </c>
      <c r="L190" s="64">
        <v>1830</v>
      </c>
      <c r="M190" s="16" t="str">
        <f t="shared" si="10"/>
        <v>是</v>
      </c>
      <c r="N190" s="65" t="s">
        <v>69</v>
      </c>
      <c r="O190" s="66" t="s">
        <v>27</v>
      </c>
      <c r="P190" s="43" t="str">
        <f t="shared" si="11"/>
        <v>否</v>
      </c>
      <c r="Q190" s="34" t="s">
        <v>63</v>
      </c>
      <c r="R190" s="44">
        <v>0</v>
      </c>
      <c r="S190" s="17" t="s">
        <v>109</v>
      </c>
    </row>
    <row r="191" s="36" customFormat="1" ht="27" spans="1:20">
      <c r="A191" s="55">
        <v>186</v>
      </c>
      <c r="B191" s="60" t="s">
        <v>1148</v>
      </c>
      <c r="C191" s="61">
        <v>20200318115</v>
      </c>
      <c r="D191" s="61" t="s">
        <v>1195</v>
      </c>
      <c r="E191" s="62">
        <f>VLOOKUP(C191,[10]sheet1!$A:$AO,40,0)</f>
        <v>0</v>
      </c>
      <c r="F191" s="63" t="str">
        <f>VLOOKUP(C191,[10]sheet1!$A:$AO,41,0)</f>
        <v/>
      </c>
      <c r="G191" s="46">
        <v>16</v>
      </c>
      <c r="H191" s="46">
        <v>5.5</v>
      </c>
      <c r="I191" s="67">
        <f t="shared" si="8"/>
        <v>21.5</v>
      </c>
      <c r="J191" s="46">
        <v>235</v>
      </c>
      <c r="K191" s="26" t="str">
        <f t="shared" si="9"/>
        <v>是</v>
      </c>
      <c r="L191" s="46">
        <v>3410</v>
      </c>
      <c r="M191" s="26" t="str">
        <f t="shared" si="10"/>
        <v>是</v>
      </c>
      <c r="N191" s="43" t="s">
        <v>27</v>
      </c>
      <c r="O191" s="46" t="s">
        <v>28</v>
      </c>
      <c r="P191" s="43" t="str">
        <f t="shared" si="11"/>
        <v>是</v>
      </c>
      <c r="Q191" s="26" t="s">
        <v>29</v>
      </c>
      <c r="R191" s="44">
        <v>0</v>
      </c>
      <c r="S191" s="61"/>
      <c r="T191" s="68"/>
    </row>
  </sheetData>
  <autoFilter ref="A4:V191">
    <extLst/>
  </autoFilter>
  <mergeCells count="17">
    <mergeCell ref="A1:S1"/>
    <mergeCell ref="A2:S2"/>
    <mergeCell ref="A3:S3"/>
    <mergeCell ref="G4:I4"/>
    <mergeCell ref="J4:K4"/>
    <mergeCell ref="L4:M4"/>
    <mergeCell ref="N4:O4"/>
    <mergeCell ref="A4:A5"/>
    <mergeCell ref="B4:B5"/>
    <mergeCell ref="C4:C5"/>
    <mergeCell ref="D4:D5"/>
    <mergeCell ref="E4:E5"/>
    <mergeCell ref="F4:F5"/>
    <mergeCell ref="P4:P5"/>
    <mergeCell ref="Q4:Q5"/>
    <mergeCell ref="R4:R5"/>
    <mergeCell ref="S4:S5"/>
  </mergeCells>
  <conditionalFormatting sqref="L190">
    <cfRule type="cellIs" dxfId="0" priority="3" operator="lessThan">
      <formula>120</formula>
    </cfRule>
  </conditionalFormatting>
  <conditionalFormatting sqref="G6:G190">
    <cfRule type="cellIs" dxfId="0" priority="8" operator="lessThan">
      <formula>6</formula>
    </cfRule>
  </conditionalFormatting>
  <conditionalFormatting sqref="H6:H190">
    <cfRule type="cellIs" dxfId="0" priority="7" operator="lessThan">
      <formula>5</formula>
    </cfRule>
  </conditionalFormatting>
  <conditionalFormatting sqref="I6:I191">
    <cfRule type="cellIs" dxfId="0" priority="6" operator="lessThan">
      <formula>15</formula>
    </cfRule>
  </conditionalFormatting>
  <conditionalFormatting sqref="J6:J190">
    <cfRule type="cellIs" dxfId="0" priority="5" operator="lessThan">
      <formula>120</formula>
    </cfRule>
  </conditionalFormatting>
  <conditionalFormatting sqref="L6:L189">
    <cfRule type="cellIs" dxfId="0" priority="4" operator="lessThan">
      <formula>1800</formula>
    </cfRule>
  </conditionalFormatting>
  <conditionalFormatting sqref="N$1:N$1048576">
    <cfRule type="cellIs" dxfId="1" priority="1" operator="equal">
      <formula>"是"</formula>
    </cfRule>
  </conditionalFormatting>
  <conditionalFormatting sqref="P$1:P$1048576">
    <cfRule type="cellIs" dxfId="1" priority="2" operator="equal">
      <formula>"否"</formula>
    </cfRule>
  </conditionalFormatting>
  <dataValidations count="1">
    <dataValidation type="list" allowBlank="1" showInputMessage="1" showErrorMessage="1" sqref="S22 S6:S21 S23:S25 S26:S30 S31:S42 S43:S190">
      <formula1>"1,2,3,1.2.3,1.2,1.3,2.3"</formula1>
    </dataValidation>
  </dataValidations>
  <pageMargins left="0.699305555555556" right="0.699305555555556"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92"/>
  <sheetViews>
    <sheetView zoomScale="90" zoomScaleNormal="90" workbookViewId="0">
      <pane ySplit="5" topLeftCell="A6" activePane="bottomLeft" state="frozen"/>
      <selection/>
      <selection pane="bottomLeft" activeCell="V17" sqref="V17"/>
    </sheetView>
  </sheetViews>
  <sheetFormatPr defaultColWidth="9" defaultRowHeight="13.5"/>
  <cols>
    <col min="1" max="1" width="4.5" customWidth="1"/>
    <col min="2" max="2" width="29.25" customWidth="1"/>
    <col min="3" max="3" width="12.5" style="2" customWidth="1"/>
    <col min="5" max="5" width="9.5" customWidth="1"/>
    <col min="6" max="6" width="31.125" customWidth="1"/>
    <col min="7" max="8" width="8.25" customWidth="1"/>
    <col min="9" max="9" width="6.75" customWidth="1"/>
    <col min="10" max="10" width="6.5" customWidth="1"/>
    <col min="11" max="11" width="7.125" customWidth="1"/>
    <col min="12" max="12" width="5.875" customWidth="1"/>
    <col min="13" max="15" width="8.25" customWidth="1"/>
    <col min="16" max="16" width="8.25" style="36" customWidth="1"/>
    <col min="18" max="18" width="10.5" customWidth="1"/>
  </cols>
  <sheetData>
    <row r="1" ht="27" customHeight="1" spans="1:19">
      <c r="A1" s="3" t="s">
        <v>0</v>
      </c>
      <c r="B1" s="3"/>
      <c r="C1" s="3"/>
      <c r="D1" s="3"/>
      <c r="E1" s="3"/>
      <c r="F1" s="3"/>
      <c r="G1" s="3"/>
      <c r="H1" s="3"/>
      <c r="I1" s="3"/>
      <c r="J1" s="3"/>
      <c r="K1" s="3"/>
      <c r="L1" s="3"/>
      <c r="M1" s="3"/>
      <c r="N1" s="3"/>
      <c r="O1" s="3"/>
      <c r="P1" s="39"/>
      <c r="Q1" s="3"/>
      <c r="R1" s="3"/>
      <c r="S1" s="3"/>
    </row>
    <row r="2" ht="195" hidden="1" customHeight="1" spans="1:22">
      <c r="A2" s="4" t="s">
        <v>1</v>
      </c>
      <c r="B2" s="4"/>
      <c r="C2" s="4"/>
      <c r="D2" s="4"/>
      <c r="E2" s="4"/>
      <c r="F2" s="4"/>
      <c r="G2" s="4"/>
      <c r="H2" s="4"/>
      <c r="I2" s="4"/>
      <c r="J2" s="4"/>
      <c r="K2" s="4"/>
      <c r="L2" s="4"/>
      <c r="M2" s="4"/>
      <c r="N2" s="4"/>
      <c r="O2" s="4"/>
      <c r="P2" s="40"/>
      <c r="Q2" s="4"/>
      <c r="R2" s="4"/>
      <c r="S2" s="4"/>
      <c r="T2" s="53"/>
      <c r="U2" s="53"/>
      <c r="V2" s="53"/>
    </row>
    <row r="3" ht="27" customHeight="1" spans="1:19">
      <c r="A3" s="5" t="s">
        <v>1196</v>
      </c>
      <c r="B3" s="6"/>
      <c r="C3" s="6"/>
      <c r="D3" s="6"/>
      <c r="E3" s="6"/>
      <c r="F3" s="6"/>
      <c r="G3" s="6"/>
      <c r="H3" s="6"/>
      <c r="I3" s="6"/>
      <c r="J3" s="6"/>
      <c r="K3" s="6"/>
      <c r="L3" s="6"/>
      <c r="M3" s="6"/>
      <c r="N3" s="6"/>
      <c r="O3" s="6"/>
      <c r="P3" s="41"/>
      <c r="Q3" s="6"/>
      <c r="R3" s="6"/>
      <c r="S3" s="30"/>
    </row>
    <row r="4" ht="19.5" customHeight="1" spans="1:19">
      <c r="A4" s="7" t="s">
        <v>3</v>
      </c>
      <c r="B4" s="8" t="s">
        <v>4</v>
      </c>
      <c r="C4" s="7" t="s">
        <v>5</v>
      </c>
      <c r="D4" s="7" t="s">
        <v>6</v>
      </c>
      <c r="E4" s="9" t="s">
        <v>7</v>
      </c>
      <c r="F4" s="7" t="s">
        <v>8</v>
      </c>
      <c r="G4" s="10" t="s">
        <v>9</v>
      </c>
      <c r="H4" s="11"/>
      <c r="I4" s="21"/>
      <c r="J4" s="7" t="s">
        <v>10</v>
      </c>
      <c r="K4" s="7"/>
      <c r="L4" s="9" t="s">
        <v>11</v>
      </c>
      <c r="M4" s="9"/>
      <c r="N4" s="9" t="s">
        <v>12</v>
      </c>
      <c r="O4" s="9"/>
      <c r="P4" s="42" t="s">
        <v>13</v>
      </c>
      <c r="Q4" s="9" t="s">
        <v>14</v>
      </c>
      <c r="R4" s="8" t="s">
        <v>15</v>
      </c>
      <c r="S4" s="9" t="s">
        <v>16</v>
      </c>
    </row>
    <row r="5" ht="36.75" customHeight="1" spans="1:19">
      <c r="A5" s="7"/>
      <c r="B5" s="12"/>
      <c r="C5" s="7"/>
      <c r="D5" s="7"/>
      <c r="E5" s="9"/>
      <c r="F5" s="7"/>
      <c r="G5" s="9" t="s">
        <v>17</v>
      </c>
      <c r="H5" s="9" t="s">
        <v>18</v>
      </c>
      <c r="I5" s="9" t="s">
        <v>19</v>
      </c>
      <c r="J5" s="7" t="s">
        <v>20</v>
      </c>
      <c r="K5" s="9" t="s">
        <v>21</v>
      </c>
      <c r="L5" s="9" t="s">
        <v>20</v>
      </c>
      <c r="M5" s="9" t="s">
        <v>22</v>
      </c>
      <c r="N5" s="22" t="s">
        <v>23</v>
      </c>
      <c r="O5" s="22" t="s">
        <v>24</v>
      </c>
      <c r="P5" s="42"/>
      <c r="Q5" s="9"/>
      <c r="R5" s="12"/>
      <c r="S5" s="7"/>
    </row>
    <row r="6" ht="24.75" customHeight="1" spans="1:19">
      <c r="A6" s="16">
        <v>1</v>
      </c>
      <c r="B6" s="17" t="s">
        <v>1197</v>
      </c>
      <c r="C6" s="7">
        <v>20180304009</v>
      </c>
      <c r="D6" s="17" t="s">
        <v>1198</v>
      </c>
      <c r="E6" s="37">
        <f>VLOOKUP(C6,[11]sheet1!$A:$BA,52,0)</f>
        <v>0</v>
      </c>
      <c r="F6" s="38" t="str">
        <f>VLOOKUP(C6,[11]sheet1!$A:$BA,53,0)</f>
        <v/>
      </c>
      <c r="G6" s="16">
        <v>21</v>
      </c>
      <c r="H6" s="16">
        <v>9</v>
      </c>
      <c r="I6" s="16">
        <f t="shared" ref="I6:I69" si="0">SUM(G6:H6)</f>
        <v>30</v>
      </c>
      <c r="J6" s="16" t="s">
        <v>1199</v>
      </c>
      <c r="K6" s="16" t="str">
        <f t="shared" ref="K6:K69" si="1">IF(J6&gt;=120,"是","否")</f>
        <v>是</v>
      </c>
      <c r="L6" s="17" t="s">
        <v>1200</v>
      </c>
      <c r="M6" s="16" t="str">
        <f t="shared" ref="M6:M69" si="2">IF(L6&gt;=1800,"是","否")</f>
        <v>是</v>
      </c>
      <c r="N6" s="27" t="s">
        <v>27</v>
      </c>
      <c r="O6" s="27" t="s">
        <v>28</v>
      </c>
      <c r="P6" s="43" t="str">
        <f t="shared" ref="P6:P65" si="3">IF(AND(E6=0,SUM(G6:H6)&gt;=15,G6&gt;=6,H6&gt;=5,J6&gt;=120,L6&gt;=1800),"是","否")</f>
        <v>是</v>
      </c>
      <c r="Q6" s="26" t="s">
        <v>29</v>
      </c>
      <c r="R6" s="35">
        <v>0</v>
      </c>
      <c r="S6" s="17"/>
    </row>
    <row r="7" ht="24.75" customHeight="1" spans="1:19">
      <c r="A7" s="16">
        <v>2</v>
      </c>
      <c r="B7" s="17" t="s">
        <v>1197</v>
      </c>
      <c r="C7" s="7">
        <v>20200304059</v>
      </c>
      <c r="D7" s="17" t="s">
        <v>1201</v>
      </c>
      <c r="E7" s="37">
        <f>VLOOKUP(C7,[11]sheet1!$A:$BA,52,0)</f>
        <v>0</v>
      </c>
      <c r="F7" s="38" t="str">
        <f>VLOOKUP(C7,[11]sheet1!$A:$BA,53,0)</f>
        <v/>
      </c>
      <c r="G7" s="16">
        <v>14</v>
      </c>
      <c r="H7" s="16">
        <v>9</v>
      </c>
      <c r="I7" s="16">
        <f t="shared" si="0"/>
        <v>23</v>
      </c>
      <c r="J7" s="16" t="s">
        <v>1202</v>
      </c>
      <c r="K7" s="16" t="str">
        <f t="shared" si="1"/>
        <v>是</v>
      </c>
      <c r="L7" s="17" t="s">
        <v>1203</v>
      </c>
      <c r="M7" s="16" t="str">
        <f t="shared" si="2"/>
        <v>是</v>
      </c>
      <c r="N7" s="27" t="s">
        <v>27</v>
      </c>
      <c r="O7" s="27" t="s">
        <v>28</v>
      </c>
      <c r="P7" s="43" t="str">
        <f t="shared" si="3"/>
        <v>是</v>
      </c>
      <c r="Q7" s="26" t="s">
        <v>29</v>
      </c>
      <c r="R7" s="35">
        <v>0</v>
      </c>
      <c r="S7" s="17"/>
    </row>
    <row r="8" ht="24.75" customHeight="1" spans="1:19">
      <c r="A8" s="16">
        <v>3</v>
      </c>
      <c r="B8" s="17" t="s">
        <v>1197</v>
      </c>
      <c r="C8" s="7">
        <v>20200304088</v>
      </c>
      <c r="D8" s="17" t="s">
        <v>1204</v>
      </c>
      <c r="E8" s="37">
        <f>VLOOKUP(C8,[11]sheet1!$A:$BA,52,0)</f>
        <v>0</v>
      </c>
      <c r="F8" s="38" t="str">
        <f>VLOOKUP(C8,[11]sheet1!$A:$BA,53,0)</f>
        <v/>
      </c>
      <c r="G8" s="16">
        <v>13</v>
      </c>
      <c r="H8" s="16">
        <v>7</v>
      </c>
      <c r="I8" s="16">
        <f t="shared" si="0"/>
        <v>20</v>
      </c>
      <c r="J8" s="16" t="s">
        <v>405</v>
      </c>
      <c r="K8" s="16" t="str">
        <f t="shared" si="1"/>
        <v>是</v>
      </c>
      <c r="L8" s="17" t="s">
        <v>300</v>
      </c>
      <c r="M8" s="16" t="str">
        <f t="shared" si="2"/>
        <v>是</v>
      </c>
      <c r="N8" s="27" t="s">
        <v>27</v>
      </c>
      <c r="O8" s="27" t="s">
        <v>28</v>
      </c>
      <c r="P8" s="43" t="str">
        <f t="shared" si="3"/>
        <v>是</v>
      </c>
      <c r="Q8" s="26" t="s">
        <v>29</v>
      </c>
      <c r="R8" s="35">
        <v>0</v>
      </c>
      <c r="S8" s="17"/>
    </row>
    <row r="9" ht="24.75" customHeight="1" spans="1:19">
      <c r="A9" s="16">
        <v>4</v>
      </c>
      <c r="B9" s="17" t="s">
        <v>1197</v>
      </c>
      <c r="C9" s="7">
        <v>20200304084</v>
      </c>
      <c r="D9" s="17" t="s">
        <v>1205</v>
      </c>
      <c r="E9" s="37">
        <f>VLOOKUP(C9,[11]sheet1!$A:$BA,52,0)</f>
        <v>0</v>
      </c>
      <c r="F9" s="38" t="str">
        <f>VLOOKUP(C9,[11]sheet1!$A:$BA,53,0)</f>
        <v/>
      </c>
      <c r="G9" s="16">
        <v>18</v>
      </c>
      <c r="H9" s="16">
        <v>9</v>
      </c>
      <c r="I9" s="16">
        <f t="shared" si="0"/>
        <v>27</v>
      </c>
      <c r="J9" s="16" t="s">
        <v>184</v>
      </c>
      <c r="K9" s="16" t="str">
        <f t="shared" si="1"/>
        <v>是</v>
      </c>
      <c r="L9" s="17" t="s">
        <v>309</v>
      </c>
      <c r="M9" s="16" t="str">
        <f t="shared" si="2"/>
        <v>是</v>
      </c>
      <c r="N9" s="27" t="s">
        <v>27</v>
      </c>
      <c r="O9" s="27" t="s">
        <v>28</v>
      </c>
      <c r="P9" s="43" t="str">
        <f t="shared" si="3"/>
        <v>是</v>
      </c>
      <c r="Q9" s="26" t="s">
        <v>29</v>
      </c>
      <c r="R9" s="35">
        <v>0</v>
      </c>
      <c r="S9" s="17"/>
    </row>
    <row r="10" ht="24.75" customHeight="1" spans="1:19">
      <c r="A10" s="16">
        <v>5</v>
      </c>
      <c r="B10" s="17" t="s">
        <v>1197</v>
      </c>
      <c r="C10" s="7">
        <v>20200304013</v>
      </c>
      <c r="D10" s="17" t="s">
        <v>1206</v>
      </c>
      <c r="E10" s="37">
        <f>VLOOKUP(C10,[11]sheet1!$A:$BA,52,0)</f>
        <v>0</v>
      </c>
      <c r="F10" s="38" t="str">
        <f>VLOOKUP(C10,[11]sheet1!$A:$BA,53,0)</f>
        <v/>
      </c>
      <c r="G10" s="16">
        <v>12</v>
      </c>
      <c r="H10" s="16">
        <v>7</v>
      </c>
      <c r="I10" s="16">
        <f t="shared" si="0"/>
        <v>19</v>
      </c>
      <c r="J10" s="16" t="s">
        <v>259</v>
      </c>
      <c r="K10" s="16" t="str">
        <f t="shared" si="1"/>
        <v>是</v>
      </c>
      <c r="L10" s="17" t="s">
        <v>182</v>
      </c>
      <c r="M10" s="16" t="str">
        <f t="shared" si="2"/>
        <v>是</v>
      </c>
      <c r="N10" s="27" t="s">
        <v>27</v>
      </c>
      <c r="O10" s="27" t="s">
        <v>28</v>
      </c>
      <c r="P10" s="43" t="str">
        <f t="shared" si="3"/>
        <v>是</v>
      </c>
      <c r="Q10" s="26" t="s">
        <v>29</v>
      </c>
      <c r="R10" s="35">
        <v>0</v>
      </c>
      <c r="S10" s="17"/>
    </row>
    <row r="11" ht="24.75" customHeight="1" spans="1:19">
      <c r="A11" s="16">
        <v>6</v>
      </c>
      <c r="B11" s="17" t="s">
        <v>1197</v>
      </c>
      <c r="C11" s="7">
        <v>20200304063</v>
      </c>
      <c r="D11" s="17" t="s">
        <v>1207</v>
      </c>
      <c r="E11" s="37">
        <f>VLOOKUP(C11,[11]sheet1!$A:$BA,52,0)</f>
        <v>0</v>
      </c>
      <c r="F11" s="38" t="str">
        <f>VLOOKUP(C11,[11]sheet1!$A:$BA,53,0)</f>
        <v/>
      </c>
      <c r="G11" s="16">
        <v>18</v>
      </c>
      <c r="H11" s="16">
        <v>9</v>
      </c>
      <c r="I11" s="16">
        <f t="shared" si="0"/>
        <v>27</v>
      </c>
      <c r="J11" s="16" t="s">
        <v>235</v>
      </c>
      <c r="K11" s="16" t="str">
        <f t="shared" si="1"/>
        <v>是</v>
      </c>
      <c r="L11" s="17" t="s">
        <v>369</v>
      </c>
      <c r="M11" s="16" t="str">
        <f t="shared" si="2"/>
        <v>是</v>
      </c>
      <c r="N11" s="27" t="s">
        <v>27</v>
      </c>
      <c r="O11" s="27" t="s">
        <v>28</v>
      </c>
      <c r="P11" s="43" t="str">
        <f t="shared" si="3"/>
        <v>是</v>
      </c>
      <c r="Q11" s="26" t="s">
        <v>29</v>
      </c>
      <c r="R11" s="35">
        <v>0</v>
      </c>
      <c r="S11" s="17"/>
    </row>
    <row r="12" ht="24.75" customHeight="1" spans="1:19">
      <c r="A12" s="16">
        <v>7</v>
      </c>
      <c r="B12" s="17" t="s">
        <v>1197</v>
      </c>
      <c r="C12" s="7">
        <v>20200304092</v>
      </c>
      <c r="D12" s="17" t="s">
        <v>1208</v>
      </c>
      <c r="E12" s="37">
        <f>VLOOKUP(C12,[11]sheet1!$A:$BA,52,0)</f>
        <v>0</v>
      </c>
      <c r="F12" s="38" t="str">
        <f>VLOOKUP(C12,[11]sheet1!$A:$BA,53,0)</f>
        <v/>
      </c>
      <c r="G12" s="16">
        <v>14</v>
      </c>
      <c r="H12" s="16">
        <v>9</v>
      </c>
      <c r="I12" s="16">
        <f t="shared" si="0"/>
        <v>23</v>
      </c>
      <c r="J12" s="16" t="s">
        <v>1209</v>
      </c>
      <c r="K12" s="16" t="str">
        <f t="shared" si="1"/>
        <v>是</v>
      </c>
      <c r="L12" s="17" t="s">
        <v>431</v>
      </c>
      <c r="M12" s="16" t="str">
        <f t="shared" si="2"/>
        <v>是</v>
      </c>
      <c r="N12" s="27" t="s">
        <v>27</v>
      </c>
      <c r="O12" s="27" t="s">
        <v>28</v>
      </c>
      <c r="P12" s="43" t="str">
        <f t="shared" si="3"/>
        <v>是</v>
      </c>
      <c r="Q12" s="26" t="s">
        <v>29</v>
      </c>
      <c r="R12" s="35">
        <v>0</v>
      </c>
      <c r="S12" s="17"/>
    </row>
    <row r="13" ht="24.75" customHeight="1" spans="1:19">
      <c r="A13" s="16">
        <v>8</v>
      </c>
      <c r="B13" s="17" t="s">
        <v>1197</v>
      </c>
      <c r="C13" s="7">
        <v>20200304058</v>
      </c>
      <c r="D13" s="17" t="s">
        <v>1210</v>
      </c>
      <c r="E13" s="37">
        <f>VLOOKUP(C13,[11]sheet1!$A:$BA,52,0)</f>
        <v>0</v>
      </c>
      <c r="F13" s="38" t="str">
        <f>VLOOKUP(C13,[11]sheet1!$A:$BA,53,0)</f>
        <v/>
      </c>
      <c r="G13" s="16">
        <v>18</v>
      </c>
      <c r="H13" s="16">
        <v>9</v>
      </c>
      <c r="I13" s="16">
        <f t="shared" si="0"/>
        <v>27</v>
      </c>
      <c r="J13" s="16" t="s">
        <v>1211</v>
      </c>
      <c r="K13" s="16" t="str">
        <f t="shared" si="1"/>
        <v>是</v>
      </c>
      <c r="L13" s="17" t="s">
        <v>1212</v>
      </c>
      <c r="M13" s="16" t="str">
        <f t="shared" si="2"/>
        <v>是</v>
      </c>
      <c r="N13" s="27" t="s">
        <v>27</v>
      </c>
      <c r="O13" s="27" t="s">
        <v>28</v>
      </c>
      <c r="P13" s="43" t="str">
        <f t="shared" si="3"/>
        <v>是</v>
      </c>
      <c r="Q13" s="26" t="s">
        <v>29</v>
      </c>
      <c r="R13" s="35">
        <v>0</v>
      </c>
      <c r="S13" s="17"/>
    </row>
    <row r="14" ht="24.75" customHeight="1" spans="1:19">
      <c r="A14" s="16">
        <v>9</v>
      </c>
      <c r="B14" s="17" t="s">
        <v>1197</v>
      </c>
      <c r="C14" s="7">
        <v>20200304001</v>
      </c>
      <c r="D14" s="17" t="s">
        <v>1213</v>
      </c>
      <c r="E14" s="37">
        <f>VLOOKUP(C14,[11]sheet1!$A:$BA,52,0)</f>
        <v>0</v>
      </c>
      <c r="F14" s="38" t="str">
        <f>VLOOKUP(C14,[11]sheet1!$A:$BA,53,0)</f>
        <v/>
      </c>
      <c r="G14" s="16">
        <v>10</v>
      </c>
      <c r="H14" s="16">
        <v>7</v>
      </c>
      <c r="I14" s="16">
        <f t="shared" si="0"/>
        <v>17</v>
      </c>
      <c r="J14" s="16" t="s">
        <v>1214</v>
      </c>
      <c r="K14" s="16" t="str">
        <f t="shared" si="1"/>
        <v>是</v>
      </c>
      <c r="L14" s="17" t="s">
        <v>1215</v>
      </c>
      <c r="M14" s="16" t="str">
        <f t="shared" si="2"/>
        <v>是</v>
      </c>
      <c r="N14" s="27" t="s">
        <v>27</v>
      </c>
      <c r="O14" s="27" t="s">
        <v>28</v>
      </c>
      <c r="P14" s="43" t="str">
        <f t="shared" si="3"/>
        <v>是</v>
      </c>
      <c r="Q14" s="26" t="s">
        <v>29</v>
      </c>
      <c r="R14" s="35">
        <v>0</v>
      </c>
      <c r="S14" s="17"/>
    </row>
    <row r="15" ht="24.75" customHeight="1" spans="1:19">
      <c r="A15" s="16">
        <v>10</v>
      </c>
      <c r="B15" s="17" t="s">
        <v>1197</v>
      </c>
      <c r="C15" s="7">
        <v>20200304008</v>
      </c>
      <c r="D15" s="17" t="s">
        <v>1216</v>
      </c>
      <c r="E15" s="37">
        <f>VLOOKUP(C15,[11]sheet1!$A:$BA,52,0)</f>
        <v>0</v>
      </c>
      <c r="F15" s="38" t="str">
        <f>VLOOKUP(C15,[11]sheet1!$A:$BA,53,0)</f>
        <v/>
      </c>
      <c r="G15" s="16">
        <v>15</v>
      </c>
      <c r="H15" s="16">
        <v>9</v>
      </c>
      <c r="I15" s="16">
        <f t="shared" si="0"/>
        <v>24</v>
      </c>
      <c r="J15" s="16" t="s">
        <v>314</v>
      </c>
      <c r="K15" s="16" t="str">
        <f t="shared" si="1"/>
        <v>是</v>
      </c>
      <c r="L15" s="17" t="s">
        <v>294</v>
      </c>
      <c r="M15" s="16" t="str">
        <f t="shared" si="2"/>
        <v>是</v>
      </c>
      <c r="N15" s="27" t="s">
        <v>27</v>
      </c>
      <c r="O15" s="27" t="s">
        <v>28</v>
      </c>
      <c r="P15" s="43" t="str">
        <f t="shared" si="3"/>
        <v>是</v>
      </c>
      <c r="Q15" s="26" t="s">
        <v>29</v>
      </c>
      <c r="R15" s="35">
        <v>0</v>
      </c>
      <c r="S15" s="17"/>
    </row>
    <row r="16" ht="24.75" customHeight="1" spans="1:19">
      <c r="A16" s="16">
        <v>11</v>
      </c>
      <c r="B16" s="17" t="s">
        <v>1197</v>
      </c>
      <c r="C16" s="7">
        <v>20200304049</v>
      </c>
      <c r="D16" s="17" t="s">
        <v>1217</v>
      </c>
      <c r="E16" s="37">
        <f>VLOOKUP(C16,[11]sheet1!$A:$BA,52,0)</f>
        <v>0</v>
      </c>
      <c r="F16" s="38" t="str">
        <f>VLOOKUP(C16,[11]sheet1!$A:$BA,53,0)</f>
        <v/>
      </c>
      <c r="G16" s="16">
        <v>13</v>
      </c>
      <c r="H16" s="16">
        <v>9</v>
      </c>
      <c r="I16" s="16">
        <f t="shared" si="0"/>
        <v>22</v>
      </c>
      <c r="J16" s="16" t="s">
        <v>284</v>
      </c>
      <c r="K16" s="16" t="str">
        <f t="shared" si="1"/>
        <v>是</v>
      </c>
      <c r="L16" s="17" t="s">
        <v>248</v>
      </c>
      <c r="M16" s="16" t="str">
        <f t="shared" si="2"/>
        <v>是</v>
      </c>
      <c r="N16" s="27" t="s">
        <v>27</v>
      </c>
      <c r="O16" s="27" t="s">
        <v>28</v>
      </c>
      <c r="P16" s="43" t="str">
        <f t="shared" si="3"/>
        <v>是</v>
      </c>
      <c r="Q16" s="26" t="s">
        <v>29</v>
      </c>
      <c r="R16" s="35">
        <v>0</v>
      </c>
      <c r="S16" s="17"/>
    </row>
    <row r="17" ht="39.95" customHeight="1" spans="1:19">
      <c r="A17" s="16">
        <v>12</v>
      </c>
      <c r="B17" s="17" t="s">
        <v>1197</v>
      </c>
      <c r="C17" s="7">
        <v>20180315015</v>
      </c>
      <c r="D17" s="17" t="s">
        <v>1218</v>
      </c>
      <c r="E17" s="37">
        <f>VLOOKUP(C17,[11]sheet1!$A:$BA,52,0)</f>
        <v>4</v>
      </c>
      <c r="F17" s="38" t="str">
        <f>VLOOKUP(C17,[11]sheet1!$A:$BA,53,0)</f>
        <v>数字电子技术,模拟电子技术工业互联网导论通信原理</v>
      </c>
      <c r="G17" s="16">
        <v>13</v>
      </c>
      <c r="H17" s="16">
        <v>9</v>
      </c>
      <c r="I17" s="16">
        <f t="shared" si="0"/>
        <v>22</v>
      </c>
      <c r="J17" s="16" t="s">
        <v>1219</v>
      </c>
      <c r="K17" s="16" t="str">
        <f t="shared" si="1"/>
        <v>是</v>
      </c>
      <c r="L17" s="17" t="s">
        <v>1220</v>
      </c>
      <c r="M17" s="16" t="str">
        <f t="shared" si="2"/>
        <v>是</v>
      </c>
      <c r="N17" s="27" t="s">
        <v>27</v>
      </c>
      <c r="O17" s="27" t="s">
        <v>28</v>
      </c>
      <c r="P17" s="43" t="str">
        <f t="shared" si="3"/>
        <v>否</v>
      </c>
      <c r="Q17" s="34" t="s">
        <v>63</v>
      </c>
      <c r="R17" s="35">
        <v>775.6</v>
      </c>
      <c r="S17" s="17">
        <v>1</v>
      </c>
    </row>
    <row r="18" ht="24.75" customHeight="1" spans="1:19">
      <c r="A18" s="16">
        <v>13</v>
      </c>
      <c r="B18" s="17" t="s">
        <v>1197</v>
      </c>
      <c r="C18" s="7">
        <v>20200304036</v>
      </c>
      <c r="D18" s="17" t="s">
        <v>1221</v>
      </c>
      <c r="E18" s="37">
        <f>VLOOKUP(C18,[11]sheet1!$A:$BA,52,0)</f>
        <v>0</v>
      </c>
      <c r="F18" s="38" t="str">
        <f>VLOOKUP(C18,[11]sheet1!$A:$BA,53,0)</f>
        <v/>
      </c>
      <c r="G18" s="16">
        <v>16</v>
      </c>
      <c r="H18" s="16">
        <v>7</v>
      </c>
      <c r="I18" s="16">
        <f t="shared" si="0"/>
        <v>23</v>
      </c>
      <c r="J18" s="16" t="s">
        <v>1222</v>
      </c>
      <c r="K18" s="16" t="str">
        <f t="shared" si="1"/>
        <v>是</v>
      </c>
      <c r="L18" s="17" t="s">
        <v>341</v>
      </c>
      <c r="M18" s="16" t="str">
        <f t="shared" si="2"/>
        <v>是</v>
      </c>
      <c r="N18" s="27" t="s">
        <v>27</v>
      </c>
      <c r="O18" s="27" t="s">
        <v>28</v>
      </c>
      <c r="P18" s="43" t="str">
        <f t="shared" si="3"/>
        <v>是</v>
      </c>
      <c r="Q18" s="26" t="s">
        <v>29</v>
      </c>
      <c r="R18" s="35">
        <v>0</v>
      </c>
      <c r="S18" s="17"/>
    </row>
    <row r="19" ht="24.75" customHeight="1" spans="1:19">
      <c r="A19" s="16">
        <v>14</v>
      </c>
      <c r="B19" s="17" t="s">
        <v>1197</v>
      </c>
      <c r="C19" s="7">
        <v>20200304086</v>
      </c>
      <c r="D19" s="17" t="s">
        <v>1223</v>
      </c>
      <c r="E19" s="37">
        <f>VLOOKUP(C19,[11]sheet1!$A:$BA,52,0)</f>
        <v>0</v>
      </c>
      <c r="F19" s="38" t="str">
        <f>VLOOKUP(C19,[11]sheet1!$A:$BA,53,0)</f>
        <v/>
      </c>
      <c r="G19" s="16">
        <v>12</v>
      </c>
      <c r="H19" s="16">
        <v>7</v>
      </c>
      <c r="I19" s="16">
        <f t="shared" si="0"/>
        <v>19</v>
      </c>
      <c r="J19" s="16" t="s">
        <v>357</v>
      </c>
      <c r="K19" s="16" t="str">
        <f t="shared" si="1"/>
        <v>是</v>
      </c>
      <c r="L19" s="17" t="s">
        <v>1224</v>
      </c>
      <c r="M19" s="16" t="str">
        <f t="shared" si="2"/>
        <v>是</v>
      </c>
      <c r="N19" s="27" t="s">
        <v>27</v>
      </c>
      <c r="O19" s="27" t="s">
        <v>28</v>
      </c>
      <c r="P19" s="43" t="str">
        <f t="shared" si="3"/>
        <v>是</v>
      </c>
      <c r="Q19" s="26" t="s">
        <v>29</v>
      </c>
      <c r="R19" s="35">
        <v>0</v>
      </c>
      <c r="S19" s="17"/>
    </row>
    <row r="20" ht="24.75" customHeight="1" spans="1:19">
      <c r="A20" s="16">
        <v>15</v>
      </c>
      <c r="B20" s="17" t="s">
        <v>1197</v>
      </c>
      <c r="C20" s="7">
        <v>20200304080</v>
      </c>
      <c r="D20" s="17" t="s">
        <v>1225</v>
      </c>
      <c r="E20" s="37">
        <f>VLOOKUP(C20,[11]sheet1!$A:$BA,52,0)</f>
        <v>0</v>
      </c>
      <c r="F20" s="38" t="str">
        <f>VLOOKUP(C20,[11]sheet1!$A:$BA,53,0)</f>
        <v/>
      </c>
      <c r="G20" s="16">
        <v>11</v>
      </c>
      <c r="H20" s="16">
        <v>9</v>
      </c>
      <c r="I20" s="16">
        <f t="shared" si="0"/>
        <v>20</v>
      </c>
      <c r="J20" s="16" t="s">
        <v>1226</v>
      </c>
      <c r="K20" s="16" t="str">
        <f t="shared" si="1"/>
        <v>是</v>
      </c>
      <c r="L20" s="17" t="s">
        <v>424</v>
      </c>
      <c r="M20" s="16" t="str">
        <f t="shared" si="2"/>
        <v>是</v>
      </c>
      <c r="N20" s="27" t="s">
        <v>27</v>
      </c>
      <c r="O20" s="27" t="s">
        <v>28</v>
      </c>
      <c r="P20" s="43" t="str">
        <f t="shared" si="3"/>
        <v>是</v>
      </c>
      <c r="Q20" s="26" t="s">
        <v>29</v>
      </c>
      <c r="R20" s="35">
        <v>0</v>
      </c>
      <c r="S20" s="17"/>
    </row>
    <row r="21" ht="24.75" customHeight="1" spans="1:19">
      <c r="A21" s="16">
        <v>16</v>
      </c>
      <c r="B21" s="17" t="s">
        <v>1197</v>
      </c>
      <c r="C21" s="7">
        <v>20200304101</v>
      </c>
      <c r="D21" s="17" t="s">
        <v>1227</v>
      </c>
      <c r="E21" s="37">
        <f>VLOOKUP(C21,[11]sheet1!$A:$BA,52,0)</f>
        <v>0</v>
      </c>
      <c r="F21" s="38" t="str">
        <f>VLOOKUP(C21,[11]sheet1!$A:$BA,53,0)</f>
        <v/>
      </c>
      <c r="G21" s="16">
        <v>15</v>
      </c>
      <c r="H21" s="16">
        <v>7</v>
      </c>
      <c r="I21" s="16">
        <f t="shared" si="0"/>
        <v>22</v>
      </c>
      <c r="J21" s="16" t="s">
        <v>1228</v>
      </c>
      <c r="K21" s="16" t="str">
        <f t="shared" si="1"/>
        <v>是</v>
      </c>
      <c r="L21" s="17" t="s">
        <v>363</v>
      </c>
      <c r="M21" s="16" t="str">
        <f t="shared" si="2"/>
        <v>是</v>
      </c>
      <c r="N21" s="27" t="s">
        <v>27</v>
      </c>
      <c r="O21" s="27" t="s">
        <v>28</v>
      </c>
      <c r="P21" s="43" t="str">
        <f t="shared" si="3"/>
        <v>是</v>
      </c>
      <c r="Q21" s="26" t="s">
        <v>29</v>
      </c>
      <c r="R21" s="35">
        <v>0</v>
      </c>
      <c r="S21" s="17"/>
    </row>
    <row r="22" ht="24.75" customHeight="1" spans="1:19">
      <c r="A22" s="16">
        <v>17</v>
      </c>
      <c r="B22" s="17" t="s">
        <v>1197</v>
      </c>
      <c r="C22" s="7">
        <v>20200304099</v>
      </c>
      <c r="D22" s="17" t="s">
        <v>1229</v>
      </c>
      <c r="E22" s="37">
        <f>VLOOKUP(C22,[11]sheet1!$A:$BA,52,0)</f>
        <v>0</v>
      </c>
      <c r="F22" s="38" t="str">
        <f>VLOOKUP(C22,[11]sheet1!$A:$BA,53,0)</f>
        <v/>
      </c>
      <c r="G22" s="16">
        <v>16</v>
      </c>
      <c r="H22" s="16">
        <v>9</v>
      </c>
      <c r="I22" s="16">
        <f t="shared" si="0"/>
        <v>25</v>
      </c>
      <c r="J22" s="16" t="s">
        <v>214</v>
      </c>
      <c r="K22" s="16" t="str">
        <f t="shared" si="1"/>
        <v>是</v>
      </c>
      <c r="L22" s="17" t="s">
        <v>1230</v>
      </c>
      <c r="M22" s="16" t="str">
        <f t="shared" si="2"/>
        <v>是</v>
      </c>
      <c r="N22" s="27" t="s">
        <v>27</v>
      </c>
      <c r="O22" s="27" t="s">
        <v>28</v>
      </c>
      <c r="P22" s="43" t="str">
        <f t="shared" si="3"/>
        <v>是</v>
      </c>
      <c r="Q22" s="26" t="s">
        <v>29</v>
      </c>
      <c r="R22" s="35">
        <v>0</v>
      </c>
      <c r="S22" s="17"/>
    </row>
    <row r="23" ht="24.75" customHeight="1" spans="1:19">
      <c r="A23" s="16">
        <v>18</v>
      </c>
      <c r="B23" s="17" t="s">
        <v>1197</v>
      </c>
      <c r="C23" s="7">
        <v>20200304015</v>
      </c>
      <c r="D23" s="17" t="s">
        <v>1231</v>
      </c>
      <c r="E23" s="37">
        <f>VLOOKUP(C23,[11]sheet1!$A:$BA,52,0)</f>
        <v>0</v>
      </c>
      <c r="F23" s="38" t="str">
        <f>VLOOKUP(C23,[11]sheet1!$A:$BA,53,0)</f>
        <v/>
      </c>
      <c r="G23" s="16">
        <v>12</v>
      </c>
      <c r="H23" s="16">
        <v>9</v>
      </c>
      <c r="I23" s="16">
        <f t="shared" si="0"/>
        <v>21</v>
      </c>
      <c r="J23" s="16" t="s">
        <v>1232</v>
      </c>
      <c r="K23" s="16" t="str">
        <f t="shared" si="1"/>
        <v>是</v>
      </c>
      <c r="L23" s="17" t="s">
        <v>1233</v>
      </c>
      <c r="M23" s="16" t="str">
        <f t="shared" si="2"/>
        <v>是</v>
      </c>
      <c r="N23" s="27" t="s">
        <v>27</v>
      </c>
      <c r="O23" s="27" t="s">
        <v>28</v>
      </c>
      <c r="P23" s="43" t="str">
        <f t="shared" si="3"/>
        <v>是</v>
      </c>
      <c r="Q23" s="26" t="s">
        <v>29</v>
      </c>
      <c r="R23" s="35">
        <v>0</v>
      </c>
      <c r="S23" s="17"/>
    </row>
    <row r="24" ht="24.75" customHeight="1" spans="1:19">
      <c r="A24" s="16">
        <v>19</v>
      </c>
      <c r="B24" s="17" t="s">
        <v>1197</v>
      </c>
      <c r="C24" s="7">
        <v>20200304007</v>
      </c>
      <c r="D24" s="17" t="s">
        <v>1234</v>
      </c>
      <c r="E24" s="37">
        <f>VLOOKUP(C24,[11]sheet1!$A:$BA,52,0)</f>
        <v>0</v>
      </c>
      <c r="F24" s="38" t="str">
        <f>VLOOKUP(C24,[11]sheet1!$A:$BA,53,0)</f>
        <v/>
      </c>
      <c r="G24" s="16">
        <v>13</v>
      </c>
      <c r="H24" s="16">
        <v>9</v>
      </c>
      <c r="I24" s="16">
        <f t="shared" si="0"/>
        <v>22</v>
      </c>
      <c r="J24" s="16" t="s">
        <v>284</v>
      </c>
      <c r="K24" s="16" t="str">
        <f t="shared" si="1"/>
        <v>是</v>
      </c>
      <c r="L24" s="17" t="s">
        <v>300</v>
      </c>
      <c r="M24" s="16" t="str">
        <f t="shared" si="2"/>
        <v>是</v>
      </c>
      <c r="N24" s="27" t="s">
        <v>27</v>
      </c>
      <c r="O24" s="27" t="s">
        <v>28</v>
      </c>
      <c r="P24" s="43" t="str">
        <f t="shared" si="3"/>
        <v>是</v>
      </c>
      <c r="Q24" s="26" t="s">
        <v>29</v>
      </c>
      <c r="R24" s="35">
        <v>0</v>
      </c>
      <c r="S24" s="17"/>
    </row>
    <row r="25" ht="24.75" customHeight="1" spans="1:19">
      <c r="A25" s="16">
        <v>20</v>
      </c>
      <c r="B25" s="17" t="s">
        <v>1197</v>
      </c>
      <c r="C25" s="7">
        <v>20200304085</v>
      </c>
      <c r="D25" s="17" t="s">
        <v>1235</v>
      </c>
      <c r="E25" s="37">
        <f>VLOOKUP(C25,[11]sheet1!$A:$BA,52,0)</f>
        <v>0</v>
      </c>
      <c r="F25" s="38" t="str">
        <f>VLOOKUP(C25,[11]sheet1!$A:$BA,53,0)</f>
        <v/>
      </c>
      <c r="G25" s="16">
        <v>16</v>
      </c>
      <c r="H25" s="16">
        <v>9</v>
      </c>
      <c r="I25" s="16">
        <f t="shared" si="0"/>
        <v>25</v>
      </c>
      <c r="J25" s="16" t="s">
        <v>288</v>
      </c>
      <c r="K25" s="16" t="str">
        <f t="shared" si="1"/>
        <v>是</v>
      </c>
      <c r="L25" s="17" t="s">
        <v>394</v>
      </c>
      <c r="M25" s="16" t="str">
        <f t="shared" si="2"/>
        <v>是</v>
      </c>
      <c r="N25" s="27" t="s">
        <v>27</v>
      </c>
      <c r="O25" s="27" t="s">
        <v>28</v>
      </c>
      <c r="P25" s="43" t="str">
        <f t="shared" si="3"/>
        <v>是</v>
      </c>
      <c r="Q25" s="26" t="s">
        <v>29</v>
      </c>
      <c r="R25" s="35">
        <v>0</v>
      </c>
      <c r="S25" s="17"/>
    </row>
    <row r="26" ht="24.75" customHeight="1" spans="1:19">
      <c r="A26" s="16">
        <v>21</v>
      </c>
      <c r="B26" s="17" t="s">
        <v>1197</v>
      </c>
      <c r="C26" s="7">
        <v>20200304089</v>
      </c>
      <c r="D26" s="17" t="s">
        <v>1236</v>
      </c>
      <c r="E26" s="37">
        <f>VLOOKUP(C26,[11]sheet1!$A:$BA,52,0)</f>
        <v>0</v>
      </c>
      <c r="F26" s="38" t="str">
        <f>VLOOKUP(C26,[11]sheet1!$A:$BA,53,0)</f>
        <v/>
      </c>
      <c r="G26" s="16">
        <v>16</v>
      </c>
      <c r="H26" s="16">
        <v>7</v>
      </c>
      <c r="I26" s="16">
        <f t="shared" si="0"/>
        <v>23</v>
      </c>
      <c r="J26" s="16" t="s">
        <v>1237</v>
      </c>
      <c r="K26" s="16" t="str">
        <f t="shared" si="1"/>
        <v>是</v>
      </c>
      <c r="L26" s="17" t="s">
        <v>245</v>
      </c>
      <c r="M26" s="16" t="str">
        <f t="shared" si="2"/>
        <v>是</v>
      </c>
      <c r="N26" s="27" t="s">
        <v>27</v>
      </c>
      <c r="O26" s="27" t="s">
        <v>28</v>
      </c>
      <c r="P26" s="43" t="str">
        <f t="shared" si="3"/>
        <v>是</v>
      </c>
      <c r="Q26" s="26" t="s">
        <v>29</v>
      </c>
      <c r="R26" s="35">
        <v>0</v>
      </c>
      <c r="S26" s="17"/>
    </row>
    <row r="27" ht="24.75" customHeight="1" spans="1:19">
      <c r="A27" s="16">
        <v>22</v>
      </c>
      <c r="B27" s="17" t="s">
        <v>1197</v>
      </c>
      <c r="C27" s="7">
        <v>20200304003</v>
      </c>
      <c r="D27" s="17" t="s">
        <v>1238</v>
      </c>
      <c r="E27" s="37">
        <f>VLOOKUP(C27,[11]sheet1!$A:$BA,52,0)</f>
        <v>0</v>
      </c>
      <c r="F27" s="38" t="str">
        <f>VLOOKUP(C27,[11]sheet1!$A:$BA,53,0)</f>
        <v/>
      </c>
      <c r="G27" s="16">
        <v>17</v>
      </c>
      <c r="H27" s="16">
        <v>7</v>
      </c>
      <c r="I27" s="16">
        <f t="shared" si="0"/>
        <v>24</v>
      </c>
      <c r="J27" s="16" t="s">
        <v>241</v>
      </c>
      <c r="K27" s="16" t="str">
        <f t="shared" si="1"/>
        <v>是</v>
      </c>
      <c r="L27" s="17" t="s">
        <v>277</v>
      </c>
      <c r="M27" s="16" t="str">
        <f t="shared" si="2"/>
        <v>是</v>
      </c>
      <c r="N27" s="27" t="s">
        <v>27</v>
      </c>
      <c r="O27" s="27" t="s">
        <v>28</v>
      </c>
      <c r="P27" s="43" t="str">
        <f t="shared" si="3"/>
        <v>是</v>
      </c>
      <c r="Q27" s="26" t="s">
        <v>29</v>
      </c>
      <c r="R27" s="35">
        <v>0</v>
      </c>
      <c r="S27" s="17"/>
    </row>
    <row r="28" ht="24.75" customHeight="1" spans="1:19">
      <c r="A28" s="16">
        <v>23</v>
      </c>
      <c r="B28" s="17" t="s">
        <v>1197</v>
      </c>
      <c r="C28" s="7">
        <v>20200304069</v>
      </c>
      <c r="D28" s="17" t="s">
        <v>1239</v>
      </c>
      <c r="E28" s="37">
        <f>VLOOKUP(C28,[11]sheet1!$A:$BA,52,0)</f>
        <v>0</v>
      </c>
      <c r="F28" s="38" t="str">
        <f>VLOOKUP(C28,[11]sheet1!$A:$BA,53,0)</f>
        <v/>
      </c>
      <c r="G28" s="16">
        <v>15</v>
      </c>
      <c r="H28" s="16">
        <v>7</v>
      </c>
      <c r="I28" s="16">
        <f t="shared" si="0"/>
        <v>22</v>
      </c>
      <c r="J28" s="16" t="s">
        <v>218</v>
      </c>
      <c r="K28" s="16" t="str">
        <f t="shared" si="1"/>
        <v>是</v>
      </c>
      <c r="L28" s="17" t="s">
        <v>344</v>
      </c>
      <c r="M28" s="16" t="str">
        <f t="shared" si="2"/>
        <v>是</v>
      </c>
      <c r="N28" s="27" t="s">
        <v>27</v>
      </c>
      <c r="O28" s="27" t="s">
        <v>28</v>
      </c>
      <c r="P28" s="43" t="str">
        <f t="shared" si="3"/>
        <v>是</v>
      </c>
      <c r="Q28" s="26" t="s">
        <v>29</v>
      </c>
      <c r="R28" s="35">
        <v>0</v>
      </c>
      <c r="S28" s="17"/>
    </row>
    <row r="29" ht="24.75" customHeight="1" spans="1:19">
      <c r="A29" s="16">
        <v>24</v>
      </c>
      <c r="B29" s="17" t="s">
        <v>1197</v>
      </c>
      <c r="C29" s="7">
        <v>20200304032</v>
      </c>
      <c r="D29" s="17" t="s">
        <v>1240</v>
      </c>
      <c r="E29" s="37">
        <f>VLOOKUP(C29,[11]sheet1!$A:$BA,52,0)</f>
        <v>0</v>
      </c>
      <c r="F29" s="38" t="str">
        <f>VLOOKUP(C29,[11]sheet1!$A:$BA,53,0)</f>
        <v/>
      </c>
      <c r="G29" s="16">
        <v>16</v>
      </c>
      <c r="H29" s="16">
        <v>7</v>
      </c>
      <c r="I29" s="16">
        <f t="shared" si="0"/>
        <v>23</v>
      </c>
      <c r="J29" s="16" t="s">
        <v>1241</v>
      </c>
      <c r="K29" s="16" t="str">
        <f t="shared" si="1"/>
        <v>是</v>
      </c>
      <c r="L29" s="17" t="s">
        <v>219</v>
      </c>
      <c r="M29" s="16" t="str">
        <f t="shared" si="2"/>
        <v>是</v>
      </c>
      <c r="N29" s="27" t="s">
        <v>27</v>
      </c>
      <c r="O29" s="27" t="s">
        <v>28</v>
      </c>
      <c r="P29" s="43" t="str">
        <f t="shared" si="3"/>
        <v>是</v>
      </c>
      <c r="Q29" s="26" t="s">
        <v>29</v>
      </c>
      <c r="R29" s="35">
        <v>0</v>
      </c>
      <c r="S29" s="17"/>
    </row>
    <row r="30" ht="24.75" customHeight="1" spans="1:19">
      <c r="A30" s="16">
        <v>25</v>
      </c>
      <c r="B30" s="17" t="s">
        <v>1197</v>
      </c>
      <c r="C30" s="7">
        <v>20200304100</v>
      </c>
      <c r="D30" s="17" t="s">
        <v>1242</v>
      </c>
      <c r="E30" s="37">
        <f>VLOOKUP(C30,[11]sheet1!$A:$BA,52,0)</f>
        <v>0</v>
      </c>
      <c r="F30" s="38" t="str">
        <f>VLOOKUP(C30,[11]sheet1!$A:$BA,53,0)</f>
        <v/>
      </c>
      <c r="G30" s="16">
        <v>17</v>
      </c>
      <c r="H30" s="16">
        <v>9</v>
      </c>
      <c r="I30" s="16">
        <f t="shared" si="0"/>
        <v>26</v>
      </c>
      <c r="J30" s="16" t="s">
        <v>1214</v>
      </c>
      <c r="K30" s="16" t="str">
        <f t="shared" si="1"/>
        <v>是</v>
      </c>
      <c r="L30" s="17" t="s">
        <v>219</v>
      </c>
      <c r="M30" s="16" t="str">
        <f t="shared" si="2"/>
        <v>是</v>
      </c>
      <c r="N30" s="27" t="s">
        <v>27</v>
      </c>
      <c r="O30" s="27" t="s">
        <v>28</v>
      </c>
      <c r="P30" s="43" t="str">
        <f t="shared" si="3"/>
        <v>是</v>
      </c>
      <c r="Q30" s="26" t="s">
        <v>29</v>
      </c>
      <c r="R30" s="35">
        <v>0</v>
      </c>
      <c r="S30" s="17"/>
    </row>
    <row r="31" ht="24.75" customHeight="1" spans="1:19">
      <c r="A31" s="16">
        <v>26</v>
      </c>
      <c r="B31" s="17" t="s">
        <v>1197</v>
      </c>
      <c r="C31" s="7">
        <v>20200304076</v>
      </c>
      <c r="D31" s="17" t="s">
        <v>1243</v>
      </c>
      <c r="E31" s="37">
        <f>VLOOKUP(C31,[11]sheet1!$A:$BA,52,0)</f>
        <v>0</v>
      </c>
      <c r="F31" s="38" t="str">
        <f>VLOOKUP(C31,[11]sheet1!$A:$BA,53,0)</f>
        <v/>
      </c>
      <c r="G31" s="16">
        <v>11</v>
      </c>
      <c r="H31" s="16">
        <v>9</v>
      </c>
      <c r="I31" s="16">
        <f t="shared" si="0"/>
        <v>20</v>
      </c>
      <c r="J31" s="16" t="s">
        <v>1244</v>
      </c>
      <c r="K31" s="16" t="str">
        <f t="shared" si="1"/>
        <v>是</v>
      </c>
      <c r="L31" s="17" t="s">
        <v>379</v>
      </c>
      <c r="M31" s="16" t="str">
        <f t="shared" si="2"/>
        <v>是</v>
      </c>
      <c r="N31" s="27" t="s">
        <v>27</v>
      </c>
      <c r="O31" s="27" t="s">
        <v>28</v>
      </c>
      <c r="P31" s="43" t="str">
        <f t="shared" si="3"/>
        <v>是</v>
      </c>
      <c r="Q31" s="26" t="s">
        <v>29</v>
      </c>
      <c r="R31" s="35">
        <v>0</v>
      </c>
      <c r="S31" s="17"/>
    </row>
    <row r="32" ht="24.75" customHeight="1" spans="1:19">
      <c r="A32" s="16">
        <v>27</v>
      </c>
      <c r="B32" s="17" t="s">
        <v>1197</v>
      </c>
      <c r="C32" s="7">
        <v>20200304004</v>
      </c>
      <c r="D32" s="17" t="s">
        <v>1245</v>
      </c>
      <c r="E32" s="37">
        <f>VLOOKUP(C32,[11]sheet1!$A:$BA,52,0)</f>
        <v>0</v>
      </c>
      <c r="F32" s="38" t="str">
        <f>VLOOKUP(C32,[11]sheet1!$A:$BA,53,0)</f>
        <v/>
      </c>
      <c r="G32" s="16">
        <v>11</v>
      </c>
      <c r="H32" s="16">
        <v>7</v>
      </c>
      <c r="I32" s="16">
        <f t="shared" si="0"/>
        <v>18</v>
      </c>
      <c r="J32" s="16" t="s">
        <v>340</v>
      </c>
      <c r="K32" s="16" t="str">
        <f t="shared" si="1"/>
        <v>是</v>
      </c>
      <c r="L32" s="17" t="s">
        <v>1246</v>
      </c>
      <c r="M32" s="16" t="str">
        <f t="shared" si="2"/>
        <v>是</v>
      </c>
      <c r="N32" s="27" t="s">
        <v>27</v>
      </c>
      <c r="O32" s="27" t="s">
        <v>28</v>
      </c>
      <c r="P32" s="43" t="str">
        <f t="shared" si="3"/>
        <v>是</v>
      </c>
      <c r="Q32" s="26" t="s">
        <v>29</v>
      </c>
      <c r="R32" s="35">
        <v>0</v>
      </c>
      <c r="S32" s="17"/>
    </row>
    <row r="33" ht="24.75" customHeight="1" spans="1:19">
      <c r="A33" s="16">
        <v>28</v>
      </c>
      <c r="B33" s="17" t="s">
        <v>1197</v>
      </c>
      <c r="C33" s="7">
        <v>20200304047</v>
      </c>
      <c r="D33" s="17" t="s">
        <v>1247</v>
      </c>
      <c r="E33" s="37">
        <f>VLOOKUP(C33,[11]sheet1!$A:$BA,52,0)</f>
        <v>0</v>
      </c>
      <c r="F33" s="38" t="str">
        <f>VLOOKUP(C33,[11]sheet1!$A:$BA,53,0)</f>
        <v/>
      </c>
      <c r="G33" s="16">
        <v>11</v>
      </c>
      <c r="H33" s="16">
        <v>9</v>
      </c>
      <c r="I33" s="16">
        <f t="shared" si="0"/>
        <v>20</v>
      </c>
      <c r="J33" s="16" t="s">
        <v>1248</v>
      </c>
      <c r="K33" s="16" t="str">
        <f t="shared" si="1"/>
        <v>是</v>
      </c>
      <c r="L33" s="17" t="s">
        <v>473</v>
      </c>
      <c r="M33" s="16" t="str">
        <f t="shared" si="2"/>
        <v>是</v>
      </c>
      <c r="N33" s="27" t="s">
        <v>27</v>
      </c>
      <c r="O33" s="27" t="s">
        <v>28</v>
      </c>
      <c r="P33" s="43" t="str">
        <f t="shared" si="3"/>
        <v>是</v>
      </c>
      <c r="Q33" s="26" t="s">
        <v>29</v>
      </c>
      <c r="R33" s="35">
        <v>0</v>
      </c>
      <c r="S33" s="17"/>
    </row>
    <row r="34" ht="24.75" customHeight="1" spans="1:19">
      <c r="A34" s="16">
        <v>29</v>
      </c>
      <c r="B34" s="17" t="s">
        <v>1197</v>
      </c>
      <c r="C34" s="7">
        <v>20200304025</v>
      </c>
      <c r="D34" s="17" t="s">
        <v>1249</v>
      </c>
      <c r="E34" s="37">
        <f>VLOOKUP(C34,[11]sheet1!$A:$BA,52,0)</f>
        <v>0</v>
      </c>
      <c r="F34" s="38" t="str">
        <f>VLOOKUP(C34,[11]sheet1!$A:$BA,53,0)</f>
        <v/>
      </c>
      <c r="G34" s="16">
        <v>16</v>
      </c>
      <c r="H34" s="16">
        <v>9</v>
      </c>
      <c r="I34" s="16">
        <f t="shared" si="0"/>
        <v>25</v>
      </c>
      <c r="J34" s="16" t="s">
        <v>1250</v>
      </c>
      <c r="K34" s="16" t="str">
        <f t="shared" si="1"/>
        <v>是</v>
      </c>
      <c r="L34" s="17" t="s">
        <v>1224</v>
      </c>
      <c r="M34" s="16" t="str">
        <f t="shared" si="2"/>
        <v>是</v>
      </c>
      <c r="N34" s="27" t="s">
        <v>27</v>
      </c>
      <c r="O34" s="27" t="s">
        <v>28</v>
      </c>
      <c r="P34" s="43" t="str">
        <f t="shared" si="3"/>
        <v>是</v>
      </c>
      <c r="Q34" s="26" t="s">
        <v>29</v>
      </c>
      <c r="R34" s="35">
        <v>0</v>
      </c>
      <c r="S34" s="17"/>
    </row>
    <row r="35" ht="24.75" customHeight="1" spans="1:19">
      <c r="A35" s="16">
        <v>30</v>
      </c>
      <c r="B35" s="17" t="s">
        <v>1197</v>
      </c>
      <c r="C35" s="7">
        <v>20200304041</v>
      </c>
      <c r="D35" s="17" t="s">
        <v>1251</v>
      </c>
      <c r="E35" s="37">
        <f>VLOOKUP(C35,[11]sheet1!$A:$BA,52,0)</f>
        <v>0</v>
      </c>
      <c r="F35" s="38" t="str">
        <f>VLOOKUP(C35,[11]sheet1!$A:$BA,53,0)</f>
        <v/>
      </c>
      <c r="G35" s="16">
        <v>12</v>
      </c>
      <c r="H35" s="16">
        <v>7</v>
      </c>
      <c r="I35" s="16">
        <f t="shared" si="0"/>
        <v>19</v>
      </c>
      <c r="J35" s="16" t="s">
        <v>478</v>
      </c>
      <c r="K35" s="16" t="str">
        <f t="shared" si="1"/>
        <v>是</v>
      </c>
      <c r="L35" s="17" t="s">
        <v>1252</v>
      </c>
      <c r="M35" s="16" t="str">
        <f t="shared" si="2"/>
        <v>是</v>
      </c>
      <c r="N35" s="27" t="s">
        <v>27</v>
      </c>
      <c r="O35" s="27" t="s">
        <v>28</v>
      </c>
      <c r="P35" s="43" t="str">
        <f t="shared" si="3"/>
        <v>是</v>
      </c>
      <c r="Q35" s="26" t="s">
        <v>29</v>
      </c>
      <c r="R35" s="35">
        <v>0</v>
      </c>
      <c r="S35" s="17"/>
    </row>
    <row r="36" ht="24.75" customHeight="1" spans="1:19">
      <c r="A36" s="16">
        <v>31</v>
      </c>
      <c r="B36" s="17" t="s">
        <v>1197</v>
      </c>
      <c r="C36" s="7">
        <v>20200304023</v>
      </c>
      <c r="D36" s="17" t="s">
        <v>1253</v>
      </c>
      <c r="E36" s="37">
        <f>VLOOKUP(C36,[11]sheet1!$A:$BA,52,0)</f>
        <v>0</v>
      </c>
      <c r="F36" s="38" t="str">
        <f>VLOOKUP(C36,[11]sheet1!$A:$BA,53,0)</f>
        <v/>
      </c>
      <c r="G36" s="16">
        <v>16</v>
      </c>
      <c r="H36" s="16">
        <v>7</v>
      </c>
      <c r="I36" s="16">
        <f t="shared" si="0"/>
        <v>23</v>
      </c>
      <c r="J36" s="16" t="s">
        <v>1254</v>
      </c>
      <c r="K36" s="16" t="str">
        <f t="shared" si="1"/>
        <v>是</v>
      </c>
      <c r="L36" s="17" t="s">
        <v>348</v>
      </c>
      <c r="M36" s="16" t="str">
        <f t="shared" si="2"/>
        <v>是</v>
      </c>
      <c r="N36" s="27" t="s">
        <v>27</v>
      </c>
      <c r="O36" s="27" t="s">
        <v>28</v>
      </c>
      <c r="P36" s="43" t="str">
        <f t="shared" si="3"/>
        <v>是</v>
      </c>
      <c r="Q36" s="26" t="s">
        <v>29</v>
      </c>
      <c r="R36" s="35">
        <v>0</v>
      </c>
      <c r="S36" s="17"/>
    </row>
    <row r="37" ht="24.75" customHeight="1" spans="1:19">
      <c r="A37" s="16">
        <v>32</v>
      </c>
      <c r="B37" s="17" t="s">
        <v>1197</v>
      </c>
      <c r="C37" s="7">
        <v>20200304012</v>
      </c>
      <c r="D37" s="17" t="s">
        <v>1255</v>
      </c>
      <c r="E37" s="37">
        <f>VLOOKUP(C37,[11]sheet1!$A:$BA,52,0)</f>
        <v>0</v>
      </c>
      <c r="F37" s="38" t="str">
        <f>VLOOKUP(C37,[11]sheet1!$A:$BA,53,0)</f>
        <v/>
      </c>
      <c r="G37" s="16">
        <v>12</v>
      </c>
      <c r="H37" s="16">
        <v>9</v>
      </c>
      <c r="I37" s="16">
        <f t="shared" si="0"/>
        <v>21</v>
      </c>
      <c r="J37" s="16" t="s">
        <v>1256</v>
      </c>
      <c r="K37" s="16" t="str">
        <f t="shared" si="1"/>
        <v>是</v>
      </c>
      <c r="L37" s="17" t="s">
        <v>338</v>
      </c>
      <c r="M37" s="16" t="str">
        <f t="shared" si="2"/>
        <v>是</v>
      </c>
      <c r="N37" s="27" t="s">
        <v>27</v>
      </c>
      <c r="O37" s="27" t="s">
        <v>28</v>
      </c>
      <c r="P37" s="43" t="str">
        <f t="shared" si="3"/>
        <v>是</v>
      </c>
      <c r="Q37" s="26" t="s">
        <v>29</v>
      </c>
      <c r="R37" s="35">
        <v>0</v>
      </c>
      <c r="S37" s="17"/>
    </row>
    <row r="38" ht="24.75" customHeight="1" spans="1:19">
      <c r="A38" s="16">
        <v>33</v>
      </c>
      <c r="B38" s="17" t="s">
        <v>1197</v>
      </c>
      <c r="C38" s="7">
        <v>20200304046</v>
      </c>
      <c r="D38" s="17" t="s">
        <v>1257</v>
      </c>
      <c r="E38" s="37">
        <f>VLOOKUP(C38,[11]sheet1!$A:$BA,52,0)</f>
        <v>0</v>
      </c>
      <c r="F38" s="38" t="str">
        <f>VLOOKUP(C38,[11]sheet1!$A:$BA,53,0)</f>
        <v/>
      </c>
      <c r="G38" s="16">
        <v>13</v>
      </c>
      <c r="H38" s="16">
        <v>7</v>
      </c>
      <c r="I38" s="16">
        <f t="shared" si="0"/>
        <v>20</v>
      </c>
      <c r="J38" s="16" t="s">
        <v>1258</v>
      </c>
      <c r="K38" s="16" t="str">
        <f t="shared" si="1"/>
        <v>是</v>
      </c>
      <c r="L38" s="17" t="s">
        <v>1259</v>
      </c>
      <c r="M38" s="16" t="str">
        <f t="shared" si="2"/>
        <v>是</v>
      </c>
      <c r="N38" s="27" t="s">
        <v>27</v>
      </c>
      <c r="O38" s="27" t="s">
        <v>28</v>
      </c>
      <c r="P38" s="43" t="str">
        <f t="shared" si="3"/>
        <v>是</v>
      </c>
      <c r="Q38" s="26" t="s">
        <v>29</v>
      </c>
      <c r="R38" s="35">
        <v>0</v>
      </c>
      <c r="S38" s="17"/>
    </row>
    <row r="39" ht="24.75" customHeight="1" spans="1:19">
      <c r="A39" s="16">
        <v>34</v>
      </c>
      <c r="B39" s="17" t="s">
        <v>1197</v>
      </c>
      <c r="C39" s="7">
        <v>20200304034</v>
      </c>
      <c r="D39" s="17" t="s">
        <v>1260</v>
      </c>
      <c r="E39" s="37">
        <f>VLOOKUP(C39,[11]sheet1!$A:$BA,52,0)</f>
        <v>1</v>
      </c>
      <c r="F39" s="38" t="str">
        <f>VLOOKUP(C39,[11]sheet1!$A:$BA,53,0)</f>
        <v>大学生安全教育(三)</v>
      </c>
      <c r="G39" s="16">
        <v>12</v>
      </c>
      <c r="H39" s="16">
        <v>7</v>
      </c>
      <c r="I39" s="16">
        <f t="shared" si="0"/>
        <v>19</v>
      </c>
      <c r="J39" s="16" t="s">
        <v>1261</v>
      </c>
      <c r="K39" s="16" t="str">
        <f t="shared" si="1"/>
        <v>是</v>
      </c>
      <c r="L39" s="17" t="s">
        <v>462</v>
      </c>
      <c r="M39" s="16" t="str">
        <f t="shared" si="2"/>
        <v>是</v>
      </c>
      <c r="N39" s="27" t="s">
        <v>27</v>
      </c>
      <c r="O39" s="27" t="s">
        <v>28</v>
      </c>
      <c r="P39" s="43" t="str">
        <f t="shared" si="3"/>
        <v>否</v>
      </c>
      <c r="Q39" s="34" t="s">
        <v>63</v>
      </c>
      <c r="R39" s="35">
        <v>0</v>
      </c>
      <c r="S39" s="17">
        <v>1</v>
      </c>
    </row>
    <row r="40" ht="24.75" customHeight="1" spans="1:19">
      <c r="A40" s="16">
        <v>35</v>
      </c>
      <c r="B40" s="17" t="s">
        <v>1197</v>
      </c>
      <c r="C40" s="7">
        <v>20200304074</v>
      </c>
      <c r="D40" s="17" t="s">
        <v>1262</v>
      </c>
      <c r="E40" s="37">
        <f>VLOOKUP(C40,[11]sheet1!$A:$BA,52,0)</f>
        <v>1</v>
      </c>
      <c r="F40" s="38" t="str">
        <f>VLOOKUP(C40,[11]sheet1!$A:$BA,53,0)</f>
        <v>体育与健康(二)</v>
      </c>
      <c r="G40" s="16">
        <v>17</v>
      </c>
      <c r="H40" s="16">
        <v>7</v>
      </c>
      <c r="I40" s="16">
        <f t="shared" si="0"/>
        <v>24</v>
      </c>
      <c r="J40" s="16" t="s">
        <v>1263</v>
      </c>
      <c r="K40" s="16" t="str">
        <f t="shared" si="1"/>
        <v>是</v>
      </c>
      <c r="L40" s="17" t="s">
        <v>1264</v>
      </c>
      <c r="M40" s="16" t="str">
        <f t="shared" si="2"/>
        <v>是</v>
      </c>
      <c r="N40" s="27" t="s">
        <v>27</v>
      </c>
      <c r="O40" s="27" t="s">
        <v>28</v>
      </c>
      <c r="P40" s="43" t="str">
        <f t="shared" si="3"/>
        <v>否</v>
      </c>
      <c r="Q40" s="34" t="s">
        <v>63</v>
      </c>
      <c r="R40" s="35">
        <v>0</v>
      </c>
      <c r="S40" s="17">
        <v>1</v>
      </c>
    </row>
    <row r="41" ht="24.75" customHeight="1" spans="1:19">
      <c r="A41" s="16">
        <v>36</v>
      </c>
      <c r="B41" s="17" t="s">
        <v>1197</v>
      </c>
      <c r="C41" s="7">
        <v>20200304044</v>
      </c>
      <c r="D41" s="17" t="s">
        <v>1265</v>
      </c>
      <c r="E41" s="37">
        <f>VLOOKUP(C41,[11]sheet1!$A:$BA,52,0)</f>
        <v>1</v>
      </c>
      <c r="F41" s="38" t="str">
        <f>VLOOKUP(C41,[11]sheet1!$A:$BA,53,0)</f>
        <v>体育与健康(二)</v>
      </c>
      <c r="G41" s="16">
        <v>18</v>
      </c>
      <c r="H41" s="16">
        <v>7</v>
      </c>
      <c r="I41" s="16">
        <f t="shared" si="0"/>
        <v>25</v>
      </c>
      <c r="J41" s="16" t="s">
        <v>1266</v>
      </c>
      <c r="K41" s="16" t="str">
        <f t="shared" si="1"/>
        <v>是</v>
      </c>
      <c r="L41" s="17" t="s">
        <v>1252</v>
      </c>
      <c r="M41" s="16" t="str">
        <f t="shared" si="2"/>
        <v>是</v>
      </c>
      <c r="N41" s="27" t="s">
        <v>27</v>
      </c>
      <c r="O41" s="27" t="s">
        <v>28</v>
      </c>
      <c r="P41" s="43" t="str">
        <f t="shared" si="3"/>
        <v>否</v>
      </c>
      <c r="Q41" s="34" t="s">
        <v>63</v>
      </c>
      <c r="R41" s="35">
        <v>0</v>
      </c>
      <c r="S41" s="17">
        <v>1</v>
      </c>
    </row>
    <row r="42" ht="24.75" customHeight="1" spans="1:19">
      <c r="A42" s="16">
        <v>37</v>
      </c>
      <c r="B42" s="17" t="s">
        <v>1197</v>
      </c>
      <c r="C42" s="7">
        <v>20200304006</v>
      </c>
      <c r="D42" s="17" t="s">
        <v>1267</v>
      </c>
      <c r="E42" s="37">
        <f>VLOOKUP(C42,[11]sheet1!$A:$BA,52,0)</f>
        <v>0</v>
      </c>
      <c r="F42" s="38" t="str">
        <f>VLOOKUP(C42,[11]sheet1!$A:$BA,53,0)</f>
        <v/>
      </c>
      <c r="G42" s="16">
        <v>13</v>
      </c>
      <c r="H42" s="16">
        <v>7</v>
      </c>
      <c r="I42" s="16">
        <f t="shared" si="0"/>
        <v>20</v>
      </c>
      <c r="J42" s="16" t="s">
        <v>235</v>
      </c>
      <c r="K42" s="16" t="str">
        <f t="shared" si="1"/>
        <v>是</v>
      </c>
      <c r="L42" s="17" t="s">
        <v>1268</v>
      </c>
      <c r="M42" s="16" t="str">
        <f t="shared" si="2"/>
        <v>是</v>
      </c>
      <c r="N42" s="27" t="s">
        <v>27</v>
      </c>
      <c r="O42" s="27" t="s">
        <v>28</v>
      </c>
      <c r="P42" s="43" t="str">
        <f t="shared" si="3"/>
        <v>是</v>
      </c>
      <c r="Q42" s="26" t="s">
        <v>29</v>
      </c>
      <c r="R42" s="35">
        <v>0</v>
      </c>
      <c r="S42" s="17"/>
    </row>
    <row r="43" ht="24.75" customHeight="1" spans="1:19">
      <c r="A43" s="16">
        <v>38</v>
      </c>
      <c r="B43" s="17" t="s">
        <v>1197</v>
      </c>
      <c r="C43" s="7">
        <v>20200304024</v>
      </c>
      <c r="D43" s="17" t="s">
        <v>1269</v>
      </c>
      <c r="E43" s="37">
        <f>VLOOKUP(C43,[11]sheet1!$A:$BA,52,0)</f>
        <v>0</v>
      </c>
      <c r="F43" s="38" t="str">
        <f>VLOOKUP(C43,[11]sheet1!$A:$BA,53,0)</f>
        <v/>
      </c>
      <c r="G43" s="16">
        <v>13</v>
      </c>
      <c r="H43" s="16">
        <v>7</v>
      </c>
      <c r="I43" s="16">
        <f t="shared" si="0"/>
        <v>20</v>
      </c>
      <c r="J43" s="16" t="s">
        <v>1232</v>
      </c>
      <c r="K43" s="16" t="str">
        <f t="shared" si="1"/>
        <v>是</v>
      </c>
      <c r="L43" s="17" t="s">
        <v>1270</v>
      </c>
      <c r="M43" s="16" t="str">
        <f t="shared" si="2"/>
        <v>是</v>
      </c>
      <c r="N43" s="27" t="s">
        <v>27</v>
      </c>
      <c r="O43" s="27" t="s">
        <v>28</v>
      </c>
      <c r="P43" s="43" t="str">
        <f t="shared" si="3"/>
        <v>是</v>
      </c>
      <c r="Q43" s="26" t="s">
        <v>29</v>
      </c>
      <c r="R43" s="35">
        <v>7525.67</v>
      </c>
      <c r="S43" s="17"/>
    </row>
    <row r="44" ht="24.75" customHeight="1" spans="1:19">
      <c r="A44" s="16">
        <v>39</v>
      </c>
      <c r="B44" s="17" t="s">
        <v>1197</v>
      </c>
      <c r="C44" s="7">
        <v>20170305001</v>
      </c>
      <c r="D44" s="52" t="s">
        <v>1271</v>
      </c>
      <c r="E44" s="37">
        <f>VLOOKUP(C44,[11]sheet1!$A:$BA,52,0)</f>
        <v>0</v>
      </c>
      <c r="F44" s="38" t="str">
        <f>VLOOKUP(C44,[11]sheet1!$A:$BA,53,0)</f>
        <v/>
      </c>
      <c r="G44" s="16">
        <v>5</v>
      </c>
      <c r="H44" s="16">
        <v>7</v>
      </c>
      <c r="I44" s="16">
        <f t="shared" si="0"/>
        <v>12</v>
      </c>
      <c r="J44" s="16" t="s">
        <v>343</v>
      </c>
      <c r="K44" s="16" t="str">
        <f t="shared" si="1"/>
        <v>是</v>
      </c>
      <c r="L44" s="17" t="s">
        <v>1272</v>
      </c>
      <c r="M44" s="16" t="str">
        <f t="shared" si="2"/>
        <v>是</v>
      </c>
      <c r="N44" s="27" t="s">
        <v>27</v>
      </c>
      <c r="O44" s="27" t="s">
        <v>28</v>
      </c>
      <c r="P44" s="43" t="str">
        <f t="shared" si="3"/>
        <v>否</v>
      </c>
      <c r="Q44" s="34" t="s">
        <v>63</v>
      </c>
      <c r="R44" s="35">
        <v>0</v>
      </c>
      <c r="S44" s="17">
        <v>2</v>
      </c>
    </row>
    <row r="45" ht="24.75" customHeight="1" spans="1:19">
      <c r="A45" s="16">
        <v>40</v>
      </c>
      <c r="B45" s="17" t="s">
        <v>1197</v>
      </c>
      <c r="C45" s="7">
        <v>20200304068</v>
      </c>
      <c r="D45" s="17" t="s">
        <v>1273</v>
      </c>
      <c r="E45" s="37">
        <f>VLOOKUP(C45,[11]sheet1!$A:$BA,52,0)</f>
        <v>1</v>
      </c>
      <c r="F45" s="38" t="str">
        <f>VLOOKUP(C45,[11]sheet1!$A:$BA,53,0)</f>
        <v>《云物大智基础》(课外：云物大智部分)</v>
      </c>
      <c r="G45" s="16">
        <v>10</v>
      </c>
      <c r="H45" s="16">
        <v>7</v>
      </c>
      <c r="I45" s="16">
        <f t="shared" si="0"/>
        <v>17</v>
      </c>
      <c r="J45" s="16" t="s">
        <v>290</v>
      </c>
      <c r="K45" s="16" t="str">
        <f t="shared" si="1"/>
        <v>是</v>
      </c>
      <c r="L45" s="17" t="s">
        <v>335</v>
      </c>
      <c r="M45" s="16" t="str">
        <f t="shared" si="2"/>
        <v>是</v>
      </c>
      <c r="N45" s="27" t="s">
        <v>27</v>
      </c>
      <c r="O45" s="27" t="s">
        <v>28</v>
      </c>
      <c r="P45" s="43" t="str">
        <f t="shared" si="3"/>
        <v>否</v>
      </c>
      <c r="Q45" s="34" t="s">
        <v>63</v>
      </c>
      <c r="R45" s="35">
        <v>0</v>
      </c>
      <c r="S45" s="17">
        <v>1</v>
      </c>
    </row>
    <row r="46" ht="24.75" customHeight="1" spans="1:19">
      <c r="A46" s="16">
        <v>41</v>
      </c>
      <c r="B46" s="17" t="s">
        <v>1197</v>
      </c>
      <c r="C46" s="7">
        <v>20200304077</v>
      </c>
      <c r="D46" s="17" t="s">
        <v>1274</v>
      </c>
      <c r="E46" s="37">
        <f>VLOOKUP(C46,[11]sheet1!$A:$BA,52,0)</f>
        <v>0</v>
      </c>
      <c r="F46" s="38" t="str">
        <f>VLOOKUP(C46,[11]sheet1!$A:$BA,53,0)</f>
        <v/>
      </c>
      <c r="G46" s="16">
        <v>14</v>
      </c>
      <c r="H46" s="16">
        <v>7</v>
      </c>
      <c r="I46" s="16">
        <f t="shared" si="0"/>
        <v>21</v>
      </c>
      <c r="J46" s="16" t="s">
        <v>1275</v>
      </c>
      <c r="K46" s="16" t="str">
        <f t="shared" si="1"/>
        <v>是</v>
      </c>
      <c r="L46" s="17" t="s">
        <v>1215</v>
      </c>
      <c r="M46" s="16" t="str">
        <f t="shared" si="2"/>
        <v>是</v>
      </c>
      <c r="N46" s="27" t="s">
        <v>27</v>
      </c>
      <c r="O46" s="27" t="s">
        <v>28</v>
      </c>
      <c r="P46" s="43" t="str">
        <f t="shared" si="3"/>
        <v>是</v>
      </c>
      <c r="Q46" s="26" t="s">
        <v>29</v>
      </c>
      <c r="R46" s="35">
        <v>0</v>
      </c>
      <c r="S46" s="17"/>
    </row>
    <row r="47" ht="24.75" customHeight="1" spans="1:19">
      <c r="A47" s="16">
        <v>42</v>
      </c>
      <c r="B47" s="17" t="s">
        <v>1197</v>
      </c>
      <c r="C47" s="7">
        <v>20200304029</v>
      </c>
      <c r="D47" s="17" t="s">
        <v>1276</v>
      </c>
      <c r="E47" s="37">
        <f>VLOOKUP(C47,[11]sheet1!$A:$BA,52,0)</f>
        <v>0</v>
      </c>
      <c r="F47" s="38" t="str">
        <f>VLOOKUP(C47,[11]sheet1!$A:$BA,53,0)</f>
        <v/>
      </c>
      <c r="G47" s="16">
        <v>13</v>
      </c>
      <c r="H47" s="16">
        <v>7</v>
      </c>
      <c r="I47" s="16">
        <f t="shared" si="0"/>
        <v>20</v>
      </c>
      <c r="J47" s="16" t="s">
        <v>1277</v>
      </c>
      <c r="K47" s="16" t="str">
        <f t="shared" si="1"/>
        <v>是</v>
      </c>
      <c r="L47" s="17" t="s">
        <v>473</v>
      </c>
      <c r="M47" s="16" t="str">
        <f t="shared" si="2"/>
        <v>是</v>
      </c>
      <c r="N47" s="27" t="s">
        <v>27</v>
      </c>
      <c r="O47" s="27" t="s">
        <v>28</v>
      </c>
      <c r="P47" s="43" t="str">
        <f t="shared" si="3"/>
        <v>是</v>
      </c>
      <c r="Q47" s="26" t="s">
        <v>29</v>
      </c>
      <c r="R47" s="35">
        <v>0</v>
      </c>
      <c r="S47" s="17"/>
    </row>
    <row r="48" ht="24.75" customHeight="1" spans="1:19">
      <c r="A48" s="16">
        <v>43</v>
      </c>
      <c r="B48" s="17" t="s">
        <v>1197</v>
      </c>
      <c r="C48" s="7">
        <v>20200304096</v>
      </c>
      <c r="D48" s="17" t="s">
        <v>1278</v>
      </c>
      <c r="E48" s="37">
        <f>VLOOKUP(C48,[11]sheet1!$A:$BA,52,0)</f>
        <v>5</v>
      </c>
      <c r="F48" s="38" t="str">
        <f>VLOOKUP(C48,[11]sheet1!$A:$BA,53,0)</f>
        <v>模拟电子技术毕业设计（论文）/职业能力测试毕业设计（论文）/职业能力测试5G全网建设技术数据网组建与维护预就业实习</v>
      </c>
      <c r="G48" s="16">
        <v>14</v>
      </c>
      <c r="H48" s="16">
        <v>5</v>
      </c>
      <c r="I48" s="16">
        <f t="shared" si="0"/>
        <v>19</v>
      </c>
      <c r="J48" s="16" t="s">
        <v>1279</v>
      </c>
      <c r="K48" s="16" t="str">
        <f t="shared" si="1"/>
        <v>是</v>
      </c>
      <c r="L48" s="17" t="s">
        <v>1215</v>
      </c>
      <c r="M48" s="16" t="str">
        <f t="shared" si="2"/>
        <v>是</v>
      </c>
      <c r="N48" s="27" t="s">
        <v>27</v>
      </c>
      <c r="O48" s="27" t="s">
        <v>28</v>
      </c>
      <c r="P48" s="43" t="str">
        <f t="shared" si="3"/>
        <v>否</v>
      </c>
      <c r="Q48" s="34" t="s">
        <v>63</v>
      </c>
      <c r="R48" s="35">
        <v>0</v>
      </c>
      <c r="S48" s="17">
        <v>1</v>
      </c>
    </row>
    <row r="49" ht="24.75" customHeight="1" spans="1:19">
      <c r="A49" s="16">
        <v>44</v>
      </c>
      <c r="B49" s="17" t="s">
        <v>1280</v>
      </c>
      <c r="C49" s="7">
        <v>20200304087</v>
      </c>
      <c r="D49" s="17" t="s">
        <v>1281</v>
      </c>
      <c r="E49" s="37">
        <f>VLOOKUP(C49,[11]sheet1!$A:$BA,52,0)</f>
        <v>0</v>
      </c>
      <c r="F49" s="38" t="str">
        <f>VLOOKUP(C49,[11]sheet1!$A:$BA,53,0)</f>
        <v/>
      </c>
      <c r="G49" s="16">
        <v>13</v>
      </c>
      <c r="H49" s="16">
        <v>9</v>
      </c>
      <c r="I49" s="16">
        <f t="shared" si="0"/>
        <v>22</v>
      </c>
      <c r="J49" s="16" t="s">
        <v>1282</v>
      </c>
      <c r="K49" s="16" t="str">
        <f t="shared" si="1"/>
        <v>是</v>
      </c>
      <c r="L49" s="17" t="s">
        <v>179</v>
      </c>
      <c r="M49" s="16" t="str">
        <f t="shared" si="2"/>
        <v>是</v>
      </c>
      <c r="N49" s="27" t="s">
        <v>27</v>
      </c>
      <c r="O49" s="27" t="s">
        <v>28</v>
      </c>
      <c r="P49" s="43" t="str">
        <f t="shared" si="3"/>
        <v>是</v>
      </c>
      <c r="Q49" s="26" t="s">
        <v>29</v>
      </c>
      <c r="R49" s="35">
        <v>0</v>
      </c>
      <c r="S49" s="17"/>
    </row>
    <row r="50" ht="24.75" customHeight="1" spans="1:19">
      <c r="A50" s="16">
        <v>45</v>
      </c>
      <c r="B50" s="17" t="s">
        <v>1280</v>
      </c>
      <c r="C50" s="7">
        <v>20200304030</v>
      </c>
      <c r="D50" s="17" t="s">
        <v>1283</v>
      </c>
      <c r="E50" s="37">
        <f>VLOOKUP(C50,[11]sheet1!$A:$BA,52,0)</f>
        <v>0</v>
      </c>
      <c r="F50" s="38" t="str">
        <f>VLOOKUP(C50,[11]sheet1!$A:$BA,53,0)</f>
        <v/>
      </c>
      <c r="G50" s="16">
        <v>15</v>
      </c>
      <c r="H50" s="16">
        <v>9</v>
      </c>
      <c r="I50" s="16">
        <f t="shared" si="0"/>
        <v>24</v>
      </c>
      <c r="J50" s="16" t="s">
        <v>1202</v>
      </c>
      <c r="K50" s="16" t="str">
        <f t="shared" si="1"/>
        <v>是</v>
      </c>
      <c r="L50" s="17" t="s">
        <v>1284</v>
      </c>
      <c r="M50" s="16" t="str">
        <f t="shared" si="2"/>
        <v>是</v>
      </c>
      <c r="N50" s="27" t="s">
        <v>27</v>
      </c>
      <c r="O50" s="27" t="s">
        <v>28</v>
      </c>
      <c r="P50" s="43" t="str">
        <f t="shared" si="3"/>
        <v>是</v>
      </c>
      <c r="Q50" s="26" t="s">
        <v>29</v>
      </c>
      <c r="R50" s="35">
        <v>0</v>
      </c>
      <c r="S50" s="17"/>
    </row>
    <row r="51" ht="24.75" customHeight="1" spans="1:19">
      <c r="A51" s="16">
        <v>46</v>
      </c>
      <c r="B51" s="17" t="s">
        <v>1280</v>
      </c>
      <c r="C51" s="7">
        <v>20200304079</v>
      </c>
      <c r="D51" s="17" t="s">
        <v>1285</v>
      </c>
      <c r="E51" s="37">
        <f>VLOOKUP(C51,[11]sheet1!$A:$BA,52,0)</f>
        <v>0</v>
      </c>
      <c r="F51" s="38" t="str">
        <f>VLOOKUP(C51,[11]sheet1!$A:$BA,53,0)</f>
        <v/>
      </c>
      <c r="G51" s="16">
        <v>9</v>
      </c>
      <c r="H51" s="16">
        <v>7</v>
      </c>
      <c r="I51" s="16">
        <f t="shared" si="0"/>
        <v>16</v>
      </c>
      <c r="J51" s="16" t="s">
        <v>247</v>
      </c>
      <c r="K51" s="16" t="str">
        <f t="shared" si="1"/>
        <v>是</v>
      </c>
      <c r="L51" s="17" t="s">
        <v>306</v>
      </c>
      <c r="M51" s="16" t="str">
        <f t="shared" si="2"/>
        <v>是</v>
      </c>
      <c r="N51" s="27" t="s">
        <v>27</v>
      </c>
      <c r="O51" s="27" t="s">
        <v>28</v>
      </c>
      <c r="P51" s="43" t="str">
        <f t="shared" si="3"/>
        <v>是</v>
      </c>
      <c r="Q51" s="26" t="s">
        <v>29</v>
      </c>
      <c r="R51" s="35">
        <v>0</v>
      </c>
      <c r="S51" s="17"/>
    </row>
    <row r="52" ht="24.75" customHeight="1" spans="1:19">
      <c r="A52" s="16">
        <v>47</v>
      </c>
      <c r="B52" s="17" t="s">
        <v>1280</v>
      </c>
      <c r="C52" s="7">
        <v>20200304073</v>
      </c>
      <c r="D52" s="17" t="s">
        <v>1286</v>
      </c>
      <c r="E52" s="37">
        <f>VLOOKUP(C52,[11]sheet1!$A:$BA,52,0)</f>
        <v>0</v>
      </c>
      <c r="F52" s="38" t="str">
        <f>VLOOKUP(C52,[11]sheet1!$A:$BA,53,0)</f>
        <v/>
      </c>
      <c r="G52" s="16">
        <v>13</v>
      </c>
      <c r="H52" s="16">
        <v>9</v>
      </c>
      <c r="I52" s="16">
        <f t="shared" si="0"/>
        <v>22</v>
      </c>
      <c r="J52" s="16" t="s">
        <v>204</v>
      </c>
      <c r="K52" s="16" t="str">
        <f t="shared" si="1"/>
        <v>是</v>
      </c>
      <c r="L52" s="17" t="s">
        <v>1287</v>
      </c>
      <c r="M52" s="16" t="str">
        <f t="shared" si="2"/>
        <v>是</v>
      </c>
      <c r="N52" s="27" t="s">
        <v>27</v>
      </c>
      <c r="O52" s="27" t="s">
        <v>28</v>
      </c>
      <c r="P52" s="43" t="str">
        <f t="shared" si="3"/>
        <v>是</v>
      </c>
      <c r="Q52" s="26" t="s">
        <v>29</v>
      </c>
      <c r="R52" s="35">
        <v>0</v>
      </c>
      <c r="S52" s="17"/>
    </row>
    <row r="53" ht="24.75" customHeight="1" spans="1:19">
      <c r="A53" s="16">
        <v>48</v>
      </c>
      <c r="B53" s="17" t="s">
        <v>1280</v>
      </c>
      <c r="C53" s="7">
        <v>20200304090</v>
      </c>
      <c r="D53" s="17" t="s">
        <v>1288</v>
      </c>
      <c r="E53" s="37">
        <f>VLOOKUP(C53,[11]sheet1!$A:$BA,52,0)</f>
        <v>0</v>
      </c>
      <c r="F53" s="38" t="str">
        <f>VLOOKUP(C53,[11]sheet1!$A:$BA,53,0)</f>
        <v/>
      </c>
      <c r="G53" s="16">
        <v>9</v>
      </c>
      <c r="H53" s="16">
        <v>7</v>
      </c>
      <c r="I53" s="16">
        <f t="shared" si="0"/>
        <v>16</v>
      </c>
      <c r="J53" s="16" t="s">
        <v>1289</v>
      </c>
      <c r="K53" s="16" t="str">
        <f t="shared" si="1"/>
        <v>是</v>
      </c>
      <c r="L53" s="17" t="s">
        <v>320</v>
      </c>
      <c r="M53" s="16" t="str">
        <f t="shared" si="2"/>
        <v>是</v>
      </c>
      <c r="N53" s="27" t="s">
        <v>27</v>
      </c>
      <c r="O53" s="27" t="s">
        <v>28</v>
      </c>
      <c r="P53" s="43" t="str">
        <f t="shared" si="3"/>
        <v>是</v>
      </c>
      <c r="Q53" s="26" t="s">
        <v>29</v>
      </c>
      <c r="R53" s="35">
        <v>0</v>
      </c>
      <c r="S53" s="17"/>
    </row>
    <row r="54" ht="24.75" customHeight="1" spans="1:19">
      <c r="A54" s="16">
        <v>49</v>
      </c>
      <c r="B54" s="17" t="s">
        <v>1280</v>
      </c>
      <c r="C54" s="7">
        <v>20200304045</v>
      </c>
      <c r="D54" s="17" t="s">
        <v>1290</v>
      </c>
      <c r="E54" s="37">
        <f>VLOOKUP(C54,[11]sheet1!$A:$BA,52,0)</f>
        <v>0</v>
      </c>
      <c r="F54" s="38" t="str">
        <f>VLOOKUP(C54,[11]sheet1!$A:$BA,53,0)</f>
        <v/>
      </c>
      <c r="G54" s="16">
        <v>11</v>
      </c>
      <c r="H54" s="16">
        <v>9</v>
      </c>
      <c r="I54" s="16">
        <f t="shared" si="0"/>
        <v>20</v>
      </c>
      <c r="J54" s="16" t="s">
        <v>447</v>
      </c>
      <c r="K54" s="16" t="str">
        <f t="shared" si="1"/>
        <v>是</v>
      </c>
      <c r="L54" s="17" t="s">
        <v>452</v>
      </c>
      <c r="M54" s="16" t="str">
        <f t="shared" si="2"/>
        <v>是</v>
      </c>
      <c r="N54" s="27" t="s">
        <v>27</v>
      </c>
      <c r="O54" s="27" t="s">
        <v>28</v>
      </c>
      <c r="P54" s="43" t="str">
        <f t="shared" si="3"/>
        <v>是</v>
      </c>
      <c r="Q54" s="26" t="s">
        <v>29</v>
      </c>
      <c r="R54" s="35">
        <v>0</v>
      </c>
      <c r="S54" s="17"/>
    </row>
    <row r="55" ht="24.75" customHeight="1" spans="1:19">
      <c r="A55" s="16">
        <v>50</v>
      </c>
      <c r="B55" s="17" t="s">
        <v>1280</v>
      </c>
      <c r="C55" s="7">
        <v>20200304037</v>
      </c>
      <c r="D55" s="17" t="s">
        <v>1291</v>
      </c>
      <c r="E55" s="37">
        <f>VLOOKUP(C55,[11]sheet1!$A:$BA,52,0)</f>
        <v>0</v>
      </c>
      <c r="F55" s="38" t="str">
        <f>VLOOKUP(C55,[11]sheet1!$A:$BA,53,0)</f>
        <v/>
      </c>
      <c r="G55" s="16">
        <v>9</v>
      </c>
      <c r="H55" s="16">
        <v>7</v>
      </c>
      <c r="I55" s="16">
        <f t="shared" si="0"/>
        <v>16</v>
      </c>
      <c r="J55" s="16" t="s">
        <v>273</v>
      </c>
      <c r="K55" s="16" t="str">
        <f t="shared" si="1"/>
        <v>是</v>
      </c>
      <c r="L55" s="17" t="s">
        <v>271</v>
      </c>
      <c r="M55" s="16" t="str">
        <f t="shared" si="2"/>
        <v>是</v>
      </c>
      <c r="N55" s="27" t="s">
        <v>27</v>
      </c>
      <c r="O55" s="27" t="s">
        <v>28</v>
      </c>
      <c r="P55" s="43" t="str">
        <f t="shared" si="3"/>
        <v>是</v>
      </c>
      <c r="Q55" s="26" t="s">
        <v>29</v>
      </c>
      <c r="R55" s="35">
        <v>0</v>
      </c>
      <c r="S55" s="17"/>
    </row>
    <row r="56" ht="24.75" customHeight="1" spans="1:19">
      <c r="A56" s="16">
        <v>51</v>
      </c>
      <c r="B56" s="17" t="s">
        <v>1280</v>
      </c>
      <c r="C56" s="7">
        <v>20200304009</v>
      </c>
      <c r="D56" s="17" t="s">
        <v>1292</v>
      </c>
      <c r="E56" s="37">
        <f>VLOOKUP(C56,[11]sheet1!$A:$BA,52,0)</f>
        <v>0</v>
      </c>
      <c r="F56" s="38" t="str">
        <f>VLOOKUP(C56,[11]sheet1!$A:$BA,53,0)</f>
        <v/>
      </c>
      <c r="G56" s="16">
        <v>13</v>
      </c>
      <c r="H56" s="16">
        <v>9</v>
      </c>
      <c r="I56" s="16">
        <f t="shared" si="0"/>
        <v>22</v>
      </c>
      <c r="J56" s="16" t="s">
        <v>218</v>
      </c>
      <c r="K56" s="16" t="str">
        <f t="shared" si="1"/>
        <v>是</v>
      </c>
      <c r="L56" s="17" t="s">
        <v>271</v>
      </c>
      <c r="M56" s="16" t="str">
        <f t="shared" si="2"/>
        <v>是</v>
      </c>
      <c r="N56" s="27" t="s">
        <v>27</v>
      </c>
      <c r="O56" s="27" t="s">
        <v>28</v>
      </c>
      <c r="P56" s="43" t="str">
        <f t="shared" si="3"/>
        <v>是</v>
      </c>
      <c r="Q56" s="26" t="s">
        <v>29</v>
      </c>
      <c r="R56" s="35">
        <v>0</v>
      </c>
      <c r="S56" s="17"/>
    </row>
    <row r="57" ht="24.75" customHeight="1" spans="1:19">
      <c r="A57" s="16">
        <v>52</v>
      </c>
      <c r="B57" s="17" t="s">
        <v>1280</v>
      </c>
      <c r="C57" s="7">
        <v>20200304060</v>
      </c>
      <c r="D57" s="17" t="s">
        <v>1293</v>
      </c>
      <c r="E57" s="37">
        <f>VLOOKUP(C57,[11]sheet1!$A:$BA,52,0)</f>
        <v>0</v>
      </c>
      <c r="F57" s="38" t="str">
        <f>VLOOKUP(C57,[11]sheet1!$A:$BA,53,0)</f>
        <v/>
      </c>
      <c r="G57" s="16">
        <v>12</v>
      </c>
      <c r="H57" s="16">
        <v>9</v>
      </c>
      <c r="I57" s="16">
        <f t="shared" si="0"/>
        <v>21</v>
      </c>
      <c r="J57" s="16" t="s">
        <v>1294</v>
      </c>
      <c r="K57" s="16" t="str">
        <f t="shared" si="1"/>
        <v>是</v>
      </c>
      <c r="L57" s="17" t="s">
        <v>1295</v>
      </c>
      <c r="M57" s="16" t="str">
        <f t="shared" si="2"/>
        <v>是</v>
      </c>
      <c r="N57" s="27" t="s">
        <v>27</v>
      </c>
      <c r="O57" s="27" t="s">
        <v>28</v>
      </c>
      <c r="P57" s="43" t="str">
        <f t="shared" si="3"/>
        <v>是</v>
      </c>
      <c r="Q57" s="26" t="s">
        <v>29</v>
      </c>
      <c r="R57" s="35">
        <v>0</v>
      </c>
      <c r="S57" s="17"/>
    </row>
    <row r="58" ht="24.75" customHeight="1" spans="1:19">
      <c r="A58" s="16">
        <v>53</v>
      </c>
      <c r="B58" s="17" t="s">
        <v>1280</v>
      </c>
      <c r="C58" s="7">
        <v>20180110023</v>
      </c>
      <c r="D58" s="17" t="s">
        <v>1296</v>
      </c>
      <c r="E58" s="37">
        <f>VLOOKUP(C58,[11]sheet1!$A:$BA,52,0)</f>
        <v>0</v>
      </c>
      <c r="F58" s="38" t="str">
        <f>VLOOKUP(C58,[11]sheet1!$A:$BA,53,0)</f>
        <v/>
      </c>
      <c r="G58" s="16">
        <v>10</v>
      </c>
      <c r="H58" s="16">
        <v>7</v>
      </c>
      <c r="I58" s="16">
        <f t="shared" si="0"/>
        <v>17</v>
      </c>
      <c r="J58" s="16" t="s">
        <v>1297</v>
      </c>
      <c r="K58" s="16" t="str">
        <f t="shared" si="1"/>
        <v>是</v>
      </c>
      <c r="L58" s="17" t="s">
        <v>1298</v>
      </c>
      <c r="M58" s="16" t="str">
        <f t="shared" si="2"/>
        <v>是</v>
      </c>
      <c r="N58" s="27" t="s">
        <v>27</v>
      </c>
      <c r="O58" s="27" t="s">
        <v>28</v>
      </c>
      <c r="P58" s="43" t="str">
        <f t="shared" si="3"/>
        <v>是</v>
      </c>
      <c r="Q58" s="26" t="s">
        <v>29</v>
      </c>
      <c r="R58" s="35">
        <v>0</v>
      </c>
      <c r="S58" s="17"/>
    </row>
    <row r="59" ht="24.75" customHeight="1" spans="1:19">
      <c r="A59" s="16">
        <v>54</v>
      </c>
      <c r="B59" s="17" t="s">
        <v>1280</v>
      </c>
      <c r="C59" s="7">
        <v>20200304097</v>
      </c>
      <c r="D59" s="17" t="s">
        <v>1299</v>
      </c>
      <c r="E59" s="37">
        <f>VLOOKUP(C59,[11]sheet1!$A:$BA,52,0)</f>
        <v>0</v>
      </c>
      <c r="F59" s="38" t="str">
        <f>VLOOKUP(C59,[11]sheet1!$A:$BA,53,0)</f>
        <v/>
      </c>
      <c r="G59" s="16">
        <v>13</v>
      </c>
      <c r="H59" s="16">
        <v>9</v>
      </c>
      <c r="I59" s="16">
        <f t="shared" si="0"/>
        <v>22</v>
      </c>
      <c r="J59" s="16" t="s">
        <v>343</v>
      </c>
      <c r="K59" s="16" t="str">
        <f t="shared" si="1"/>
        <v>是</v>
      </c>
      <c r="L59" s="17" t="s">
        <v>341</v>
      </c>
      <c r="M59" s="16" t="str">
        <f t="shared" si="2"/>
        <v>是</v>
      </c>
      <c r="N59" s="27" t="s">
        <v>27</v>
      </c>
      <c r="O59" s="27" t="s">
        <v>28</v>
      </c>
      <c r="P59" s="43" t="str">
        <f t="shared" si="3"/>
        <v>是</v>
      </c>
      <c r="Q59" s="26" t="s">
        <v>29</v>
      </c>
      <c r="R59" s="35">
        <v>0</v>
      </c>
      <c r="S59" s="17"/>
    </row>
    <row r="60" ht="24.75" customHeight="1" spans="1:19">
      <c r="A60" s="16">
        <v>55</v>
      </c>
      <c r="B60" s="17" t="s">
        <v>1280</v>
      </c>
      <c r="C60" s="7">
        <v>20200304095</v>
      </c>
      <c r="D60" s="17" t="s">
        <v>1300</v>
      </c>
      <c r="E60" s="37">
        <f>VLOOKUP(C60,[11]sheet1!$A:$BA,52,0)</f>
        <v>0</v>
      </c>
      <c r="F60" s="38" t="str">
        <f>VLOOKUP(C60,[11]sheet1!$A:$BA,53,0)</f>
        <v/>
      </c>
      <c r="G60" s="16">
        <v>11</v>
      </c>
      <c r="H60" s="16">
        <v>9</v>
      </c>
      <c r="I60" s="16">
        <f t="shared" si="0"/>
        <v>20</v>
      </c>
      <c r="J60" s="16" t="s">
        <v>302</v>
      </c>
      <c r="K60" s="16" t="str">
        <f t="shared" si="1"/>
        <v>是</v>
      </c>
      <c r="L60" s="17" t="s">
        <v>1295</v>
      </c>
      <c r="M60" s="16" t="str">
        <f t="shared" si="2"/>
        <v>是</v>
      </c>
      <c r="N60" s="27" t="s">
        <v>27</v>
      </c>
      <c r="O60" s="27" t="s">
        <v>28</v>
      </c>
      <c r="P60" s="43" t="str">
        <f t="shared" si="3"/>
        <v>是</v>
      </c>
      <c r="Q60" s="26" t="s">
        <v>29</v>
      </c>
      <c r="R60" s="35">
        <v>0</v>
      </c>
      <c r="S60" s="17"/>
    </row>
    <row r="61" ht="24.75" customHeight="1" spans="1:19">
      <c r="A61" s="16">
        <v>56</v>
      </c>
      <c r="B61" s="17" t="s">
        <v>1280</v>
      </c>
      <c r="C61" s="7">
        <v>20200304026</v>
      </c>
      <c r="D61" s="17" t="s">
        <v>1301</v>
      </c>
      <c r="E61" s="37">
        <f>VLOOKUP(C61,[11]sheet1!$A:$BA,52,0)</f>
        <v>0</v>
      </c>
      <c r="F61" s="38" t="str">
        <f>VLOOKUP(C61,[11]sheet1!$A:$BA,53,0)</f>
        <v/>
      </c>
      <c r="G61" s="16">
        <v>13</v>
      </c>
      <c r="H61" s="16">
        <v>7</v>
      </c>
      <c r="I61" s="16">
        <f t="shared" si="0"/>
        <v>20</v>
      </c>
      <c r="J61" s="16" t="s">
        <v>241</v>
      </c>
      <c r="K61" s="16" t="str">
        <f t="shared" si="1"/>
        <v>是</v>
      </c>
      <c r="L61" s="17" t="s">
        <v>219</v>
      </c>
      <c r="M61" s="16" t="str">
        <f t="shared" si="2"/>
        <v>是</v>
      </c>
      <c r="N61" s="27" t="s">
        <v>27</v>
      </c>
      <c r="O61" s="27" t="s">
        <v>28</v>
      </c>
      <c r="P61" s="43" t="str">
        <f t="shared" si="3"/>
        <v>是</v>
      </c>
      <c r="Q61" s="26" t="s">
        <v>29</v>
      </c>
      <c r="R61" s="35">
        <v>0</v>
      </c>
      <c r="S61" s="17"/>
    </row>
    <row r="62" ht="24.75" customHeight="1" spans="1:19">
      <c r="A62" s="16">
        <v>57</v>
      </c>
      <c r="B62" s="17" t="s">
        <v>1280</v>
      </c>
      <c r="C62" s="7">
        <v>20200304083</v>
      </c>
      <c r="D62" s="17" t="s">
        <v>1302</v>
      </c>
      <c r="E62" s="37">
        <f>VLOOKUP(C62,[11]sheet1!$A:$BA,52,0)</f>
        <v>0</v>
      </c>
      <c r="F62" s="38" t="str">
        <f>VLOOKUP(C62,[11]sheet1!$A:$BA,53,0)</f>
        <v/>
      </c>
      <c r="G62" s="16">
        <v>15</v>
      </c>
      <c r="H62" s="16">
        <v>9</v>
      </c>
      <c r="I62" s="16">
        <f t="shared" si="0"/>
        <v>24</v>
      </c>
      <c r="J62" s="16" t="s">
        <v>322</v>
      </c>
      <c r="K62" s="16" t="str">
        <f t="shared" si="1"/>
        <v>是</v>
      </c>
      <c r="L62" s="17" t="s">
        <v>1215</v>
      </c>
      <c r="M62" s="16" t="str">
        <f t="shared" si="2"/>
        <v>是</v>
      </c>
      <c r="N62" s="27" t="s">
        <v>27</v>
      </c>
      <c r="O62" s="27" t="s">
        <v>28</v>
      </c>
      <c r="P62" s="43" t="str">
        <f t="shared" si="3"/>
        <v>是</v>
      </c>
      <c r="Q62" s="26" t="s">
        <v>29</v>
      </c>
      <c r="R62" s="35">
        <v>0</v>
      </c>
      <c r="S62" s="17"/>
    </row>
    <row r="63" ht="24.75" customHeight="1" spans="1:19">
      <c r="A63" s="16">
        <v>58</v>
      </c>
      <c r="B63" s="17" t="s">
        <v>1280</v>
      </c>
      <c r="C63" s="7">
        <v>20200304014</v>
      </c>
      <c r="D63" s="17" t="s">
        <v>1303</v>
      </c>
      <c r="E63" s="37">
        <f>VLOOKUP(C63,[11]sheet1!$A:$BA,52,0)</f>
        <v>0</v>
      </c>
      <c r="F63" s="38" t="str">
        <f>VLOOKUP(C63,[11]sheet1!$A:$BA,53,0)</f>
        <v/>
      </c>
      <c r="G63" s="16">
        <v>13</v>
      </c>
      <c r="H63" s="16">
        <v>7</v>
      </c>
      <c r="I63" s="16">
        <f t="shared" si="0"/>
        <v>20</v>
      </c>
      <c r="J63" s="16" t="s">
        <v>1304</v>
      </c>
      <c r="K63" s="16" t="str">
        <f t="shared" si="1"/>
        <v>是</v>
      </c>
      <c r="L63" s="17" t="s">
        <v>355</v>
      </c>
      <c r="M63" s="16" t="str">
        <f t="shared" si="2"/>
        <v>是</v>
      </c>
      <c r="N63" s="27" t="s">
        <v>27</v>
      </c>
      <c r="O63" s="27" t="s">
        <v>28</v>
      </c>
      <c r="P63" s="43" t="str">
        <f t="shared" si="3"/>
        <v>是</v>
      </c>
      <c r="Q63" s="26" t="s">
        <v>29</v>
      </c>
      <c r="R63" s="35">
        <v>0</v>
      </c>
      <c r="S63" s="17"/>
    </row>
    <row r="64" ht="24.75" customHeight="1" spans="1:19">
      <c r="A64" s="16">
        <v>59</v>
      </c>
      <c r="B64" s="17" t="s">
        <v>1280</v>
      </c>
      <c r="C64" s="7">
        <v>20200304078</v>
      </c>
      <c r="D64" s="17" t="s">
        <v>1305</v>
      </c>
      <c r="E64" s="37">
        <f>VLOOKUP(C64,[11]sheet1!$A:$BA,52,0)</f>
        <v>0</v>
      </c>
      <c r="F64" s="38" t="str">
        <f>VLOOKUP(C64,[11]sheet1!$A:$BA,53,0)</f>
        <v/>
      </c>
      <c r="G64" s="16">
        <v>9</v>
      </c>
      <c r="H64" s="16">
        <v>7</v>
      </c>
      <c r="I64" s="16">
        <f t="shared" si="0"/>
        <v>16</v>
      </c>
      <c r="J64" s="16" t="s">
        <v>340</v>
      </c>
      <c r="K64" s="16" t="str">
        <f t="shared" si="1"/>
        <v>是</v>
      </c>
      <c r="L64" s="17" t="s">
        <v>460</v>
      </c>
      <c r="M64" s="16" t="str">
        <f t="shared" si="2"/>
        <v>是</v>
      </c>
      <c r="N64" s="27" t="s">
        <v>27</v>
      </c>
      <c r="O64" s="27" t="s">
        <v>28</v>
      </c>
      <c r="P64" s="43" t="str">
        <f t="shared" si="3"/>
        <v>是</v>
      </c>
      <c r="Q64" s="26" t="s">
        <v>29</v>
      </c>
      <c r="R64" s="35">
        <v>0</v>
      </c>
      <c r="S64" s="17"/>
    </row>
    <row r="65" ht="24.75" customHeight="1" spans="1:19">
      <c r="A65" s="16">
        <v>60</v>
      </c>
      <c r="B65" s="17" t="s">
        <v>1280</v>
      </c>
      <c r="C65" s="7">
        <v>20200304081</v>
      </c>
      <c r="D65" s="17" t="s">
        <v>1306</v>
      </c>
      <c r="E65" s="37">
        <f>VLOOKUP(C65,[11]sheet1!$A:$BA,52,0)</f>
        <v>1</v>
      </c>
      <c r="F65" s="38" t="str">
        <f>VLOOKUP(C65,[11]sheet1!$A:$BA,53,0)</f>
        <v>预就业实习</v>
      </c>
      <c r="G65" s="16">
        <v>13</v>
      </c>
      <c r="H65" s="16">
        <v>9</v>
      </c>
      <c r="I65" s="16">
        <f t="shared" si="0"/>
        <v>22</v>
      </c>
      <c r="J65" s="16" t="s">
        <v>308</v>
      </c>
      <c r="K65" s="16" t="str">
        <f t="shared" si="1"/>
        <v>是</v>
      </c>
      <c r="L65" s="17" t="s">
        <v>1224</v>
      </c>
      <c r="M65" s="16" t="str">
        <f t="shared" si="2"/>
        <v>是</v>
      </c>
      <c r="N65" s="27" t="s">
        <v>27</v>
      </c>
      <c r="O65" s="27" t="s">
        <v>28</v>
      </c>
      <c r="P65" s="43" t="str">
        <f t="shared" si="3"/>
        <v>否</v>
      </c>
      <c r="Q65" s="34" t="s">
        <v>63</v>
      </c>
      <c r="R65" s="35">
        <v>0</v>
      </c>
      <c r="S65" s="17">
        <v>1</v>
      </c>
    </row>
    <row r="66" ht="24.75" customHeight="1" spans="1:19">
      <c r="A66" s="16">
        <v>61</v>
      </c>
      <c r="B66" s="17" t="s">
        <v>1280</v>
      </c>
      <c r="C66" s="7">
        <v>20200304019</v>
      </c>
      <c r="D66" s="17" t="s">
        <v>1307</v>
      </c>
      <c r="E66" s="37">
        <f>VLOOKUP(C66,[11]sheet1!$A:$BA,52,0)</f>
        <v>0</v>
      </c>
      <c r="F66" s="38" t="str">
        <f>VLOOKUP(C66,[11]sheet1!$A:$BA,53,0)</f>
        <v/>
      </c>
      <c r="G66" s="16">
        <v>12</v>
      </c>
      <c r="H66" s="16">
        <v>7</v>
      </c>
      <c r="I66" s="16">
        <f t="shared" si="0"/>
        <v>19</v>
      </c>
      <c r="J66" s="16" t="s">
        <v>1308</v>
      </c>
      <c r="K66" s="16" t="str">
        <f t="shared" si="1"/>
        <v>是</v>
      </c>
      <c r="L66" s="17" t="s">
        <v>260</v>
      </c>
      <c r="M66" s="16" t="str">
        <f t="shared" si="2"/>
        <v>是</v>
      </c>
      <c r="N66" s="27" t="s">
        <v>27</v>
      </c>
      <c r="O66" s="27" t="s">
        <v>28</v>
      </c>
      <c r="P66" s="43" t="str">
        <f t="shared" ref="P66:P91" si="4">IF(AND(E66=0,SUM(G66:H66)&gt;=15,G66&gt;=6,H66&gt;=5,J66&gt;=120,L66&gt;=1800),"是","否")</f>
        <v>是</v>
      </c>
      <c r="Q66" s="26" t="s">
        <v>29</v>
      </c>
      <c r="R66" s="35">
        <v>0</v>
      </c>
      <c r="S66" s="17"/>
    </row>
    <row r="67" ht="24.75" customHeight="1" spans="1:19">
      <c r="A67" s="16">
        <v>62</v>
      </c>
      <c r="B67" s="17" t="s">
        <v>1280</v>
      </c>
      <c r="C67" s="7">
        <v>20180605009</v>
      </c>
      <c r="D67" s="17" t="s">
        <v>1309</v>
      </c>
      <c r="E67" s="37">
        <f>VLOOKUP(C67,[11]sheet1!$A:$BA,52,0)</f>
        <v>0</v>
      </c>
      <c r="F67" s="38" t="str">
        <f>VLOOKUP(C67,[11]sheet1!$A:$BA,53,0)</f>
        <v/>
      </c>
      <c r="G67" s="16">
        <v>15</v>
      </c>
      <c r="H67" s="16">
        <v>9</v>
      </c>
      <c r="I67" s="16">
        <f t="shared" si="0"/>
        <v>24</v>
      </c>
      <c r="J67" s="16" t="s">
        <v>250</v>
      </c>
      <c r="K67" s="16" t="str">
        <f t="shared" si="1"/>
        <v>是</v>
      </c>
      <c r="L67" s="17" t="s">
        <v>294</v>
      </c>
      <c r="M67" s="16" t="str">
        <f t="shared" si="2"/>
        <v>是</v>
      </c>
      <c r="N67" s="27" t="s">
        <v>27</v>
      </c>
      <c r="O67" s="27" t="s">
        <v>28</v>
      </c>
      <c r="P67" s="43" t="str">
        <f t="shared" si="4"/>
        <v>是</v>
      </c>
      <c r="Q67" s="26" t="s">
        <v>29</v>
      </c>
      <c r="R67" s="35">
        <v>0</v>
      </c>
      <c r="S67" s="17"/>
    </row>
    <row r="68" ht="24.75" customHeight="1" spans="1:19">
      <c r="A68" s="16">
        <v>63</v>
      </c>
      <c r="B68" s="17" t="s">
        <v>1280</v>
      </c>
      <c r="C68" s="7">
        <v>20200304016</v>
      </c>
      <c r="D68" s="17" t="s">
        <v>1310</v>
      </c>
      <c r="E68" s="37">
        <f>VLOOKUP(C68,[11]sheet1!$A:$BA,52,0)</f>
        <v>1</v>
      </c>
      <c r="F68" s="38" t="str">
        <f>VLOOKUP(C68,[11]sheet1!$A:$BA,53,0)</f>
        <v>预就业实习</v>
      </c>
      <c r="G68" s="16">
        <v>11</v>
      </c>
      <c r="H68" s="16">
        <v>7</v>
      </c>
      <c r="I68" s="16">
        <f t="shared" si="0"/>
        <v>18</v>
      </c>
      <c r="J68" s="16" t="s">
        <v>329</v>
      </c>
      <c r="K68" s="16" t="str">
        <f t="shared" si="1"/>
        <v>是</v>
      </c>
      <c r="L68" s="17" t="s">
        <v>379</v>
      </c>
      <c r="M68" s="16" t="str">
        <f t="shared" si="2"/>
        <v>是</v>
      </c>
      <c r="N68" s="27" t="s">
        <v>27</v>
      </c>
      <c r="O68" s="27" t="s">
        <v>28</v>
      </c>
      <c r="P68" s="43" t="str">
        <f t="shared" si="4"/>
        <v>否</v>
      </c>
      <c r="Q68" s="34" t="s">
        <v>63</v>
      </c>
      <c r="R68" s="35">
        <v>0</v>
      </c>
      <c r="S68" s="17">
        <v>1</v>
      </c>
    </row>
    <row r="69" ht="24.75" customHeight="1" spans="1:19">
      <c r="A69" s="16">
        <v>64</v>
      </c>
      <c r="B69" s="17" t="s">
        <v>1280</v>
      </c>
      <c r="C69" s="7">
        <v>20200304075</v>
      </c>
      <c r="D69" s="17" t="s">
        <v>1311</v>
      </c>
      <c r="E69" s="37">
        <f>VLOOKUP(C69,[11]sheet1!$A:$BA,52,0)</f>
        <v>0</v>
      </c>
      <c r="F69" s="38" t="str">
        <f>VLOOKUP(C69,[11]sheet1!$A:$BA,53,0)</f>
        <v/>
      </c>
      <c r="G69" s="16">
        <v>11</v>
      </c>
      <c r="H69" s="16">
        <v>7</v>
      </c>
      <c r="I69" s="16">
        <f t="shared" si="0"/>
        <v>18</v>
      </c>
      <c r="J69" s="16" t="s">
        <v>250</v>
      </c>
      <c r="K69" s="16" t="str">
        <f t="shared" si="1"/>
        <v>是</v>
      </c>
      <c r="L69" s="17" t="s">
        <v>306</v>
      </c>
      <c r="M69" s="16" t="str">
        <f t="shared" si="2"/>
        <v>是</v>
      </c>
      <c r="N69" s="27" t="s">
        <v>27</v>
      </c>
      <c r="O69" s="27" t="s">
        <v>28</v>
      </c>
      <c r="P69" s="43" t="str">
        <f t="shared" si="4"/>
        <v>是</v>
      </c>
      <c r="Q69" s="26" t="s">
        <v>29</v>
      </c>
      <c r="R69" s="35">
        <v>0</v>
      </c>
      <c r="S69" s="17"/>
    </row>
    <row r="70" ht="24.75" customHeight="1" spans="1:19">
      <c r="A70" s="16">
        <v>65</v>
      </c>
      <c r="B70" s="17" t="s">
        <v>1280</v>
      </c>
      <c r="C70" s="7">
        <v>20200304022</v>
      </c>
      <c r="D70" s="17" t="s">
        <v>1312</v>
      </c>
      <c r="E70" s="37">
        <f>VLOOKUP(C70,[11]sheet1!$A:$BA,52,0)</f>
        <v>0</v>
      </c>
      <c r="F70" s="38" t="str">
        <f>VLOOKUP(C70,[11]sheet1!$A:$BA,53,0)</f>
        <v/>
      </c>
      <c r="G70" s="16">
        <v>12</v>
      </c>
      <c r="H70" s="16">
        <v>7</v>
      </c>
      <c r="I70" s="16">
        <f t="shared" ref="I70:I91" si="5">SUM(G70:H70)</f>
        <v>19</v>
      </c>
      <c r="J70" s="16" t="s">
        <v>1313</v>
      </c>
      <c r="K70" s="16" t="str">
        <f t="shared" ref="K70:K91" si="6">IF(J70&gt;=120,"是","否")</f>
        <v>是</v>
      </c>
      <c r="L70" s="17" t="s">
        <v>191</v>
      </c>
      <c r="M70" s="16" t="str">
        <f t="shared" ref="M70:M91" si="7">IF(L70&gt;=1800,"是","否")</f>
        <v>是</v>
      </c>
      <c r="N70" s="27" t="s">
        <v>27</v>
      </c>
      <c r="O70" s="27" t="s">
        <v>28</v>
      </c>
      <c r="P70" s="43" t="str">
        <f t="shared" si="4"/>
        <v>是</v>
      </c>
      <c r="Q70" s="26" t="s">
        <v>29</v>
      </c>
      <c r="R70" s="35">
        <v>0</v>
      </c>
      <c r="S70" s="17"/>
    </row>
    <row r="71" ht="24.75" customHeight="1" spans="1:19">
      <c r="A71" s="16">
        <v>66</v>
      </c>
      <c r="B71" s="17" t="s">
        <v>1280</v>
      </c>
      <c r="C71" s="7">
        <v>20200304053</v>
      </c>
      <c r="D71" s="17" t="s">
        <v>1314</v>
      </c>
      <c r="E71" s="37">
        <f>VLOOKUP(C71,[11]sheet1!$A:$BA,52,0)</f>
        <v>0</v>
      </c>
      <c r="F71" s="38" t="str">
        <f>VLOOKUP(C71,[11]sheet1!$A:$BA,53,0)</f>
        <v/>
      </c>
      <c r="G71" s="16">
        <v>14</v>
      </c>
      <c r="H71" s="16">
        <v>7</v>
      </c>
      <c r="I71" s="16">
        <f t="shared" si="5"/>
        <v>21</v>
      </c>
      <c r="J71" s="16" t="s">
        <v>1315</v>
      </c>
      <c r="K71" s="16" t="str">
        <f t="shared" si="6"/>
        <v>是</v>
      </c>
      <c r="L71" s="17" t="s">
        <v>1316</v>
      </c>
      <c r="M71" s="16" t="str">
        <f t="shared" si="7"/>
        <v>是</v>
      </c>
      <c r="N71" s="27" t="s">
        <v>27</v>
      </c>
      <c r="O71" s="27" t="s">
        <v>28</v>
      </c>
      <c r="P71" s="43" t="str">
        <f t="shared" si="4"/>
        <v>是</v>
      </c>
      <c r="Q71" s="26" t="s">
        <v>29</v>
      </c>
      <c r="R71" s="35">
        <v>0</v>
      </c>
      <c r="S71" s="17"/>
    </row>
    <row r="72" ht="24.75" customHeight="1" spans="1:19">
      <c r="A72" s="16">
        <v>67</v>
      </c>
      <c r="B72" s="17" t="s">
        <v>1280</v>
      </c>
      <c r="C72" s="7">
        <v>20200304052</v>
      </c>
      <c r="D72" s="17" t="s">
        <v>1317</v>
      </c>
      <c r="E72" s="37">
        <f>VLOOKUP(C72,[11]sheet1!$A:$BA,52,0)</f>
        <v>0</v>
      </c>
      <c r="F72" s="38" t="str">
        <f>VLOOKUP(C72,[11]sheet1!$A:$BA,53,0)</f>
        <v/>
      </c>
      <c r="G72" s="16">
        <v>14</v>
      </c>
      <c r="H72" s="16">
        <v>7</v>
      </c>
      <c r="I72" s="16">
        <f t="shared" si="5"/>
        <v>21</v>
      </c>
      <c r="J72" s="16" t="s">
        <v>343</v>
      </c>
      <c r="K72" s="16" t="str">
        <f t="shared" si="6"/>
        <v>是</v>
      </c>
      <c r="L72" s="17" t="s">
        <v>470</v>
      </c>
      <c r="M72" s="16" t="str">
        <f t="shared" si="7"/>
        <v>是</v>
      </c>
      <c r="N72" s="27" t="s">
        <v>27</v>
      </c>
      <c r="O72" s="27" t="s">
        <v>28</v>
      </c>
      <c r="P72" s="43" t="str">
        <f t="shared" si="4"/>
        <v>是</v>
      </c>
      <c r="Q72" s="26" t="s">
        <v>29</v>
      </c>
      <c r="R72" s="35">
        <v>0</v>
      </c>
      <c r="S72" s="17"/>
    </row>
    <row r="73" ht="24.75" customHeight="1" spans="1:19">
      <c r="A73" s="16">
        <v>68</v>
      </c>
      <c r="B73" s="17" t="s">
        <v>1280</v>
      </c>
      <c r="C73" s="7">
        <v>20200304094</v>
      </c>
      <c r="D73" s="17" t="s">
        <v>1318</v>
      </c>
      <c r="E73" s="37">
        <f>VLOOKUP(C73,[11]sheet1!$A:$BA,52,0)</f>
        <v>1</v>
      </c>
      <c r="F73" s="38" t="str">
        <f>VLOOKUP(C73,[11]sheet1!$A:$BA,53,0)</f>
        <v>预就业实习</v>
      </c>
      <c r="G73" s="16">
        <v>13</v>
      </c>
      <c r="H73" s="16">
        <v>7</v>
      </c>
      <c r="I73" s="16">
        <f t="shared" si="5"/>
        <v>20</v>
      </c>
      <c r="J73" s="16" t="s">
        <v>337</v>
      </c>
      <c r="K73" s="16" t="str">
        <f t="shared" si="6"/>
        <v>是</v>
      </c>
      <c r="L73" s="17" t="s">
        <v>1319</v>
      </c>
      <c r="M73" s="16" t="str">
        <f t="shared" si="7"/>
        <v>是</v>
      </c>
      <c r="N73" s="27" t="s">
        <v>27</v>
      </c>
      <c r="O73" s="27" t="s">
        <v>28</v>
      </c>
      <c r="P73" s="43" t="str">
        <f t="shared" si="4"/>
        <v>否</v>
      </c>
      <c r="Q73" s="34" t="s">
        <v>63</v>
      </c>
      <c r="R73" s="35">
        <v>0</v>
      </c>
      <c r="S73" s="17">
        <v>1</v>
      </c>
    </row>
    <row r="74" ht="24.75" customHeight="1" spans="1:19">
      <c r="A74" s="16">
        <v>69</v>
      </c>
      <c r="B74" s="17" t="s">
        <v>1280</v>
      </c>
      <c r="C74" s="7">
        <v>20180207023</v>
      </c>
      <c r="D74" s="17" t="s">
        <v>1320</v>
      </c>
      <c r="E74" s="37">
        <f>VLOOKUP(C74,[11]sheet1!$A:$BA,52,0)</f>
        <v>0</v>
      </c>
      <c r="F74" s="38" t="str">
        <f>VLOOKUP(C74,[11]sheet1!$A:$BA,53,0)</f>
        <v/>
      </c>
      <c r="G74" s="16">
        <v>9</v>
      </c>
      <c r="H74" s="16">
        <v>9</v>
      </c>
      <c r="I74" s="16">
        <f t="shared" si="5"/>
        <v>18</v>
      </c>
      <c r="J74" s="16" t="s">
        <v>1321</v>
      </c>
      <c r="K74" s="16" t="str">
        <f t="shared" si="6"/>
        <v>是</v>
      </c>
      <c r="L74" s="17" t="s">
        <v>294</v>
      </c>
      <c r="M74" s="16" t="str">
        <f t="shared" si="7"/>
        <v>是</v>
      </c>
      <c r="N74" s="27" t="s">
        <v>27</v>
      </c>
      <c r="O74" s="27" t="s">
        <v>28</v>
      </c>
      <c r="P74" s="43" t="str">
        <f t="shared" si="4"/>
        <v>是</v>
      </c>
      <c r="Q74" s="26" t="s">
        <v>29</v>
      </c>
      <c r="R74" s="35">
        <v>0</v>
      </c>
      <c r="S74" s="17"/>
    </row>
    <row r="75" ht="24.75" customHeight="1" spans="1:19">
      <c r="A75" s="16">
        <v>70</v>
      </c>
      <c r="B75" s="17" t="s">
        <v>1280</v>
      </c>
      <c r="C75" s="7">
        <v>20200304055</v>
      </c>
      <c r="D75" s="17" t="s">
        <v>1322</v>
      </c>
      <c r="E75" s="37">
        <f>VLOOKUP(C75,[11]sheet1!$A:$BA,52,0)</f>
        <v>0</v>
      </c>
      <c r="F75" s="38" t="str">
        <f>VLOOKUP(C75,[11]sheet1!$A:$BA,53,0)</f>
        <v/>
      </c>
      <c r="G75" s="16">
        <v>13</v>
      </c>
      <c r="H75" s="16">
        <v>7</v>
      </c>
      <c r="I75" s="16">
        <f t="shared" si="5"/>
        <v>20</v>
      </c>
      <c r="J75" s="16" t="s">
        <v>1323</v>
      </c>
      <c r="K75" s="16" t="str">
        <f t="shared" si="6"/>
        <v>是</v>
      </c>
      <c r="L75" s="17" t="s">
        <v>452</v>
      </c>
      <c r="M75" s="16" t="str">
        <f t="shared" si="7"/>
        <v>是</v>
      </c>
      <c r="N75" s="27" t="s">
        <v>27</v>
      </c>
      <c r="O75" s="27" t="s">
        <v>28</v>
      </c>
      <c r="P75" s="43" t="str">
        <f t="shared" si="4"/>
        <v>是</v>
      </c>
      <c r="Q75" s="26" t="s">
        <v>29</v>
      </c>
      <c r="R75" s="35">
        <v>0</v>
      </c>
      <c r="S75" s="17"/>
    </row>
    <row r="76" ht="24.75" customHeight="1" spans="1:19">
      <c r="A76" s="16">
        <v>71</v>
      </c>
      <c r="B76" s="17" t="s">
        <v>1280</v>
      </c>
      <c r="C76" s="7">
        <v>20190304077</v>
      </c>
      <c r="D76" s="17" t="s">
        <v>1324</v>
      </c>
      <c r="E76" s="37">
        <f>VLOOKUP(C76,[11]sheet1!$A:$BA,52,0)</f>
        <v>2</v>
      </c>
      <c r="F76" s="38" t="str">
        <f>VLOOKUP(C76,[11]sheet1!$A:$BA,53,0)</f>
        <v>工业互联网导论预就业实习</v>
      </c>
      <c r="G76" s="16">
        <v>9</v>
      </c>
      <c r="H76" s="16">
        <v>7</v>
      </c>
      <c r="I76" s="16">
        <f t="shared" si="5"/>
        <v>16</v>
      </c>
      <c r="J76" s="16" t="s">
        <v>337</v>
      </c>
      <c r="K76" s="16" t="str">
        <f t="shared" si="6"/>
        <v>是</v>
      </c>
      <c r="L76" s="17" t="s">
        <v>369</v>
      </c>
      <c r="M76" s="16" t="str">
        <f t="shared" si="7"/>
        <v>是</v>
      </c>
      <c r="N76" s="27" t="s">
        <v>27</v>
      </c>
      <c r="O76" s="27" t="s">
        <v>28</v>
      </c>
      <c r="P76" s="43" t="str">
        <f t="shared" si="4"/>
        <v>否</v>
      </c>
      <c r="Q76" s="34" t="s">
        <v>63</v>
      </c>
      <c r="R76" s="35">
        <v>0</v>
      </c>
      <c r="S76" s="17">
        <v>1</v>
      </c>
    </row>
    <row r="77" ht="24.75" customHeight="1" spans="1:19">
      <c r="A77" s="16">
        <v>72</v>
      </c>
      <c r="B77" s="17" t="s">
        <v>1280</v>
      </c>
      <c r="C77" s="7">
        <v>20200304064</v>
      </c>
      <c r="D77" s="17" t="s">
        <v>1325</v>
      </c>
      <c r="E77" s="37">
        <f>VLOOKUP(C77,[11]sheet1!$A:$BA,52,0)</f>
        <v>0</v>
      </c>
      <c r="F77" s="38" t="str">
        <f>VLOOKUP(C77,[11]sheet1!$A:$BA,53,0)</f>
        <v/>
      </c>
      <c r="G77" s="16">
        <v>8</v>
      </c>
      <c r="H77" s="16">
        <v>7</v>
      </c>
      <c r="I77" s="16">
        <f t="shared" si="5"/>
        <v>15</v>
      </c>
      <c r="J77" s="16" t="s">
        <v>290</v>
      </c>
      <c r="K77" s="16" t="str">
        <f t="shared" si="6"/>
        <v>是</v>
      </c>
      <c r="L77" s="17" t="s">
        <v>363</v>
      </c>
      <c r="M77" s="16" t="str">
        <f t="shared" si="7"/>
        <v>是</v>
      </c>
      <c r="N77" s="27" t="s">
        <v>27</v>
      </c>
      <c r="O77" s="27" t="s">
        <v>28</v>
      </c>
      <c r="P77" s="43" t="str">
        <f t="shared" si="4"/>
        <v>是</v>
      </c>
      <c r="Q77" s="26" t="s">
        <v>29</v>
      </c>
      <c r="R77" s="35">
        <v>0</v>
      </c>
      <c r="S77" s="17"/>
    </row>
    <row r="78" ht="24.75" customHeight="1" spans="1:19">
      <c r="A78" s="16">
        <v>73</v>
      </c>
      <c r="B78" s="17" t="s">
        <v>1280</v>
      </c>
      <c r="C78" s="7">
        <v>20200304017</v>
      </c>
      <c r="D78" s="17" t="s">
        <v>1326</v>
      </c>
      <c r="E78" s="37">
        <f>VLOOKUP(C78,[11]sheet1!$A:$BA,52,0)</f>
        <v>0</v>
      </c>
      <c r="F78" s="38" t="str">
        <f>VLOOKUP(C78,[11]sheet1!$A:$BA,53,0)</f>
        <v/>
      </c>
      <c r="G78" s="16">
        <v>13</v>
      </c>
      <c r="H78" s="16">
        <v>7</v>
      </c>
      <c r="I78" s="16">
        <f t="shared" si="5"/>
        <v>20</v>
      </c>
      <c r="J78" s="16" t="s">
        <v>1228</v>
      </c>
      <c r="K78" s="16" t="str">
        <f t="shared" si="6"/>
        <v>是</v>
      </c>
      <c r="L78" s="17" t="s">
        <v>344</v>
      </c>
      <c r="M78" s="16" t="str">
        <f t="shared" si="7"/>
        <v>是</v>
      </c>
      <c r="N78" s="27" t="s">
        <v>27</v>
      </c>
      <c r="O78" s="27" t="s">
        <v>28</v>
      </c>
      <c r="P78" s="43" t="str">
        <f t="shared" si="4"/>
        <v>是</v>
      </c>
      <c r="Q78" s="26" t="s">
        <v>29</v>
      </c>
      <c r="R78" s="35">
        <v>0</v>
      </c>
      <c r="S78" s="17"/>
    </row>
    <row r="79" ht="24.75" customHeight="1" spans="1:19">
      <c r="A79" s="16">
        <v>74</v>
      </c>
      <c r="B79" s="17" t="s">
        <v>1280</v>
      </c>
      <c r="C79" s="7">
        <v>20200304082</v>
      </c>
      <c r="D79" s="17" t="s">
        <v>1327</v>
      </c>
      <c r="E79" s="37">
        <f>VLOOKUP(C79,[11]sheet1!$A:$BA,52,0)</f>
        <v>1</v>
      </c>
      <c r="F79" s="38" t="str">
        <f>VLOOKUP(C79,[11]sheet1!$A:$BA,53,0)</f>
        <v>预就业实习</v>
      </c>
      <c r="G79" s="16">
        <v>11</v>
      </c>
      <c r="H79" s="16">
        <v>7</v>
      </c>
      <c r="I79" s="16">
        <f t="shared" si="5"/>
        <v>18</v>
      </c>
      <c r="J79" s="16" t="s">
        <v>337</v>
      </c>
      <c r="K79" s="16" t="str">
        <f t="shared" si="6"/>
        <v>是</v>
      </c>
      <c r="L79" s="17" t="s">
        <v>1268</v>
      </c>
      <c r="M79" s="16" t="str">
        <f t="shared" si="7"/>
        <v>是</v>
      </c>
      <c r="N79" s="27" t="s">
        <v>27</v>
      </c>
      <c r="O79" s="27" t="s">
        <v>28</v>
      </c>
      <c r="P79" s="43" t="str">
        <f t="shared" si="4"/>
        <v>否</v>
      </c>
      <c r="Q79" s="34" t="s">
        <v>63</v>
      </c>
      <c r="R79" s="35">
        <v>0</v>
      </c>
      <c r="S79" s="17">
        <v>1</v>
      </c>
    </row>
    <row r="80" ht="24.75" customHeight="1" spans="1:19">
      <c r="A80" s="16">
        <v>75</v>
      </c>
      <c r="B80" s="17" t="s">
        <v>1280</v>
      </c>
      <c r="C80" s="7">
        <v>20200304002</v>
      </c>
      <c r="D80" s="17" t="s">
        <v>1328</v>
      </c>
      <c r="E80" s="37">
        <f>VLOOKUP(C80,[11]sheet1!$A:$BA,52,0)</f>
        <v>0</v>
      </c>
      <c r="F80" s="38" t="str">
        <f>VLOOKUP(C80,[11]sheet1!$A:$BA,53,0)</f>
        <v/>
      </c>
      <c r="G80" s="16">
        <v>13</v>
      </c>
      <c r="H80" s="16">
        <v>7</v>
      </c>
      <c r="I80" s="16">
        <f t="shared" si="5"/>
        <v>20</v>
      </c>
      <c r="J80" s="16" t="s">
        <v>1254</v>
      </c>
      <c r="K80" s="16" t="str">
        <f t="shared" si="6"/>
        <v>是</v>
      </c>
      <c r="L80" s="17" t="s">
        <v>330</v>
      </c>
      <c r="M80" s="16" t="str">
        <f t="shared" si="7"/>
        <v>是</v>
      </c>
      <c r="N80" s="27" t="s">
        <v>27</v>
      </c>
      <c r="O80" s="27" t="s">
        <v>28</v>
      </c>
      <c r="P80" s="43" t="str">
        <f t="shared" si="4"/>
        <v>是</v>
      </c>
      <c r="Q80" s="26" t="s">
        <v>29</v>
      </c>
      <c r="R80" s="35">
        <v>0</v>
      </c>
      <c r="S80" s="17"/>
    </row>
    <row r="81" ht="24.75" customHeight="1" spans="1:19">
      <c r="A81" s="16">
        <v>76</v>
      </c>
      <c r="B81" s="17" t="s">
        <v>1280</v>
      </c>
      <c r="C81" s="7">
        <v>20200304066</v>
      </c>
      <c r="D81" s="17" t="s">
        <v>1329</v>
      </c>
      <c r="E81" s="37">
        <f>VLOOKUP(C81,[11]sheet1!$A:$BA,52,0)</f>
        <v>1</v>
      </c>
      <c r="F81" s="38" t="str">
        <f>VLOOKUP(C81,[11]sheet1!$A:$BA,53,0)</f>
        <v>预就业实习</v>
      </c>
      <c r="G81" s="16">
        <v>9</v>
      </c>
      <c r="H81" s="16">
        <v>7</v>
      </c>
      <c r="I81" s="16">
        <f t="shared" si="5"/>
        <v>16</v>
      </c>
      <c r="J81" s="16" t="s">
        <v>1214</v>
      </c>
      <c r="K81" s="16" t="str">
        <f t="shared" si="6"/>
        <v>是</v>
      </c>
      <c r="L81" s="17" t="s">
        <v>383</v>
      </c>
      <c r="M81" s="16" t="str">
        <f t="shared" si="7"/>
        <v>是</v>
      </c>
      <c r="N81" s="27" t="s">
        <v>27</v>
      </c>
      <c r="O81" s="27" t="s">
        <v>28</v>
      </c>
      <c r="P81" s="43" t="str">
        <f t="shared" si="4"/>
        <v>否</v>
      </c>
      <c r="Q81" s="34" t="s">
        <v>63</v>
      </c>
      <c r="R81" s="35">
        <v>0</v>
      </c>
      <c r="S81" s="17">
        <v>1</v>
      </c>
    </row>
    <row r="82" ht="24.75" customHeight="1" spans="1:19">
      <c r="A82" s="16">
        <v>77</v>
      </c>
      <c r="B82" s="17" t="s">
        <v>1280</v>
      </c>
      <c r="C82" s="7">
        <v>20200304028</v>
      </c>
      <c r="D82" s="17" t="s">
        <v>1330</v>
      </c>
      <c r="E82" s="37">
        <f>VLOOKUP(C82,[11]sheet1!$A:$BA,52,0)</f>
        <v>1</v>
      </c>
      <c r="F82" s="38" t="str">
        <f>VLOOKUP(C82,[11]sheet1!$A:$BA,53,0)</f>
        <v>预就业实习</v>
      </c>
      <c r="G82" s="16">
        <v>12</v>
      </c>
      <c r="H82" s="16">
        <v>7</v>
      </c>
      <c r="I82" s="16">
        <f t="shared" si="5"/>
        <v>19</v>
      </c>
      <c r="J82" s="16" t="s">
        <v>262</v>
      </c>
      <c r="K82" s="16" t="str">
        <f t="shared" si="6"/>
        <v>是</v>
      </c>
      <c r="L82" s="17" t="s">
        <v>1233</v>
      </c>
      <c r="M82" s="16" t="str">
        <f t="shared" si="7"/>
        <v>是</v>
      </c>
      <c r="N82" s="27" t="s">
        <v>27</v>
      </c>
      <c r="O82" s="27" t="s">
        <v>28</v>
      </c>
      <c r="P82" s="43" t="str">
        <f t="shared" si="4"/>
        <v>否</v>
      </c>
      <c r="Q82" s="34" t="s">
        <v>63</v>
      </c>
      <c r="R82" s="35">
        <v>0</v>
      </c>
      <c r="S82" s="17">
        <v>1</v>
      </c>
    </row>
    <row r="83" ht="24.75" customHeight="1" spans="1:19">
      <c r="A83" s="16">
        <v>78</v>
      </c>
      <c r="B83" s="17" t="s">
        <v>1280</v>
      </c>
      <c r="C83" s="7">
        <v>20200304057</v>
      </c>
      <c r="D83" s="17" t="s">
        <v>1331</v>
      </c>
      <c r="E83" s="37">
        <f>VLOOKUP(C83,[11]sheet1!$A:$BA,52,0)</f>
        <v>0</v>
      </c>
      <c r="F83" s="38" t="str">
        <f>VLOOKUP(C83,[11]sheet1!$A:$BA,53,0)</f>
        <v/>
      </c>
      <c r="G83" s="16">
        <v>15</v>
      </c>
      <c r="H83" s="16">
        <v>7</v>
      </c>
      <c r="I83" s="16">
        <f t="shared" si="5"/>
        <v>22</v>
      </c>
      <c r="J83" s="16" t="s">
        <v>1332</v>
      </c>
      <c r="K83" s="16" t="str">
        <f t="shared" si="6"/>
        <v>是</v>
      </c>
      <c r="L83" s="17" t="s">
        <v>1295</v>
      </c>
      <c r="M83" s="16" t="str">
        <f t="shared" si="7"/>
        <v>是</v>
      </c>
      <c r="N83" s="27" t="s">
        <v>27</v>
      </c>
      <c r="O83" s="27" t="s">
        <v>28</v>
      </c>
      <c r="P83" s="43" t="str">
        <f t="shared" si="4"/>
        <v>是</v>
      </c>
      <c r="Q83" s="26" t="s">
        <v>29</v>
      </c>
      <c r="R83" s="35">
        <v>0</v>
      </c>
      <c r="S83" s="17"/>
    </row>
    <row r="84" ht="24.75" customHeight="1" spans="1:19">
      <c r="A84" s="16">
        <v>79</v>
      </c>
      <c r="B84" s="17" t="s">
        <v>1280</v>
      </c>
      <c r="C84" s="7">
        <v>20200304050</v>
      </c>
      <c r="D84" s="17" t="s">
        <v>1333</v>
      </c>
      <c r="E84" s="37">
        <f>VLOOKUP(C84,[11]sheet1!$A:$BA,52,0)</f>
        <v>1</v>
      </c>
      <c r="F84" s="38" t="str">
        <f>VLOOKUP(C84,[11]sheet1!$A:$BA,53,0)</f>
        <v>预就业实习</v>
      </c>
      <c r="G84" s="16">
        <v>13</v>
      </c>
      <c r="H84" s="16">
        <v>7</v>
      </c>
      <c r="I84" s="16">
        <f t="shared" si="5"/>
        <v>20</v>
      </c>
      <c r="J84" s="16" t="s">
        <v>1334</v>
      </c>
      <c r="K84" s="16" t="str">
        <f t="shared" si="6"/>
        <v>是</v>
      </c>
      <c r="L84" s="17" t="s">
        <v>330</v>
      </c>
      <c r="M84" s="16" t="str">
        <f t="shared" si="7"/>
        <v>是</v>
      </c>
      <c r="N84" s="27" t="s">
        <v>27</v>
      </c>
      <c r="O84" s="27" t="s">
        <v>28</v>
      </c>
      <c r="P84" s="43" t="str">
        <f t="shared" si="4"/>
        <v>否</v>
      </c>
      <c r="Q84" s="34" t="s">
        <v>63</v>
      </c>
      <c r="R84" s="35">
        <v>0</v>
      </c>
      <c r="S84" s="17">
        <v>1</v>
      </c>
    </row>
    <row r="85" ht="24.75" customHeight="1" spans="1:19">
      <c r="A85" s="16">
        <v>80</v>
      </c>
      <c r="B85" s="17" t="s">
        <v>1280</v>
      </c>
      <c r="C85" s="7">
        <v>20200304033</v>
      </c>
      <c r="D85" s="17" t="s">
        <v>1335</v>
      </c>
      <c r="E85" s="37">
        <f>VLOOKUP(C85,[11]sheet1!$A:$BA,52,0)</f>
        <v>1</v>
      </c>
      <c r="F85" s="38" t="str">
        <f>VLOOKUP(C85,[11]sheet1!$A:$BA,53,0)</f>
        <v>预就业实习</v>
      </c>
      <c r="G85" s="16">
        <v>8</v>
      </c>
      <c r="H85" s="16">
        <v>7</v>
      </c>
      <c r="I85" s="16">
        <f t="shared" si="5"/>
        <v>15</v>
      </c>
      <c r="J85" s="16" t="s">
        <v>1336</v>
      </c>
      <c r="K85" s="16" t="str">
        <f t="shared" si="6"/>
        <v>是</v>
      </c>
      <c r="L85" s="17" t="s">
        <v>470</v>
      </c>
      <c r="M85" s="16" t="str">
        <f t="shared" si="7"/>
        <v>是</v>
      </c>
      <c r="N85" s="27" t="s">
        <v>27</v>
      </c>
      <c r="O85" s="27" t="s">
        <v>28</v>
      </c>
      <c r="P85" s="43" t="str">
        <f t="shared" si="4"/>
        <v>否</v>
      </c>
      <c r="Q85" s="34" t="s">
        <v>63</v>
      </c>
      <c r="R85" s="35">
        <v>0</v>
      </c>
      <c r="S85" s="17">
        <v>1</v>
      </c>
    </row>
    <row r="86" ht="24.75" customHeight="1" spans="1:19">
      <c r="A86" s="16">
        <v>81</v>
      </c>
      <c r="B86" s="17" t="s">
        <v>1280</v>
      </c>
      <c r="C86" s="7">
        <v>20200304067</v>
      </c>
      <c r="D86" s="17" t="s">
        <v>1337</v>
      </c>
      <c r="E86" s="37">
        <f>VLOOKUP(C86,[11]sheet1!$A:$BA,52,0)</f>
        <v>0</v>
      </c>
      <c r="F86" s="38" t="str">
        <f>VLOOKUP(C86,[11]sheet1!$A:$BA,53,0)</f>
        <v/>
      </c>
      <c r="G86" s="16">
        <v>11</v>
      </c>
      <c r="H86" s="16">
        <v>7</v>
      </c>
      <c r="I86" s="16">
        <f t="shared" si="5"/>
        <v>18</v>
      </c>
      <c r="J86" s="16" t="s">
        <v>373</v>
      </c>
      <c r="K86" s="16" t="str">
        <f t="shared" si="6"/>
        <v>是</v>
      </c>
      <c r="L86" s="17" t="s">
        <v>1338</v>
      </c>
      <c r="M86" s="16" t="str">
        <f t="shared" si="7"/>
        <v>是</v>
      </c>
      <c r="N86" s="27" t="s">
        <v>27</v>
      </c>
      <c r="O86" s="27" t="s">
        <v>28</v>
      </c>
      <c r="P86" s="43" t="str">
        <f t="shared" si="4"/>
        <v>是</v>
      </c>
      <c r="Q86" s="26" t="s">
        <v>29</v>
      </c>
      <c r="R86" s="35">
        <v>0</v>
      </c>
      <c r="S86" s="17"/>
    </row>
    <row r="87" ht="24.75" customHeight="1" spans="1:19">
      <c r="A87" s="16">
        <v>82</v>
      </c>
      <c r="B87" s="17" t="s">
        <v>1280</v>
      </c>
      <c r="C87" s="7">
        <v>20200304010</v>
      </c>
      <c r="D87" s="17" t="s">
        <v>1339</v>
      </c>
      <c r="E87" s="37">
        <f>VLOOKUP(C87,[11]sheet1!$A:$BA,52,0)</f>
        <v>1</v>
      </c>
      <c r="F87" s="38" t="str">
        <f>VLOOKUP(C87,[11]sheet1!$A:$BA,53,0)</f>
        <v>预就业实习</v>
      </c>
      <c r="G87" s="16">
        <v>11</v>
      </c>
      <c r="H87" s="16">
        <v>7</v>
      </c>
      <c r="I87" s="16">
        <f t="shared" si="5"/>
        <v>18</v>
      </c>
      <c r="J87" s="16" t="s">
        <v>435</v>
      </c>
      <c r="K87" s="16" t="str">
        <f t="shared" si="6"/>
        <v>是</v>
      </c>
      <c r="L87" s="17" t="s">
        <v>233</v>
      </c>
      <c r="M87" s="16" t="str">
        <f t="shared" si="7"/>
        <v>是</v>
      </c>
      <c r="N87" s="27" t="s">
        <v>27</v>
      </c>
      <c r="O87" s="27" t="s">
        <v>28</v>
      </c>
      <c r="P87" s="43" t="str">
        <f t="shared" si="4"/>
        <v>否</v>
      </c>
      <c r="Q87" s="34" t="s">
        <v>63</v>
      </c>
      <c r="R87" s="35">
        <v>0</v>
      </c>
      <c r="S87" s="17">
        <v>1</v>
      </c>
    </row>
    <row r="88" ht="24.75" customHeight="1" spans="1:19">
      <c r="A88" s="16">
        <v>83</v>
      </c>
      <c r="B88" s="17" t="s">
        <v>1280</v>
      </c>
      <c r="C88" s="7">
        <v>20200304056</v>
      </c>
      <c r="D88" s="17" t="s">
        <v>1340</v>
      </c>
      <c r="E88" s="37">
        <f>VLOOKUP(C88,[11]sheet1!$A:$BA,52,0)</f>
        <v>1</v>
      </c>
      <c r="F88" s="38" t="str">
        <f>VLOOKUP(C88,[11]sheet1!$A:$BA,53,0)</f>
        <v>预就业实习</v>
      </c>
      <c r="G88" s="16">
        <v>9</v>
      </c>
      <c r="H88" s="16">
        <v>7</v>
      </c>
      <c r="I88" s="16">
        <f t="shared" si="5"/>
        <v>16</v>
      </c>
      <c r="J88" s="16" t="s">
        <v>1341</v>
      </c>
      <c r="K88" s="16" t="str">
        <f t="shared" si="6"/>
        <v>是</v>
      </c>
      <c r="L88" s="17" t="s">
        <v>1264</v>
      </c>
      <c r="M88" s="16" t="str">
        <f t="shared" si="7"/>
        <v>是</v>
      </c>
      <c r="N88" s="27" t="s">
        <v>27</v>
      </c>
      <c r="O88" s="27" t="s">
        <v>28</v>
      </c>
      <c r="P88" s="43" t="str">
        <f t="shared" si="4"/>
        <v>否</v>
      </c>
      <c r="Q88" s="34" t="s">
        <v>63</v>
      </c>
      <c r="R88" s="35">
        <v>0</v>
      </c>
      <c r="S88" s="17">
        <v>1</v>
      </c>
    </row>
    <row r="89" ht="24.75" customHeight="1" spans="1:19">
      <c r="A89" s="16">
        <v>84</v>
      </c>
      <c r="B89" s="17" t="s">
        <v>1280</v>
      </c>
      <c r="C89" s="7">
        <v>20200304027</v>
      </c>
      <c r="D89" s="17" t="s">
        <v>1342</v>
      </c>
      <c r="E89" s="37">
        <f>VLOOKUP(C89,[11]sheet1!$A:$BA,52,0)</f>
        <v>0</v>
      </c>
      <c r="F89" s="38" t="str">
        <f>VLOOKUP(C89,[11]sheet1!$A:$BA,53,0)</f>
        <v/>
      </c>
      <c r="G89" s="16">
        <v>11</v>
      </c>
      <c r="H89" s="16">
        <v>7</v>
      </c>
      <c r="I89" s="16">
        <f t="shared" si="5"/>
        <v>18</v>
      </c>
      <c r="J89" s="16" t="s">
        <v>1214</v>
      </c>
      <c r="K89" s="16" t="str">
        <f t="shared" si="6"/>
        <v>是</v>
      </c>
      <c r="L89" s="17" t="s">
        <v>1252</v>
      </c>
      <c r="M89" s="16" t="str">
        <f t="shared" si="7"/>
        <v>是</v>
      </c>
      <c r="N89" s="27" t="s">
        <v>27</v>
      </c>
      <c r="O89" s="27" t="s">
        <v>28</v>
      </c>
      <c r="P89" s="43" t="str">
        <f t="shared" si="4"/>
        <v>是</v>
      </c>
      <c r="Q89" s="26" t="s">
        <v>29</v>
      </c>
      <c r="R89" s="35">
        <v>0</v>
      </c>
      <c r="S89" s="17"/>
    </row>
    <row r="90" ht="24.75" customHeight="1" spans="1:19">
      <c r="A90" s="16">
        <v>85</v>
      </c>
      <c r="B90" s="17" t="s">
        <v>1280</v>
      </c>
      <c r="C90" s="7">
        <v>20200304021</v>
      </c>
      <c r="D90" s="17" t="s">
        <v>1343</v>
      </c>
      <c r="E90" s="37">
        <f>VLOOKUP(C90,[11]sheet1!$A:$BA,52,0)</f>
        <v>15</v>
      </c>
      <c r="F90" s="38" t="str">
        <f>VLOOKUP(C90,[11]sheet1!$A:$BA,53,0)</f>
        <v>高职英语(二)高职语文大学生安全教育(一)《云物大智基础》(课内：office部分)高等数学(一)职业素养实习与劳动教育毕业设计（论文）/职业能力测试毕业设计（论文）/职业能力测试三网融合技术通信原理电工技术通信工程监理5G全网建设技术光传输技术5G网络规划与优化预就业实习</v>
      </c>
      <c r="G90" s="16">
        <v>6</v>
      </c>
      <c r="H90" s="16">
        <v>5</v>
      </c>
      <c r="I90" s="16">
        <f t="shared" si="5"/>
        <v>11</v>
      </c>
      <c r="J90" s="16" t="s">
        <v>276</v>
      </c>
      <c r="K90" s="16" t="str">
        <f t="shared" si="6"/>
        <v>是</v>
      </c>
      <c r="L90" s="17" t="s">
        <v>1344</v>
      </c>
      <c r="M90" s="16" t="str">
        <f t="shared" si="7"/>
        <v>是</v>
      </c>
      <c r="N90" s="27" t="s">
        <v>27</v>
      </c>
      <c r="O90" s="27" t="s">
        <v>28</v>
      </c>
      <c r="P90" s="43" t="str">
        <f t="shared" si="4"/>
        <v>否</v>
      </c>
      <c r="Q90" s="34" t="s">
        <v>63</v>
      </c>
      <c r="R90" s="35">
        <v>0</v>
      </c>
      <c r="S90" s="17">
        <v>1.2</v>
      </c>
    </row>
    <row r="91" ht="24.75" customHeight="1" spans="1:19">
      <c r="A91" s="16">
        <v>86</v>
      </c>
      <c r="B91" s="17" t="s">
        <v>1280</v>
      </c>
      <c r="C91" s="7">
        <v>20200304011</v>
      </c>
      <c r="D91" s="17" t="s">
        <v>1345</v>
      </c>
      <c r="E91" s="37">
        <f>VLOOKUP(C91,[11]sheet1!$A:$BA,52,0)</f>
        <v>17</v>
      </c>
      <c r="F91" s="38" t="str">
        <f>VLOOKUP(C91,[11]sheet1!$A:$BA,53,0)</f>
        <v>高职语文模拟电子技术体育与健康(二)职业素养实习与劳动教育毕业设计（论文）/职业能力测试毕业设计（论文）/职业能力测试ICT营销导论三网融合技术通信原理通信工程监理Python（数据整理分析）5G全网建设技术5G移动通信技术数据网组建与维护5G组网与工程实践5G网络规划与优化创新与创业实务预就业实习</v>
      </c>
      <c r="G91" s="16">
        <v>7</v>
      </c>
      <c r="H91" s="16">
        <v>5</v>
      </c>
      <c r="I91" s="16">
        <f t="shared" si="5"/>
        <v>12</v>
      </c>
      <c r="J91" s="16" t="s">
        <v>1346</v>
      </c>
      <c r="K91" s="16" t="str">
        <f t="shared" si="6"/>
        <v>是</v>
      </c>
      <c r="L91" s="17" t="s">
        <v>1215</v>
      </c>
      <c r="M91" s="16" t="str">
        <f t="shared" si="7"/>
        <v>是</v>
      </c>
      <c r="N91" s="27" t="s">
        <v>27</v>
      </c>
      <c r="O91" s="27" t="s">
        <v>28</v>
      </c>
      <c r="P91" s="43" t="str">
        <f t="shared" si="4"/>
        <v>否</v>
      </c>
      <c r="Q91" s="34" t="s">
        <v>63</v>
      </c>
      <c r="R91" s="35">
        <v>0</v>
      </c>
      <c r="S91" s="17">
        <v>1.2</v>
      </c>
    </row>
    <row r="92" ht="21" customHeight="1"/>
  </sheetData>
  <mergeCells count="17">
    <mergeCell ref="A1:S1"/>
    <mergeCell ref="A2:S2"/>
    <mergeCell ref="A3:S3"/>
    <mergeCell ref="G4:I4"/>
    <mergeCell ref="J4:K4"/>
    <mergeCell ref="L4:M4"/>
    <mergeCell ref="N4:O4"/>
    <mergeCell ref="A4:A5"/>
    <mergeCell ref="B4:B5"/>
    <mergeCell ref="C4:C5"/>
    <mergeCell ref="D4:D5"/>
    <mergeCell ref="E4:E5"/>
    <mergeCell ref="F4:F5"/>
    <mergeCell ref="P4:P5"/>
    <mergeCell ref="Q4:Q5"/>
    <mergeCell ref="R4:R5"/>
    <mergeCell ref="S4:S5"/>
  </mergeCells>
  <conditionalFormatting sqref="G6:G91">
    <cfRule type="cellIs" dxfId="0" priority="10" operator="lessThan">
      <formula>6</formula>
    </cfRule>
  </conditionalFormatting>
  <conditionalFormatting sqref="H6:H91">
    <cfRule type="cellIs" dxfId="0" priority="9" operator="lessThan">
      <formula>5</formula>
    </cfRule>
  </conditionalFormatting>
  <conditionalFormatting sqref="I6:I91">
    <cfRule type="cellIs" dxfId="0" priority="8" operator="lessThan">
      <formula>15</formula>
    </cfRule>
  </conditionalFormatting>
  <conditionalFormatting sqref="J6:J91">
    <cfRule type="cellIs" dxfId="0" priority="7" operator="lessThan">
      <formula>120</formula>
    </cfRule>
  </conditionalFormatting>
  <conditionalFormatting sqref="N$1:N$1048576">
    <cfRule type="cellIs" dxfId="1" priority="1" operator="equal">
      <formula>"是"</formula>
    </cfRule>
  </conditionalFormatting>
  <conditionalFormatting sqref="P$1:P$1048576">
    <cfRule type="cellIs" dxfId="1" priority="5" operator="equal">
      <formula>"否"</formula>
    </cfRule>
  </conditionalFormatting>
  <conditionalFormatting sqref="Q$1:Q$1048576">
    <cfRule type="cellIs" dxfId="1" priority="2" operator="equal">
      <formula>"结业"</formula>
    </cfRule>
  </conditionalFormatting>
  <dataValidations count="1">
    <dataValidation type="list" allowBlank="1" showInputMessage="1" showErrorMessage="1" sqref="S6:S91">
      <formula1>"1,2,3,1.2.3,1.2,1.3,2.3"</formula1>
    </dataValidation>
  </dataValidations>
  <pageMargins left="0.699305555555556" right="0.699305555555556" top="0.75" bottom="0.75"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54"/>
  <sheetViews>
    <sheetView zoomScale="90" zoomScaleNormal="90" workbookViewId="0">
      <pane ySplit="5" topLeftCell="A6" activePane="bottomLeft" state="frozen"/>
      <selection/>
      <selection pane="bottomLeft" activeCell="V16" sqref="V16"/>
    </sheetView>
  </sheetViews>
  <sheetFormatPr defaultColWidth="9" defaultRowHeight="13.5"/>
  <cols>
    <col min="1" max="1" width="4.45" customWidth="1"/>
    <col min="2" max="2" width="29.3" customWidth="1"/>
    <col min="3" max="3" width="12.5083333333333" style="2" customWidth="1"/>
    <col min="5" max="5" width="9.45" customWidth="1"/>
    <col min="6" max="6" width="31.1333333333333" customWidth="1"/>
    <col min="7" max="8" width="8.25" customWidth="1"/>
    <col min="9" max="9" width="6.71666666666667" customWidth="1"/>
    <col min="10" max="10" width="6.50833333333333" customWidth="1"/>
    <col min="11" max="11" width="7.13333333333333" customWidth="1"/>
    <col min="12" max="12" width="5.88333333333333" customWidth="1"/>
    <col min="13" max="15" width="8.25" customWidth="1"/>
    <col min="16" max="16" width="8.25" style="36" customWidth="1"/>
    <col min="18" max="18" width="14.1666666666667" customWidth="1"/>
  </cols>
  <sheetData>
    <row r="1" ht="27" customHeight="1" spans="1:19">
      <c r="A1" s="3" t="s">
        <v>0</v>
      </c>
      <c r="B1" s="3"/>
      <c r="C1" s="3"/>
      <c r="D1" s="3"/>
      <c r="E1" s="3"/>
      <c r="F1" s="3"/>
      <c r="G1" s="3"/>
      <c r="H1" s="3"/>
      <c r="I1" s="3"/>
      <c r="J1" s="3"/>
      <c r="K1" s="3"/>
      <c r="L1" s="3"/>
      <c r="M1" s="3"/>
      <c r="N1" s="3"/>
      <c r="O1" s="3"/>
      <c r="P1" s="39"/>
      <c r="Q1" s="3"/>
      <c r="R1" s="3"/>
      <c r="S1" s="3"/>
    </row>
    <row r="2" ht="195" hidden="1" customHeight="1" spans="1:22">
      <c r="A2" s="4" t="s">
        <v>1</v>
      </c>
      <c r="B2" s="4"/>
      <c r="C2" s="4"/>
      <c r="D2" s="4"/>
      <c r="E2" s="4"/>
      <c r="F2" s="4"/>
      <c r="G2" s="4"/>
      <c r="H2" s="4"/>
      <c r="I2" s="4"/>
      <c r="J2" s="4"/>
      <c r="K2" s="4"/>
      <c r="L2" s="4"/>
      <c r="M2" s="4"/>
      <c r="N2" s="4"/>
      <c r="O2" s="4"/>
      <c r="P2" s="40"/>
      <c r="Q2" s="4"/>
      <c r="R2" s="4"/>
      <c r="S2" s="4"/>
      <c r="T2" s="29"/>
      <c r="U2" s="29"/>
      <c r="V2" s="29"/>
    </row>
    <row r="3" ht="27" customHeight="1" spans="1:19">
      <c r="A3" s="5" t="s">
        <v>1347</v>
      </c>
      <c r="B3" s="6"/>
      <c r="C3" s="6"/>
      <c r="D3" s="6"/>
      <c r="E3" s="6"/>
      <c r="F3" s="6"/>
      <c r="G3" s="6"/>
      <c r="H3" s="6"/>
      <c r="I3" s="6"/>
      <c r="J3" s="6"/>
      <c r="K3" s="6"/>
      <c r="L3" s="6"/>
      <c r="M3" s="6"/>
      <c r="N3" s="6"/>
      <c r="O3" s="6"/>
      <c r="P3" s="41"/>
      <c r="Q3" s="6"/>
      <c r="R3" s="6"/>
      <c r="S3" s="30"/>
    </row>
    <row r="4" ht="19.5" customHeight="1" spans="1:19">
      <c r="A4" s="7" t="s">
        <v>3</v>
      </c>
      <c r="B4" s="8" t="s">
        <v>4</v>
      </c>
      <c r="C4" s="7" t="s">
        <v>5</v>
      </c>
      <c r="D4" s="7" t="s">
        <v>6</v>
      </c>
      <c r="E4" s="9" t="s">
        <v>7</v>
      </c>
      <c r="F4" s="7" t="s">
        <v>8</v>
      </c>
      <c r="G4" s="10" t="s">
        <v>9</v>
      </c>
      <c r="H4" s="11"/>
      <c r="I4" s="21"/>
      <c r="J4" s="7" t="s">
        <v>10</v>
      </c>
      <c r="K4" s="7"/>
      <c r="L4" s="9" t="s">
        <v>11</v>
      </c>
      <c r="M4" s="9"/>
      <c r="N4" s="9" t="s">
        <v>12</v>
      </c>
      <c r="O4" s="9"/>
      <c r="P4" s="42" t="s">
        <v>13</v>
      </c>
      <c r="Q4" s="9" t="s">
        <v>14</v>
      </c>
      <c r="R4" s="8" t="s">
        <v>15</v>
      </c>
      <c r="S4" s="9" t="s">
        <v>16</v>
      </c>
    </row>
    <row r="5" ht="36.75" customHeight="1" spans="1:19">
      <c r="A5" s="7"/>
      <c r="B5" s="12"/>
      <c r="C5" s="7"/>
      <c r="D5" s="7"/>
      <c r="E5" s="9"/>
      <c r="F5" s="7"/>
      <c r="G5" s="9" t="s">
        <v>17</v>
      </c>
      <c r="H5" s="9" t="s">
        <v>18</v>
      </c>
      <c r="I5" s="9" t="s">
        <v>19</v>
      </c>
      <c r="J5" s="7" t="s">
        <v>20</v>
      </c>
      <c r="K5" s="9" t="s">
        <v>21</v>
      </c>
      <c r="L5" s="9" t="s">
        <v>20</v>
      </c>
      <c r="M5" s="9" t="s">
        <v>22</v>
      </c>
      <c r="N5" s="22" t="s">
        <v>23</v>
      </c>
      <c r="O5" s="22" t="s">
        <v>24</v>
      </c>
      <c r="P5" s="42"/>
      <c r="Q5" s="9"/>
      <c r="R5" s="12"/>
      <c r="S5" s="7"/>
    </row>
    <row r="6" ht="24.75" customHeight="1" spans="1:19">
      <c r="A6" s="16">
        <v>1</v>
      </c>
      <c r="B6" s="17" t="s">
        <v>1348</v>
      </c>
      <c r="C6" s="18">
        <v>20200320006</v>
      </c>
      <c r="D6" s="19" t="s">
        <v>1349</v>
      </c>
      <c r="E6" s="37">
        <f>VLOOKUP(C6,[12]sheet1!$A:$AV,47,0)</f>
        <v>1</v>
      </c>
      <c r="F6" s="38" t="str">
        <f>VLOOKUP(C6,[12]sheet1!$A:$AV,48,0)</f>
        <v>预就业实习</v>
      </c>
      <c r="G6" s="16">
        <v>15</v>
      </c>
      <c r="H6" s="16">
        <v>12.5</v>
      </c>
      <c r="I6" s="16">
        <f t="shared" ref="I6:I53" si="0">SUM(G6:H6)</f>
        <v>27.5</v>
      </c>
      <c r="J6" s="16">
        <v>318</v>
      </c>
      <c r="K6" s="16" t="str">
        <f t="shared" ref="K6:K53" si="1">IF(J6&gt;=120,"是","否")</f>
        <v>是</v>
      </c>
      <c r="L6" s="26">
        <v>3460</v>
      </c>
      <c r="M6" s="16" t="str">
        <f t="shared" ref="M6:M53" si="2">IF(L6&gt;=1800,"是","否")</f>
        <v>是</v>
      </c>
      <c r="N6" s="43" t="s">
        <v>27</v>
      </c>
      <c r="O6" s="43" t="s">
        <v>28</v>
      </c>
      <c r="P6" s="43" t="str">
        <f t="shared" ref="P6:P53" si="3">IF(AND(E6=0,SUM(G6:H6)&gt;=15,G6&gt;=6,H6&gt;=5,J6&gt;=120,L6&gt;=1800),"是","否")</f>
        <v>否</v>
      </c>
      <c r="Q6" s="49" t="s">
        <v>63</v>
      </c>
      <c r="R6" s="50">
        <v>0</v>
      </c>
      <c r="S6" s="51">
        <v>1</v>
      </c>
    </row>
    <row r="7" ht="24.75" customHeight="1" spans="1:19">
      <c r="A7" s="16">
        <v>2</v>
      </c>
      <c r="B7" s="17" t="s">
        <v>1348</v>
      </c>
      <c r="C7" s="18">
        <v>20200320014</v>
      </c>
      <c r="D7" s="19" t="s">
        <v>1350</v>
      </c>
      <c r="E7" s="37">
        <f>VLOOKUP(C7,[12]sheet1!$A:$AV,47,0)</f>
        <v>0</v>
      </c>
      <c r="F7" s="38" t="str">
        <f>VLOOKUP(C7,[12]sheet1!$A:$AV,48,0)</f>
        <v/>
      </c>
      <c r="G7" s="16">
        <v>14</v>
      </c>
      <c r="H7" s="16">
        <v>12.5</v>
      </c>
      <c r="I7" s="16">
        <f t="shared" si="0"/>
        <v>26.5</v>
      </c>
      <c r="J7" s="16">
        <v>257</v>
      </c>
      <c r="K7" s="16" t="str">
        <f t="shared" si="1"/>
        <v>是</v>
      </c>
      <c r="L7" s="26">
        <v>3300</v>
      </c>
      <c r="M7" s="16" t="str">
        <f t="shared" si="2"/>
        <v>是</v>
      </c>
      <c r="N7" s="43" t="s">
        <v>27</v>
      </c>
      <c r="O7" s="43" t="s">
        <v>28</v>
      </c>
      <c r="P7" s="43" t="str">
        <f t="shared" si="3"/>
        <v>是</v>
      </c>
      <c r="Q7" s="26" t="s">
        <v>29</v>
      </c>
      <c r="R7" s="50">
        <v>0</v>
      </c>
      <c r="S7" s="51"/>
    </row>
    <row r="8" ht="24.75" customHeight="1" spans="1:19">
      <c r="A8" s="16">
        <v>3</v>
      </c>
      <c r="B8" s="17" t="s">
        <v>1348</v>
      </c>
      <c r="C8" s="18">
        <v>20200320018</v>
      </c>
      <c r="D8" s="19" t="s">
        <v>1351</v>
      </c>
      <c r="E8" s="37">
        <f>VLOOKUP(C8,[12]sheet1!$A:$AV,47,0)</f>
        <v>0</v>
      </c>
      <c r="F8" s="38" t="str">
        <f>VLOOKUP(C8,[12]sheet1!$A:$AV,48,0)</f>
        <v/>
      </c>
      <c r="G8" s="16">
        <v>16</v>
      </c>
      <c r="H8" s="16">
        <v>12.5</v>
      </c>
      <c r="I8" s="16">
        <f t="shared" si="0"/>
        <v>28.5</v>
      </c>
      <c r="J8" s="16">
        <v>314</v>
      </c>
      <c r="K8" s="16" t="str">
        <f t="shared" si="1"/>
        <v>是</v>
      </c>
      <c r="L8" s="26">
        <v>2980</v>
      </c>
      <c r="M8" s="16" t="str">
        <f t="shared" si="2"/>
        <v>是</v>
      </c>
      <c r="N8" s="43" t="s">
        <v>27</v>
      </c>
      <c r="O8" s="43" t="s">
        <v>28</v>
      </c>
      <c r="P8" s="43" t="str">
        <f t="shared" si="3"/>
        <v>是</v>
      </c>
      <c r="Q8" s="26" t="s">
        <v>29</v>
      </c>
      <c r="R8" s="50">
        <v>0</v>
      </c>
      <c r="S8" s="51"/>
    </row>
    <row r="9" ht="24.75" customHeight="1" spans="1:19">
      <c r="A9" s="16">
        <v>4</v>
      </c>
      <c r="B9" s="17" t="s">
        <v>1348</v>
      </c>
      <c r="C9" s="18">
        <v>20200320008</v>
      </c>
      <c r="D9" s="19" t="s">
        <v>1352</v>
      </c>
      <c r="E9" s="37">
        <f>VLOOKUP(C9,[12]sheet1!$A:$AV,47,0)</f>
        <v>0</v>
      </c>
      <c r="F9" s="38" t="str">
        <f>VLOOKUP(C9,[12]sheet1!$A:$AV,48,0)</f>
        <v/>
      </c>
      <c r="G9" s="16">
        <v>13</v>
      </c>
      <c r="H9" s="16">
        <v>14.5</v>
      </c>
      <c r="I9" s="16">
        <f t="shared" si="0"/>
        <v>27.5</v>
      </c>
      <c r="J9" s="16">
        <v>389</v>
      </c>
      <c r="K9" s="16" t="str">
        <f t="shared" si="1"/>
        <v>是</v>
      </c>
      <c r="L9" s="26">
        <v>3560</v>
      </c>
      <c r="M9" s="16" t="str">
        <f t="shared" si="2"/>
        <v>是</v>
      </c>
      <c r="N9" s="43" t="s">
        <v>27</v>
      </c>
      <c r="O9" s="43" t="s">
        <v>28</v>
      </c>
      <c r="P9" s="43" t="str">
        <f t="shared" si="3"/>
        <v>是</v>
      </c>
      <c r="Q9" s="26" t="s">
        <v>29</v>
      </c>
      <c r="R9" s="50">
        <v>0</v>
      </c>
      <c r="S9" s="51"/>
    </row>
    <row r="10" ht="24.75" customHeight="1" spans="1:19">
      <c r="A10" s="16">
        <v>5</v>
      </c>
      <c r="B10" s="17" t="s">
        <v>1348</v>
      </c>
      <c r="C10" s="18">
        <v>20200320046</v>
      </c>
      <c r="D10" s="19" t="s">
        <v>1353</v>
      </c>
      <c r="E10" s="37">
        <f>VLOOKUP(C10,[12]sheet1!$A:$AV,47,0)</f>
        <v>1</v>
      </c>
      <c r="F10" s="38" t="str">
        <f>VLOOKUP(C10,[12]sheet1!$A:$AV,48,0)</f>
        <v>预就业实习</v>
      </c>
      <c r="G10" s="16">
        <v>16</v>
      </c>
      <c r="H10" s="16">
        <v>12.5</v>
      </c>
      <c r="I10" s="16">
        <f t="shared" si="0"/>
        <v>28.5</v>
      </c>
      <c r="J10" s="16">
        <v>433</v>
      </c>
      <c r="K10" s="16" t="str">
        <f t="shared" si="1"/>
        <v>是</v>
      </c>
      <c r="L10" s="26">
        <v>4150</v>
      </c>
      <c r="M10" s="16" t="str">
        <f t="shared" si="2"/>
        <v>是</v>
      </c>
      <c r="N10" s="43" t="s">
        <v>27</v>
      </c>
      <c r="O10" s="43" t="s">
        <v>28</v>
      </c>
      <c r="P10" s="43" t="str">
        <f t="shared" si="3"/>
        <v>否</v>
      </c>
      <c r="Q10" s="49" t="s">
        <v>63</v>
      </c>
      <c r="R10" s="50">
        <v>0</v>
      </c>
      <c r="S10" s="51">
        <v>1</v>
      </c>
    </row>
    <row r="11" ht="24.75" customHeight="1" spans="1:19">
      <c r="A11" s="16">
        <v>6</v>
      </c>
      <c r="B11" s="17" t="s">
        <v>1348</v>
      </c>
      <c r="C11" s="18">
        <v>20200320024</v>
      </c>
      <c r="D11" s="19" t="s">
        <v>1354</v>
      </c>
      <c r="E11" s="37">
        <f>VLOOKUP(C11,[12]sheet1!$A:$AV,47,0)</f>
        <v>0</v>
      </c>
      <c r="F11" s="38" t="str">
        <f>VLOOKUP(C11,[12]sheet1!$A:$AV,48,0)</f>
        <v/>
      </c>
      <c r="G11" s="16">
        <v>14</v>
      </c>
      <c r="H11" s="16">
        <v>11.5</v>
      </c>
      <c r="I11" s="16">
        <f t="shared" si="0"/>
        <v>25.5</v>
      </c>
      <c r="J11" s="16">
        <v>327</v>
      </c>
      <c r="K11" s="16" t="str">
        <f t="shared" si="1"/>
        <v>是</v>
      </c>
      <c r="L11" s="26">
        <v>3420</v>
      </c>
      <c r="M11" s="16" t="str">
        <f t="shared" si="2"/>
        <v>是</v>
      </c>
      <c r="N11" s="43" t="s">
        <v>27</v>
      </c>
      <c r="O11" s="43" t="s">
        <v>28</v>
      </c>
      <c r="P11" s="43" t="str">
        <f t="shared" si="3"/>
        <v>是</v>
      </c>
      <c r="Q11" s="26" t="s">
        <v>29</v>
      </c>
      <c r="R11" s="50">
        <v>0</v>
      </c>
      <c r="S11" s="51"/>
    </row>
    <row r="12" ht="24.75" customHeight="1" spans="1:19">
      <c r="A12" s="16">
        <v>7</v>
      </c>
      <c r="B12" s="17" t="s">
        <v>1348</v>
      </c>
      <c r="C12" s="18">
        <v>20200320001</v>
      </c>
      <c r="D12" s="19" t="s">
        <v>1355</v>
      </c>
      <c r="E12" s="37">
        <f>VLOOKUP(C12,[12]sheet1!$A:$AV,47,0)</f>
        <v>1</v>
      </c>
      <c r="F12" s="38" t="str">
        <f>VLOOKUP(C12,[12]sheet1!$A:$AV,48,0)</f>
        <v>预就业实习</v>
      </c>
      <c r="G12" s="16">
        <v>15</v>
      </c>
      <c r="H12" s="16">
        <v>12.5</v>
      </c>
      <c r="I12" s="16">
        <f t="shared" si="0"/>
        <v>27.5</v>
      </c>
      <c r="J12" s="16">
        <v>348</v>
      </c>
      <c r="K12" s="16" t="str">
        <f t="shared" si="1"/>
        <v>是</v>
      </c>
      <c r="L12" s="26">
        <v>3240</v>
      </c>
      <c r="M12" s="16" t="str">
        <f t="shared" si="2"/>
        <v>是</v>
      </c>
      <c r="N12" s="43" t="s">
        <v>27</v>
      </c>
      <c r="O12" s="43" t="s">
        <v>28</v>
      </c>
      <c r="P12" s="43" t="str">
        <f t="shared" si="3"/>
        <v>否</v>
      </c>
      <c r="Q12" s="49" t="s">
        <v>63</v>
      </c>
      <c r="R12" s="50">
        <v>0</v>
      </c>
      <c r="S12" s="51">
        <v>1</v>
      </c>
    </row>
    <row r="13" ht="24.75" customHeight="1" spans="1:19">
      <c r="A13" s="16">
        <v>8</v>
      </c>
      <c r="B13" s="17" t="s">
        <v>1348</v>
      </c>
      <c r="C13" s="18">
        <v>20200320035</v>
      </c>
      <c r="D13" s="19" t="s">
        <v>1356</v>
      </c>
      <c r="E13" s="37">
        <f>VLOOKUP(C13,[12]sheet1!$A:$AV,47,0)</f>
        <v>0</v>
      </c>
      <c r="F13" s="38" t="str">
        <f>VLOOKUP(C13,[12]sheet1!$A:$AV,48,0)</f>
        <v/>
      </c>
      <c r="G13" s="16">
        <v>14</v>
      </c>
      <c r="H13" s="16">
        <v>11.5</v>
      </c>
      <c r="I13" s="16">
        <f t="shared" si="0"/>
        <v>25.5</v>
      </c>
      <c r="J13" s="16">
        <v>242</v>
      </c>
      <c r="K13" s="16" t="str">
        <f t="shared" si="1"/>
        <v>是</v>
      </c>
      <c r="L13" s="26">
        <v>2800</v>
      </c>
      <c r="M13" s="16" t="str">
        <f t="shared" si="2"/>
        <v>是</v>
      </c>
      <c r="N13" s="43" t="s">
        <v>27</v>
      </c>
      <c r="O13" s="43" t="s">
        <v>28</v>
      </c>
      <c r="P13" s="43" t="str">
        <f t="shared" si="3"/>
        <v>是</v>
      </c>
      <c r="Q13" s="26" t="s">
        <v>29</v>
      </c>
      <c r="R13" s="50">
        <v>0</v>
      </c>
      <c r="S13" s="51"/>
    </row>
    <row r="14" ht="24.75" customHeight="1" spans="1:19">
      <c r="A14" s="16">
        <v>9</v>
      </c>
      <c r="B14" s="17" t="s">
        <v>1348</v>
      </c>
      <c r="C14" s="18">
        <v>20200320028</v>
      </c>
      <c r="D14" s="19" t="s">
        <v>1357</v>
      </c>
      <c r="E14" s="37">
        <f>VLOOKUP(C14,[12]sheet1!$A:$AV,47,0)</f>
        <v>0</v>
      </c>
      <c r="F14" s="38" t="str">
        <f>VLOOKUP(C14,[12]sheet1!$A:$AV,48,0)</f>
        <v/>
      </c>
      <c r="G14" s="16">
        <v>19</v>
      </c>
      <c r="H14" s="16">
        <v>11.5</v>
      </c>
      <c r="I14" s="16">
        <f t="shared" si="0"/>
        <v>30.5</v>
      </c>
      <c r="J14" s="16">
        <v>521</v>
      </c>
      <c r="K14" s="16" t="str">
        <f t="shared" si="1"/>
        <v>是</v>
      </c>
      <c r="L14" s="26">
        <v>3490</v>
      </c>
      <c r="M14" s="16" t="str">
        <f t="shared" si="2"/>
        <v>是</v>
      </c>
      <c r="N14" s="43" t="s">
        <v>27</v>
      </c>
      <c r="O14" s="43" t="s">
        <v>28</v>
      </c>
      <c r="P14" s="43" t="str">
        <f t="shared" si="3"/>
        <v>是</v>
      </c>
      <c r="Q14" s="26" t="s">
        <v>29</v>
      </c>
      <c r="R14" s="50">
        <v>0</v>
      </c>
      <c r="S14" s="51"/>
    </row>
    <row r="15" ht="24.75" customHeight="1" spans="1:19">
      <c r="A15" s="16">
        <v>10</v>
      </c>
      <c r="B15" s="17" t="s">
        <v>1348</v>
      </c>
      <c r="C15" s="18">
        <v>20200320003</v>
      </c>
      <c r="D15" s="19" t="s">
        <v>1358</v>
      </c>
      <c r="E15" s="37">
        <f>VLOOKUP(C15,[12]sheet1!$A:$AV,47,0)</f>
        <v>1</v>
      </c>
      <c r="F15" s="38" t="str">
        <f>VLOOKUP(C15,[12]sheet1!$A:$AV,48,0)</f>
        <v>预就业实习</v>
      </c>
      <c r="G15" s="16">
        <v>16</v>
      </c>
      <c r="H15" s="16">
        <v>12.5</v>
      </c>
      <c r="I15" s="16">
        <f t="shared" si="0"/>
        <v>28.5</v>
      </c>
      <c r="J15" s="16">
        <v>358</v>
      </c>
      <c r="K15" s="16" t="str">
        <f t="shared" si="1"/>
        <v>是</v>
      </c>
      <c r="L15" s="26">
        <v>3660</v>
      </c>
      <c r="M15" s="16" t="str">
        <f t="shared" si="2"/>
        <v>是</v>
      </c>
      <c r="N15" s="43" t="s">
        <v>27</v>
      </c>
      <c r="O15" s="43" t="s">
        <v>28</v>
      </c>
      <c r="P15" s="43" t="str">
        <f t="shared" si="3"/>
        <v>否</v>
      </c>
      <c r="Q15" s="49" t="s">
        <v>63</v>
      </c>
      <c r="R15" s="50">
        <v>0</v>
      </c>
      <c r="S15" s="51">
        <v>1</v>
      </c>
    </row>
    <row r="16" ht="24.75" customHeight="1" spans="1:19">
      <c r="A16" s="16">
        <v>11</v>
      </c>
      <c r="B16" s="17" t="s">
        <v>1348</v>
      </c>
      <c r="C16" s="18">
        <v>20200205223</v>
      </c>
      <c r="D16" s="19" t="s">
        <v>1359</v>
      </c>
      <c r="E16" s="37">
        <f>VLOOKUP(C16,[12]sheet1!$A:$AV,47,0)</f>
        <v>1</v>
      </c>
      <c r="F16" s="38" t="str">
        <f>VLOOKUP(C16,[12]sheet1!$A:$AV,48,0)</f>
        <v>预就业实习</v>
      </c>
      <c r="G16" s="16">
        <v>14</v>
      </c>
      <c r="H16" s="16">
        <v>12.5</v>
      </c>
      <c r="I16" s="16">
        <f t="shared" si="0"/>
        <v>26.5</v>
      </c>
      <c r="J16" s="16">
        <v>228</v>
      </c>
      <c r="K16" s="16" t="str">
        <f t="shared" si="1"/>
        <v>是</v>
      </c>
      <c r="L16" s="26">
        <v>2910</v>
      </c>
      <c r="M16" s="16" t="str">
        <f t="shared" si="2"/>
        <v>是</v>
      </c>
      <c r="N16" s="43" t="s">
        <v>27</v>
      </c>
      <c r="O16" s="43" t="s">
        <v>28</v>
      </c>
      <c r="P16" s="43" t="str">
        <f t="shared" si="3"/>
        <v>否</v>
      </c>
      <c r="Q16" s="49" t="s">
        <v>63</v>
      </c>
      <c r="R16" s="50">
        <v>0</v>
      </c>
      <c r="S16" s="51">
        <v>1</v>
      </c>
    </row>
    <row r="17" ht="24.75" customHeight="1" spans="1:19">
      <c r="A17" s="16">
        <v>12</v>
      </c>
      <c r="B17" s="17" t="s">
        <v>1348</v>
      </c>
      <c r="C17" s="18">
        <v>20200320041</v>
      </c>
      <c r="D17" s="19" t="s">
        <v>1360</v>
      </c>
      <c r="E17" s="37">
        <f>VLOOKUP(C17,[12]sheet1!$A:$AV,47,0)</f>
        <v>0</v>
      </c>
      <c r="F17" s="38" t="str">
        <f>VLOOKUP(C17,[12]sheet1!$A:$AV,48,0)</f>
        <v/>
      </c>
      <c r="G17" s="16">
        <v>17</v>
      </c>
      <c r="H17" s="16">
        <v>11.5</v>
      </c>
      <c r="I17" s="16">
        <f t="shared" si="0"/>
        <v>28.5</v>
      </c>
      <c r="J17" s="16">
        <v>425</v>
      </c>
      <c r="K17" s="16" t="str">
        <f t="shared" si="1"/>
        <v>是</v>
      </c>
      <c r="L17" s="26">
        <v>3760</v>
      </c>
      <c r="M17" s="16" t="str">
        <f t="shared" si="2"/>
        <v>是</v>
      </c>
      <c r="N17" s="43" t="s">
        <v>27</v>
      </c>
      <c r="O17" s="43" t="s">
        <v>28</v>
      </c>
      <c r="P17" s="43" t="str">
        <f t="shared" si="3"/>
        <v>是</v>
      </c>
      <c r="Q17" s="26" t="s">
        <v>29</v>
      </c>
      <c r="R17" s="50">
        <v>0</v>
      </c>
      <c r="S17" s="51"/>
    </row>
    <row r="18" ht="24.75" customHeight="1" spans="1:19">
      <c r="A18" s="16">
        <v>13</v>
      </c>
      <c r="B18" s="17" t="s">
        <v>1348</v>
      </c>
      <c r="C18" s="18">
        <v>20200320015</v>
      </c>
      <c r="D18" s="19" t="s">
        <v>1361</v>
      </c>
      <c r="E18" s="37">
        <f>VLOOKUP(C18,[12]sheet1!$A:$AV,47,0)</f>
        <v>0</v>
      </c>
      <c r="F18" s="38" t="str">
        <f>VLOOKUP(C18,[12]sheet1!$A:$AV,48,0)</f>
        <v/>
      </c>
      <c r="G18" s="16">
        <v>17</v>
      </c>
      <c r="H18" s="16">
        <v>12.5</v>
      </c>
      <c r="I18" s="16">
        <f t="shared" si="0"/>
        <v>29.5</v>
      </c>
      <c r="J18" s="16">
        <v>457</v>
      </c>
      <c r="K18" s="16" t="str">
        <f t="shared" si="1"/>
        <v>是</v>
      </c>
      <c r="L18" s="26">
        <v>3700</v>
      </c>
      <c r="M18" s="16" t="str">
        <f t="shared" si="2"/>
        <v>是</v>
      </c>
      <c r="N18" s="43" t="s">
        <v>27</v>
      </c>
      <c r="O18" s="43" t="s">
        <v>28</v>
      </c>
      <c r="P18" s="43" t="str">
        <f t="shared" si="3"/>
        <v>是</v>
      </c>
      <c r="Q18" s="26" t="s">
        <v>29</v>
      </c>
      <c r="R18" s="50">
        <v>0</v>
      </c>
      <c r="S18" s="51"/>
    </row>
    <row r="19" ht="24.75" customHeight="1" spans="1:19">
      <c r="A19" s="16">
        <v>14</v>
      </c>
      <c r="B19" s="17" t="s">
        <v>1348</v>
      </c>
      <c r="C19" s="18">
        <v>20200320043</v>
      </c>
      <c r="D19" s="19" t="s">
        <v>1362</v>
      </c>
      <c r="E19" s="37">
        <f>VLOOKUP(C19,[12]sheet1!$A:$AV,47,0)</f>
        <v>0</v>
      </c>
      <c r="F19" s="38" t="str">
        <f>VLOOKUP(C19,[12]sheet1!$A:$AV,48,0)</f>
        <v/>
      </c>
      <c r="G19" s="16">
        <v>14</v>
      </c>
      <c r="H19" s="16">
        <v>12.5</v>
      </c>
      <c r="I19" s="16">
        <f t="shared" si="0"/>
        <v>26.5</v>
      </c>
      <c r="J19" s="16">
        <v>404</v>
      </c>
      <c r="K19" s="16" t="str">
        <f t="shared" si="1"/>
        <v>是</v>
      </c>
      <c r="L19" s="26">
        <v>3200</v>
      </c>
      <c r="M19" s="16" t="str">
        <f t="shared" si="2"/>
        <v>是</v>
      </c>
      <c r="N19" s="43" t="s">
        <v>27</v>
      </c>
      <c r="O19" s="43" t="s">
        <v>28</v>
      </c>
      <c r="P19" s="43" t="str">
        <f t="shared" si="3"/>
        <v>是</v>
      </c>
      <c r="Q19" s="26" t="s">
        <v>29</v>
      </c>
      <c r="R19" s="50">
        <v>0</v>
      </c>
      <c r="S19" s="51"/>
    </row>
    <row r="20" ht="24.75" customHeight="1" spans="1:19">
      <c r="A20" s="16">
        <v>15</v>
      </c>
      <c r="B20" s="17" t="s">
        <v>1348</v>
      </c>
      <c r="C20" s="18">
        <v>20200320027</v>
      </c>
      <c r="D20" s="19" t="s">
        <v>1363</v>
      </c>
      <c r="E20" s="37">
        <f>VLOOKUP(C20,[12]sheet1!$A:$AV,47,0)</f>
        <v>0</v>
      </c>
      <c r="F20" s="38" t="str">
        <f>VLOOKUP(C20,[12]sheet1!$A:$AV,48,0)</f>
        <v/>
      </c>
      <c r="G20" s="16">
        <v>14</v>
      </c>
      <c r="H20" s="16">
        <v>11.5</v>
      </c>
      <c r="I20" s="16">
        <f t="shared" si="0"/>
        <v>25.5</v>
      </c>
      <c r="J20" s="16">
        <v>323</v>
      </c>
      <c r="K20" s="16" t="str">
        <f t="shared" si="1"/>
        <v>是</v>
      </c>
      <c r="L20" s="26">
        <v>3310</v>
      </c>
      <c r="M20" s="16" t="str">
        <f t="shared" si="2"/>
        <v>是</v>
      </c>
      <c r="N20" s="43" t="s">
        <v>27</v>
      </c>
      <c r="O20" s="43" t="s">
        <v>28</v>
      </c>
      <c r="P20" s="43" t="str">
        <f t="shared" si="3"/>
        <v>是</v>
      </c>
      <c r="Q20" s="26" t="s">
        <v>29</v>
      </c>
      <c r="R20" s="50">
        <v>0</v>
      </c>
      <c r="S20" s="51"/>
    </row>
    <row r="21" ht="24.75" customHeight="1" spans="1:19">
      <c r="A21" s="16">
        <v>16</v>
      </c>
      <c r="B21" s="17" t="s">
        <v>1348</v>
      </c>
      <c r="C21" s="18">
        <v>20200320032</v>
      </c>
      <c r="D21" s="19" t="s">
        <v>1364</v>
      </c>
      <c r="E21" s="37">
        <f>VLOOKUP(C21,[12]sheet1!$A:$AV,47,0)</f>
        <v>0</v>
      </c>
      <c r="F21" s="38" t="str">
        <f>VLOOKUP(C21,[12]sheet1!$A:$AV,48,0)</f>
        <v/>
      </c>
      <c r="G21" s="16">
        <v>14</v>
      </c>
      <c r="H21" s="16">
        <v>11.5</v>
      </c>
      <c r="I21" s="16">
        <f t="shared" si="0"/>
        <v>25.5</v>
      </c>
      <c r="J21" s="16">
        <v>289</v>
      </c>
      <c r="K21" s="16" t="str">
        <f t="shared" si="1"/>
        <v>是</v>
      </c>
      <c r="L21" s="26">
        <v>2990</v>
      </c>
      <c r="M21" s="16" t="str">
        <f t="shared" si="2"/>
        <v>是</v>
      </c>
      <c r="N21" s="43" t="s">
        <v>27</v>
      </c>
      <c r="O21" s="43" t="s">
        <v>28</v>
      </c>
      <c r="P21" s="43" t="str">
        <f t="shared" si="3"/>
        <v>是</v>
      </c>
      <c r="Q21" s="26" t="s">
        <v>29</v>
      </c>
      <c r="R21" s="50">
        <v>0</v>
      </c>
      <c r="S21" s="51"/>
    </row>
    <row r="22" ht="24.75" customHeight="1" spans="1:19">
      <c r="A22" s="16">
        <v>17</v>
      </c>
      <c r="B22" s="17" t="s">
        <v>1348</v>
      </c>
      <c r="C22" s="18">
        <v>20200320040</v>
      </c>
      <c r="D22" s="19" t="s">
        <v>1365</v>
      </c>
      <c r="E22" s="37">
        <f>VLOOKUP(C22,[12]sheet1!$A:$AV,47,0)</f>
        <v>0</v>
      </c>
      <c r="F22" s="38" t="str">
        <f>VLOOKUP(C22,[12]sheet1!$A:$AV,48,0)</f>
        <v/>
      </c>
      <c r="G22" s="16">
        <v>15</v>
      </c>
      <c r="H22" s="16">
        <v>11.5</v>
      </c>
      <c r="I22" s="16">
        <f t="shared" si="0"/>
        <v>26.5</v>
      </c>
      <c r="J22" s="16">
        <v>236</v>
      </c>
      <c r="K22" s="16" t="str">
        <f t="shared" si="1"/>
        <v>是</v>
      </c>
      <c r="L22" s="26">
        <v>2710</v>
      </c>
      <c r="M22" s="16" t="str">
        <f t="shared" si="2"/>
        <v>是</v>
      </c>
      <c r="N22" s="43" t="s">
        <v>27</v>
      </c>
      <c r="O22" s="43" t="s">
        <v>28</v>
      </c>
      <c r="P22" s="43" t="str">
        <f t="shared" si="3"/>
        <v>是</v>
      </c>
      <c r="Q22" s="26" t="s">
        <v>29</v>
      </c>
      <c r="R22" s="50">
        <v>0</v>
      </c>
      <c r="S22" s="51"/>
    </row>
    <row r="23" ht="24.75" customHeight="1" spans="1:19">
      <c r="A23" s="16">
        <v>18</v>
      </c>
      <c r="B23" s="17" t="s">
        <v>1348</v>
      </c>
      <c r="C23" s="18">
        <v>20200320047</v>
      </c>
      <c r="D23" s="19" t="s">
        <v>1366</v>
      </c>
      <c r="E23" s="37">
        <f>VLOOKUP(C23,[12]sheet1!$A:$AV,47,0)</f>
        <v>0</v>
      </c>
      <c r="F23" s="38" t="str">
        <f>VLOOKUP(C23,[12]sheet1!$A:$AV,48,0)</f>
        <v/>
      </c>
      <c r="G23" s="16">
        <v>18</v>
      </c>
      <c r="H23" s="16">
        <v>12.5</v>
      </c>
      <c r="I23" s="16">
        <f t="shared" si="0"/>
        <v>30.5</v>
      </c>
      <c r="J23" s="16">
        <v>237</v>
      </c>
      <c r="K23" s="16" t="str">
        <f t="shared" si="1"/>
        <v>是</v>
      </c>
      <c r="L23" s="26">
        <v>3190</v>
      </c>
      <c r="M23" s="16" t="str">
        <f t="shared" si="2"/>
        <v>是</v>
      </c>
      <c r="N23" s="43" t="s">
        <v>27</v>
      </c>
      <c r="O23" s="43" t="s">
        <v>28</v>
      </c>
      <c r="P23" s="43" t="str">
        <f t="shared" si="3"/>
        <v>是</v>
      </c>
      <c r="Q23" s="26" t="s">
        <v>29</v>
      </c>
      <c r="R23" s="50">
        <v>0</v>
      </c>
      <c r="S23" s="51"/>
    </row>
    <row r="24" ht="24.75" customHeight="1" spans="1:19">
      <c r="A24" s="16">
        <v>19</v>
      </c>
      <c r="B24" s="17" t="s">
        <v>1348</v>
      </c>
      <c r="C24" s="18">
        <v>20200320029</v>
      </c>
      <c r="D24" s="19" t="s">
        <v>1367</v>
      </c>
      <c r="E24" s="37">
        <f>VLOOKUP(C24,[12]sheet1!$A:$AV,47,0)</f>
        <v>0</v>
      </c>
      <c r="F24" s="38" t="str">
        <f>VLOOKUP(C24,[12]sheet1!$A:$AV,48,0)</f>
        <v/>
      </c>
      <c r="G24" s="16">
        <v>15</v>
      </c>
      <c r="H24" s="16">
        <v>11.5</v>
      </c>
      <c r="I24" s="16">
        <f t="shared" si="0"/>
        <v>26.5</v>
      </c>
      <c r="J24" s="16">
        <v>217</v>
      </c>
      <c r="K24" s="16" t="str">
        <f t="shared" si="1"/>
        <v>是</v>
      </c>
      <c r="L24" s="26">
        <v>3190</v>
      </c>
      <c r="M24" s="16" t="str">
        <f t="shared" si="2"/>
        <v>是</v>
      </c>
      <c r="N24" s="43" t="s">
        <v>27</v>
      </c>
      <c r="O24" s="43" t="s">
        <v>28</v>
      </c>
      <c r="P24" s="43" t="str">
        <f t="shared" si="3"/>
        <v>是</v>
      </c>
      <c r="Q24" s="26" t="s">
        <v>29</v>
      </c>
      <c r="R24" s="50">
        <v>0</v>
      </c>
      <c r="S24" s="51"/>
    </row>
    <row r="25" ht="24.75" customHeight="1" spans="1:19">
      <c r="A25" s="16">
        <v>20</v>
      </c>
      <c r="B25" s="17" t="s">
        <v>1348</v>
      </c>
      <c r="C25" s="18">
        <v>20200320033</v>
      </c>
      <c r="D25" s="19" t="s">
        <v>1368</v>
      </c>
      <c r="E25" s="37">
        <f>VLOOKUP(C25,[12]sheet1!$A:$AV,47,0)</f>
        <v>0</v>
      </c>
      <c r="F25" s="38" t="str">
        <f>VLOOKUP(C25,[12]sheet1!$A:$AV,48,0)</f>
        <v/>
      </c>
      <c r="G25" s="16">
        <v>14</v>
      </c>
      <c r="H25" s="16">
        <v>11.5</v>
      </c>
      <c r="I25" s="16">
        <f t="shared" si="0"/>
        <v>25.5</v>
      </c>
      <c r="J25" s="16">
        <v>329</v>
      </c>
      <c r="K25" s="16" t="str">
        <f t="shared" si="1"/>
        <v>是</v>
      </c>
      <c r="L25" s="26">
        <v>3290</v>
      </c>
      <c r="M25" s="16" t="str">
        <f t="shared" si="2"/>
        <v>是</v>
      </c>
      <c r="N25" s="43" t="s">
        <v>27</v>
      </c>
      <c r="O25" s="43" t="s">
        <v>28</v>
      </c>
      <c r="P25" s="43" t="str">
        <f t="shared" si="3"/>
        <v>是</v>
      </c>
      <c r="Q25" s="26" t="s">
        <v>29</v>
      </c>
      <c r="R25" s="50">
        <v>0</v>
      </c>
      <c r="S25" s="51"/>
    </row>
    <row r="26" ht="24.75" customHeight="1" spans="1:19">
      <c r="A26" s="16">
        <v>21</v>
      </c>
      <c r="B26" s="17" t="s">
        <v>1348</v>
      </c>
      <c r="C26" s="18">
        <v>20200320049</v>
      </c>
      <c r="D26" s="19" t="s">
        <v>1369</v>
      </c>
      <c r="E26" s="37">
        <f>VLOOKUP(C26,[12]sheet1!$A:$AV,47,0)</f>
        <v>0</v>
      </c>
      <c r="F26" s="38" t="str">
        <f>VLOOKUP(C26,[12]sheet1!$A:$AV,48,0)</f>
        <v/>
      </c>
      <c r="G26" s="16">
        <v>15</v>
      </c>
      <c r="H26" s="16">
        <v>12.5</v>
      </c>
      <c r="I26" s="16">
        <f t="shared" si="0"/>
        <v>27.5</v>
      </c>
      <c r="J26" s="16">
        <v>356</v>
      </c>
      <c r="K26" s="16" t="str">
        <f t="shared" si="1"/>
        <v>是</v>
      </c>
      <c r="L26" s="26">
        <v>3690</v>
      </c>
      <c r="M26" s="16" t="str">
        <f t="shared" si="2"/>
        <v>是</v>
      </c>
      <c r="N26" s="43" t="s">
        <v>27</v>
      </c>
      <c r="O26" s="43" t="s">
        <v>28</v>
      </c>
      <c r="P26" s="43" t="str">
        <f t="shared" si="3"/>
        <v>是</v>
      </c>
      <c r="Q26" s="26" t="s">
        <v>29</v>
      </c>
      <c r="R26" s="50">
        <v>0</v>
      </c>
      <c r="S26" s="51"/>
    </row>
    <row r="27" ht="24.75" customHeight="1" spans="1:19">
      <c r="A27" s="16">
        <v>22</v>
      </c>
      <c r="B27" s="17" t="s">
        <v>1348</v>
      </c>
      <c r="C27" s="18">
        <v>20200308080</v>
      </c>
      <c r="D27" s="19" t="s">
        <v>1370</v>
      </c>
      <c r="E27" s="37">
        <f>VLOOKUP(C27,[12]sheet1!$A:$AV,47,0)</f>
        <v>1</v>
      </c>
      <c r="F27" s="38" t="str">
        <f>VLOOKUP(C27,[12]sheet1!$A:$AV,48,0)</f>
        <v>预就业实习</v>
      </c>
      <c r="G27" s="16">
        <v>12</v>
      </c>
      <c r="H27" s="16">
        <v>12.5</v>
      </c>
      <c r="I27" s="16">
        <f t="shared" si="0"/>
        <v>24.5</v>
      </c>
      <c r="J27" s="16">
        <v>235</v>
      </c>
      <c r="K27" s="16" t="str">
        <f t="shared" si="1"/>
        <v>是</v>
      </c>
      <c r="L27" s="26">
        <v>2950</v>
      </c>
      <c r="M27" s="16" t="str">
        <f t="shared" si="2"/>
        <v>是</v>
      </c>
      <c r="N27" s="43" t="s">
        <v>27</v>
      </c>
      <c r="O27" s="43" t="s">
        <v>28</v>
      </c>
      <c r="P27" s="43" t="str">
        <f t="shared" si="3"/>
        <v>否</v>
      </c>
      <c r="Q27" s="49" t="s">
        <v>63</v>
      </c>
      <c r="R27" s="50">
        <v>0</v>
      </c>
      <c r="S27" s="51">
        <v>1</v>
      </c>
    </row>
    <row r="28" ht="24.75" customHeight="1" spans="1:19">
      <c r="A28" s="16">
        <v>23</v>
      </c>
      <c r="B28" s="17" t="s">
        <v>1348</v>
      </c>
      <c r="C28" s="18">
        <v>20200320052</v>
      </c>
      <c r="D28" s="19" t="s">
        <v>1371</v>
      </c>
      <c r="E28" s="37">
        <f>VLOOKUP(C28,[12]sheet1!$A:$AV,47,0)</f>
        <v>1</v>
      </c>
      <c r="F28" s="38" t="str">
        <f>VLOOKUP(C28,[12]sheet1!$A:$AV,48,0)</f>
        <v>预就业实习</v>
      </c>
      <c r="G28" s="16">
        <v>15</v>
      </c>
      <c r="H28" s="16">
        <v>12.5</v>
      </c>
      <c r="I28" s="16">
        <f t="shared" si="0"/>
        <v>27.5</v>
      </c>
      <c r="J28" s="16">
        <v>312</v>
      </c>
      <c r="K28" s="16" t="str">
        <f t="shared" si="1"/>
        <v>是</v>
      </c>
      <c r="L28" s="26">
        <v>3450</v>
      </c>
      <c r="M28" s="16" t="str">
        <f t="shared" si="2"/>
        <v>是</v>
      </c>
      <c r="N28" s="43" t="s">
        <v>27</v>
      </c>
      <c r="O28" s="43" t="s">
        <v>28</v>
      </c>
      <c r="P28" s="43" t="str">
        <f t="shared" si="3"/>
        <v>否</v>
      </c>
      <c r="Q28" s="49" t="s">
        <v>63</v>
      </c>
      <c r="R28" s="31">
        <v>15257.43</v>
      </c>
      <c r="S28" s="51">
        <v>1</v>
      </c>
    </row>
    <row r="29" ht="24.75" customHeight="1" spans="1:19">
      <c r="A29" s="16">
        <v>24</v>
      </c>
      <c r="B29" s="17" t="s">
        <v>1348</v>
      </c>
      <c r="C29" s="18">
        <v>20200320031</v>
      </c>
      <c r="D29" s="19" t="s">
        <v>1372</v>
      </c>
      <c r="E29" s="37">
        <f>VLOOKUP(C29,[12]sheet1!$A:$AV,47,0)</f>
        <v>1</v>
      </c>
      <c r="F29" s="38" t="str">
        <f>VLOOKUP(C29,[12]sheet1!$A:$AV,48,0)</f>
        <v>预就业实习</v>
      </c>
      <c r="G29" s="16">
        <v>12</v>
      </c>
      <c r="H29" s="16">
        <v>11.5</v>
      </c>
      <c r="I29" s="16">
        <f t="shared" si="0"/>
        <v>23.5</v>
      </c>
      <c r="J29" s="16">
        <v>160</v>
      </c>
      <c r="K29" s="16" t="str">
        <f t="shared" si="1"/>
        <v>是</v>
      </c>
      <c r="L29" s="26">
        <v>2770</v>
      </c>
      <c r="M29" s="16" t="str">
        <f t="shared" si="2"/>
        <v>是</v>
      </c>
      <c r="N29" s="43" t="s">
        <v>27</v>
      </c>
      <c r="O29" s="43" t="s">
        <v>28</v>
      </c>
      <c r="P29" s="43" t="str">
        <f t="shared" si="3"/>
        <v>否</v>
      </c>
      <c r="Q29" s="49" t="s">
        <v>63</v>
      </c>
      <c r="R29" s="50">
        <v>0</v>
      </c>
      <c r="S29" s="51">
        <v>1</v>
      </c>
    </row>
    <row r="30" ht="24.75" customHeight="1" spans="1:19">
      <c r="A30" s="16">
        <v>25</v>
      </c>
      <c r="B30" s="17" t="s">
        <v>1348</v>
      </c>
      <c r="C30" s="18">
        <v>20200320019</v>
      </c>
      <c r="D30" s="19" t="s">
        <v>1373</v>
      </c>
      <c r="E30" s="37">
        <f>VLOOKUP(C30,[12]sheet1!$A:$AV,47,0)</f>
        <v>0</v>
      </c>
      <c r="F30" s="38" t="str">
        <f>VLOOKUP(C30,[12]sheet1!$A:$AV,48,0)</f>
        <v/>
      </c>
      <c r="G30" s="16">
        <v>14</v>
      </c>
      <c r="H30" s="16">
        <v>12.5</v>
      </c>
      <c r="I30" s="16">
        <f t="shared" si="0"/>
        <v>26.5</v>
      </c>
      <c r="J30" s="16">
        <v>248</v>
      </c>
      <c r="K30" s="16" t="str">
        <f t="shared" si="1"/>
        <v>是</v>
      </c>
      <c r="L30" s="26">
        <v>2780</v>
      </c>
      <c r="M30" s="16" t="str">
        <f t="shared" si="2"/>
        <v>是</v>
      </c>
      <c r="N30" s="43" t="s">
        <v>27</v>
      </c>
      <c r="O30" s="43" t="s">
        <v>28</v>
      </c>
      <c r="P30" s="43" t="str">
        <f t="shared" si="3"/>
        <v>是</v>
      </c>
      <c r="Q30" s="26" t="s">
        <v>29</v>
      </c>
      <c r="R30" s="50">
        <v>0</v>
      </c>
      <c r="S30" s="51"/>
    </row>
    <row r="31" ht="24.75" customHeight="1" spans="1:19">
      <c r="A31" s="16">
        <v>26</v>
      </c>
      <c r="B31" s="17" t="s">
        <v>1348</v>
      </c>
      <c r="C31" s="18">
        <v>20200320026</v>
      </c>
      <c r="D31" s="19" t="s">
        <v>1374</v>
      </c>
      <c r="E31" s="37">
        <f>VLOOKUP(C31,[12]sheet1!$A:$AV,47,0)</f>
        <v>0</v>
      </c>
      <c r="F31" s="38" t="str">
        <f>VLOOKUP(C31,[12]sheet1!$A:$AV,48,0)</f>
        <v/>
      </c>
      <c r="G31" s="16">
        <v>13</v>
      </c>
      <c r="H31" s="16">
        <v>11.5</v>
      </c>
      <c r="I31" s="16">
        <f t="shared" si="0"/>
        <v>24.5</v>
      </c>
      <c r="J31" s="16">
        <v>732</v>
      </c>
      <c r="K31" s="16" t="str">
        <f t="shared" si="1"/>
        <v>是</v>
      </c>
      <c r="L31" s="26">
        <v>3610</v>
      </c>
      <c r="M31" s="16" t="str">
        <f t="shared" si="2"/>
        <v>是</v>
      </c>
      <c r="N31" s="43" t="s">
        <v>27</v>
      </c>
      <c r="O31" s="43" t="s">
        <v>28</v>
      </c>
      <c r="P31" s="43" t="str">
        <f t="shared" si="3"/>
        <v>是</v>
      </c>
      <c r="Q31" s="26" t="s">
        <v>29</v>
      </c>
      <c r="R31" s="50">
        <v>0</v>
      </c>
      <c r="S31" s="51"/>
    </row>
    <row r="32" ht="24.75" customHeight="1" spans="1:19">
      <c r="A32" s="16">
        <v>27</v>
      </c>
      <c r="B32" s="17" t="s">
        <v>1348</v>
      </c>
      <c r="C32" s="18">
        <v>20200320025</v>
      </c>
      <c r="D32" s="19" t="s">
        <v>1375</v>
      </c>
      <c r="E32" s="37">
        <f>VLOOKUP(C32,[12]sheet1!$A:$AV,47,0)</f>
        <v>0</v>
      </c>
      <c r="F32" s="38" t="str">
        <f>VLOOKUP(C32,[12]sheet1!$A:$AV,48,0)</f>
        <v/>
      </c>
      <c r="G32" s="16">
        <v>14</v>
      </c>
      <c r="H32" s="16">
        <v>11.5</v>
      </c>
      <c r="I32" s="16">
        <f t="shared" si="0"/>
        <v>25.5</v>
      </c>
      <c r="J32" s="16">
        <v>420</v>
      </c>
      <c r="K32" s="16" t="str">
        <f t="shared" si="1"/>
        <v>是</v>
      </c>
      <c r="L32" s="26">
        <v>3670</v>
      </c>
      <c r="M32" s="16" t="str">
        <f t="shared" si="2"/>
        <v>是</v>
      </c>
      <c r="N32" s="43" t="s">
        <v>27</v>
      </c>
      <c r="O32" s="43" t="s">
        <v>28</v>
      </c>
      <c r="P32" s="43" t="str">
        <f t="shared" si="3"/>
        <v>是</v>
      </c>
      <c r="Q32" s="26" t="s">
        <v>29</v>
      </c>
      <c r="R32" s="50">
        <v>0</v>
      </c>
      <c r="S32" s="51"/>
    </row>
    <row r="33" ht="24.75" customHeight="1" spans="1:19">
      <c r="A33" s="16">
        <v>28</v>
      </c>
      <c r="B33" s="17" t="s">
        <v>1348</v>
      </c>
      <c r="C33" s="18">
        <v>20200308015</v>
      </c>
      <c r="D33" s="19" t="s">
        <v>1376</v>
      </c>
      <c r="E33" s="37">
        <f>VLOOKUP(C33,[12]sheet1!$A:$AV,47,0)</f>
        <v>1</v>
      </c>
      <c r="F33" s="38" t="str">
        <f>VLOOKUP(C33,[12]sheet1!$A:$AV,48,0)</f>
        <v>预就业实习</v>
      </c>
      <c r="G33" s="16">
        <v>12</v>
      </c>
      <c r="H33" s="16">
        <v>12.5</v>
      </c>
      <c r="I33" s="16">
        <f t="shared" si="0"/>
        <v>24.5</v>
      </c>
      <c r="J33" s="16">
        <v>257</v>
      </c>
      <c r="K33" s="16" t="str">
        <f t="shared" si="1"/>
        <v>是</v>
      </c>
      <c r="L33" s="26">
        <v>2800</v>
      </c>
      <c r="M33" s="16" t="str">
        <f t="shared" si="2"/>
        <v>是</v>
      </c>
      <c r="N33" s="43" t="s">
        <v>27</v>
      </c>
      <c r="O33" s="43" t="s">
        <v>28</v>
      </c>
      <c r="P33" s="43" t="str">
        <f t="shared" si="3"/>
        <v>否</v>
      </c>
      <c r="Q33" s="49" t="s">
        <v>63</v>
      </c>
      <c r="R33" s="50">
        <v>0</v>
      </c>
      <c r="S33" s="51">
        <v>1</v>
      </c>
    </row>
    <row r="34" ht="24.75" customHeight="1" spans="1:19">
      <c r="A34" s="16">
        <v>29</v>
      </c>
      <c r="B34" s="17" t="s">
        <v>1348</v>
      </c>
      <c r="C34" s="18">
        <v>20200205025</v>
      </c>
      <c r="D34" s="19" t="s">
        <v>1377</v>
      </c>
      <c r="E34" s="37">
        <f>VLOOKUP(C34,[12]sheet1!$A:$AV,47,0)</f>
        <v>0</v>
      </c>
      <c r="F34" s="38" t="str">
        <f>VLOOKUP(C34,[12]sheet1!$A:$AV,48,0)</f>
        <v/>
      </c>
      <c r="G34" s="16">
        <v>14</v>
      </c>
      <c r="H34" s="16">
        <v>12.5</v>
      </c>
      <c r="I34" s="16">
        <f t="shared" si="0"/>
        <v>26.5</v>
      </c>
      <c r="J34" s="16">
        <v>191</v>
      </c>
      <c r="K34" s="16" t="str">
        <f t="shared" si="1"/>
        <v>是</v>
      </c>
      <c r="L34" s="26">
        <v>2800</v>
      </c>
      <c r="M34" s="16" t="str">
        <f t="shared" si="2"/>
        <v>是</v>
      </c>
      <c r="N34" s="43" t="s">
        <v>27</v>
      </c>
      <c r="O34" s="43" t="s">
        <v>28</v>
      </c>
      <c r="P34" s="43" t="str">
        <f t="shared" si="3"/>
        <v>是</v>
      </c>
      <c r="Q34" s="26" t="s">
        <v>29</v>
      </c>
      <c r="R34" s="50">
        <v>0</v>
      </c>
      <c r="S34" s="51"/>
    </row>
    <row r="35" ht="24.75" customHeight="1" spans="1:19">
      <c r="A35" s="16">
        <v>30</v>
      </c>
      <c r="B35" s="17" t="s">
        <v>1348</v>
      </c>
      <c r="C35" s="18">
        <v>20200320023</v>
      </c>
      <c r="D35" s="19" t="s">
        <v>1378</v>
      </c>
      <c r="E35" s="37">
        <f>VLOOKUP(C35,[12]sheet1!$A:$AV,47,0)</f>
        <v>0</v>
      </c>
      <c r="F35" s="38" t="str">
        <f>VLOOKUP(C35,[12]sheet1!$A:$AV,48,0)</f>
        <v/>
      </c>
      <c r="G35" s="16">
        <v>14</v>
      </c>
      <c r="H35" s="16">
        <v>13.5</v>
      </c>
      <c r="I35" s="16">
        <f t="shared" si="0"/>
        <v>27.5</v>
      </c>
      <c r="J35" s="16">
        <v>235</v>
      </c>
      <c r="K35" s="16" t="str">
        <f t="shared" si="1"/>
        <v>是</v>
      </c>
      <c r="L35" s="26">
        <v>3000</v>
      </c>
      <c r="M35" s="16" t="str">
        <f t="shared" si="2"/>
        <v>是</v>
      </c>
      <c r="N35" s="43" t="s">
        <v>27</v>
      </c>
      <c r="O35" s="43" t="s">
        <v>28</v>
      </c>
      <c r="P35" s="43" t="str">
        <f t="shared" si="3"/>
        <v>是</v>
      </c>
      <c r="Q35" s="26" t="s">
        <v>29</v>
      </c>
      <c r="R35" s="50">
        <v>0</v>
      </c>
      <c r="S35" s="51"/>
    </row>
    <row r="36" ht="24.75" customHeight="1" spans="1:19">
      <c r="A36" s="16">
        <v>31</v>
      </c>
      <c r="B36" s="17" t="s">
        <v>1348</v>
      </c>
      <c r="C36" s="18">
        <v>20200320037</v>
      </c>
      <c r="D36" s="19" t="s">
        <v>1379</v>
      </c>
      <c r="E36" s="37">
        <f>VLOOKUP(C36,[12]sheet1!$A:$AV,47,0)</f>
        <v>1</v>
      </c>
      <c r="F36" s="38" t="str">
        <f>VLOOKUP(C36,[12]sheet1!$A:$AV,48,0)</f>
        <v>预就业实习</v>
      </c>
      <c r="G36" s="16">
        <v>16</v>
      </c>
      <c r="H36" s="16">
        <v>11.5</v>
      </c>
      <c r="I36" s="16">
        <f t="shared" si="0"/>
        <v>27.5</v>
      </c>
      <c r="J36" s="16">
        <v>200</v>
      </c>
      <c r="K36" s="16" t="str">
        <f t="shared" si="1"/>
        <v>是</v>
      </c>
      <c r="L36" s="26">
        <v>2820</v>
      </c>
      <c r="M36" s="16" t="str">
        <f t="shared" si="2"/>
        <v>是</v>
      </c>
      <c r="N36" s="43" t="s">
        <v>27</v>
      </c>
      <c r="O36" s="43" t="s">
        <v>28</v>
      </c>
      <c r="P36" s="43" t="str">
        <f t="shared" si="3"/>
        <v>否</v>
      </c>
      <c r="Q36" s="49" t="s">
        <v>63</v>
      </c>
      <c r="R36" s="50">
        <v>0</v>
      </c>
      <c r="S36" s="51">
        <v>1</v>
      </c>
    </row>
    <row r="37" ht="24.75" customHeight="1" spans="1:19">
      <c r="A37" s="16">
        <v>32</v>
      </c>
      <c r="B37" s="17" t="s">
        <v>1348</v>
      </c>
      <c r="C37" s="18">
        <v>20200320002</v>
      </c>
      <c r="D37" s="19" t="s">
        <v>1380</v>
      </c>
      <c r="E37" s="37">
        <f>VLOOKUP(C37,[12]sheet1!$A:$AV,47,0)</f>
        <v>1</v>
      </c>
      <c r="F37" s="38" t="str">
        <f>VLOOKUP(C37,[12]sheet1!$A:$AV,48,0)</f>
        <v>预就业实习</v>
      </c>
      <c r="G37" s="16">
        <v>14</v>
      </c>
      <c r="H37" s="16">
        <v>12.5</v>
      </c>
      <c r="I37" s="16">
        <f t="shared" si="0"/>
        <v>26.5</v>
      </c>
      <c r="J37" s="16">
        <v>218</v>
      </c>
      <c r="K37" s="16" t="str">
        <f t="shared" si="1"/>
        <v>是</v>
      </c>
      <c r="L37" s="26">
        <v>2790</v>
      </c>
      <c r="M37" s="16" t="str">
        <f t="shared" si="2"/>
        <v>是</v>
      </c>
      <c r="N37" s="43" t="s">
        <v>27</v>
      </c>
      <c r="O37" s="43" t="s">
        <v>28</v>
      </c>
      <c r="P37" s="43" t="str">
        <f t="shared" si="3"/>
        <v>否</v>
      </c>
      <c r="Q37" s="49" t="s">
        <v>63</v>
      </c>
      <c r="R37" s="50">
        <v>0</v>
      </c>
      <c r="S37" s="51">
        <v>1</v>
      </c>
    </row>
    <row r="38" ht="24.75" customHeight="1" spans="1:19">
      <c r="A38" s="16">
        <v>33</v>
      </c>
      <c r="B38" s="17" t="s">
        <v>1348</v>
      </c>
      <c r="C38" s="18">
        <v>20200320051</v>
      </c>
      <c r="D38" s="19" t="s">
        <v>1381</v>
      </c>
      <c r="E38" s="37">
        <f>VLOOKUP(C38,[12]sheet1!$A:$AV,47,0)</f>
        <v>0</v>
      </c>
      <c r="F38" s="38" t="str">
        <f>VLOOKUP(C38,[12]sheet1!$A:$AV,48,0)</f>
        <v/>
      </c>
      <c r="G38" s="16">
        <v>14</v>
      </c>
      <c r="H38" s="16">
        <v>12.5</v>
      </c>
      <c r="I38" s="16">
        <f t="shared" si="0"/>
        <v>26.5</v>
      </c>
      <c r="J38" s="16">
        <v>407</v>
      </c>
      <c r="K38" s="16" t="str">
        <f t="shared" si="1"/>
        <v>是</v>
      </c>
      <c r="L38" s="26">
        <v>3480</v>
      </c>
      <c r="M38" s="16" t="str">
        <f t="shared" si="2"/>
        <v>是</v>
      </c>
      <c r="N38" s="43" t="s">
        <v>27</v>
      </c>
      <c r="O38" s="43" t="s">
        <v>28</v>
      </c>
      <c r="P38" s="43" t="str">
        <f t="shared" si="3"/>
        <v>是</v>
      </c>
      <c r="Q38" s="26" t="s">
        <v>29</v>
      </c>
      <c r="R38" s="50">
        <v>0</v>
      </c>
      <c r="S38" s="51"/>
    </row>
    <row r="39" ht="24.75" customHeight="1" spans="1:19">
      <c r="A39" s="16">
        <v>34</v>
      </c>
      <c r="B39" s="17" t="s">
        <v>1348</v>
      </c>
      <c r="C39" s="18">
        <v>20200320039</v>
      </c>
      <c r="D39" s="19" t="s">
        <v>1382</v>
      </c>
      <c r="E39" s="37">
        <f>VLOOKUP(C39,[12]sheet1!$A:$AV,47,0)</f>
        <v>0</v>
      </c>
      <c r="F39" s="38" t="str">
        <f>VLOOKUP(C39,[12]sheet1!$A:$AV,48,0)</f>
        <v/>
      </c>
      <c r="G39" s="16">
        <v>15</v>
      </c>
      <c r="H39" s="16">
        <v>11.5</v>
      </c>
      <c r="I39" s="16">
        <f t="shared" si="0"/>
        <v>26.5</v>
      </c>
      <c r="J39" s="16">
        <v>233</v>
      </c>
      <c r="K39" s="16" t="str">
        <f t="shared" si="1"/>
        <v>是</v>
      </c>
      <c r="L39" s="26">
        <v>2670</v>
      </c>
      <c r="M39" s="16" t="str">
        <f t="shared" si="2"/>
        <v>是</v>
      </c>
      <c r="N39" s="43" t="s">
        <v>27</v>
      </c>
      <c r="O39" s="43" t="s">
        <v>28</v>
      </c>
      <c r="P39" s="43" t="str">
        <f t="shared" si="3"/>
        <v>是</v>
      </c>
      <c r="Q39" s="26" t="s">
        <v>29</v>
      </c>
      <c r="R39" s="50">
        <v>0</v>
      </c>
      <c r="S39" s="51"/>
    </row>
    <row r="40" ht="24.75" customHeight="1" spans="1:19">
      <c r="A40" s="16">
        <v>35</v>
      </c>
      <c r="B40" s="17" t="s">
        <v>1348</v>
      </c>
      <c r="C40" s="18">
        <v>20200320030</v>
      </c>
      <c r="D40" s="19" t="s">
        <v>1383</v>
      </c>
      <c r="E40" s="37">
        <f>VLOOKUP(C40,[12]sheet1!$A:$AV,47,0)</f>
        <v>0</v>
      </c>
      <c r="F40" s="38" t="str">
        <f>VLOOKUP(C40,[12]sheet1!$A:$AV,48,0)</f>
        <v/>
      </c>
      <c r="G40" s="16">
        <v>13</v>
      </c>
      <c r="H40" s="16">
        <v>13.5</v>
      </c>
      <c r="I40" s="16">
        <f t="shared" si="0"/>
        <v>26.5</v>
      </c>
      <c r="J40" s="16">
        <v>409</v>
      </c>
      <c r="K40" s="16" t="str">
        <f t="shared" si="1"/>
        <v>是</v>
      </c>
      <c r="L40" s="26">
        <v>3240</v>
      </c>
      <c r="M40" s="16" t="str">
        <f t="shared" si="2"/>
        <v>是</v>
      </c>
      <c r="N40" s="43" t="s">
        <v>27</v>
      </c>
      <c r="O40" s="43" t="s">
        <v>28</v>
      </c>
      <c r="P40" s="43" t="str">
        <f t="shared" si="3"/>
        <v>是</v>
      </c>
      <c r="Q40" s="26" t="s">
        <v>29</v>
      </c>
      <c r="R40" s="50">
        <v>0</v>
      </c>
      <c r="S40" s="51"/>
    </row>
    <row r="41" ht="24.75" customHeight="1" spans="1:19">
      <c r="A41" s="16">
        <v>36</v>
      </c>
      <c r="B41" s="17" t="s">
        <v>1348</v>
      </c>
      <c r="C41" s="18">
        <v>20200320021</v>
      </c>
      <c r="D41" s="19" t="s">
        <v>1384</v>
      </c>
      <c r="E41" s="37">
        <f>VLOOKUP(C41,[12]sheet1!$A:$AV,47,0)</f>
        <v>0</v>
      </c>
      <c r="F41" s="38" t="str">
        <f>VLOOKUP(C41,[12]sheet1!$A:$AV,48,0)</f>
        <v/>
      </c>
      <c r="G41" s="16">
        <v>14</v>
      </c>
      <c r="H41" s="16">
        <v>11.5</v>
      </c>
      <c r="I41" s="16">
        <f t="shared" si="0"/>
        <v>25.5</v>
      </c>
      <c r="J41" s="16">
        <v>221</v>
      </c>
      <c r="K41" s="16" t="str">
        <f t="shared" si="1"/>
        <v>是</v>
      </c>
      <c r="L41" s="26">
        <v>2770</v>
      </c>
      <c r="M41" s="16" t="str">
        <f t="shared" si="2"/>
        <v>是</v>
      </c>
      <c r="N41" s="43" t="s">
        <v>27</v>
      </c>
      <c r="O41" s="43" t="s">
        <v>28</v>
      </c>
      <c r="P41" s="43" t="str">
        <f t="shared" si="3"/>
        <v>是</v>
      </c>
      <c r="Q41" s="26" t="s">
        <v>29</v>
      </c>
      <c r="R41" s="50">
        <v>0</v>
      </c>
      <c r="S41" s="51"/>
    </row>
    <row r="42" ht="24.75" customHeight="1" spans="1:19">
      <c r="A42" s="16">
        <v>37</v>
      </c>
      <c r="B42" s="17" t="s">
        <v>1348</v>
      </c>
      <c r="C42" s="18">
        <v>20200320044</v>
      </c>
      <c r="D42" s="19" t="s">
        <v>1385</v>
      </c>
      <c r="E42" s="37">
        <f>VLOOKUP(C42,[12]sheet1!$A:$AV,47,0)</f>
        <v>1</v>
      </c>
      <c r="F42" s="38" t="str">
        <f>VLOOKUP(C42,[12]sheet1!$A:$AV,48,0)</f>
        <v>预就业实习</v>
      </c>
      <c r="G42" s="16">
        <v>14</v>
      </c>
      <c r="H42" s="16">
        <v>12.5</v>
      </c>
      <c r="I42" s="16">
        <f t="shared" si="0"/>
        <v>26.5</v>
      </c>
      <c r="J42" s="16">
        <v>214</v>
      </c>
      <c r="K42" s="16" t="str">
        <f t="shared" si="1"/>
        <v>是</v>
      </c>
      <c r="L42" s="26">
        <v>2630</v>
      </c>
      <c r="M42" s="16" t="str">
        <f t="shared" si="2"/>
        <v>是</v>
      </c>
      <c r="N42" s="43" t="s">
        <v>27</v>
      </c>
      <c r="O42" s="43" t="s">
        <v>28</v>
      </c>
      <c r="P42" s="43" t="str">
        <f t="shared" si="3"/>
        <v>否</v>
      </c>
      <c r="Q42" s="49" t="s">
        <v>63</v>
      </c>
      <c r="R42" s="50">
        <v>0</v>
      </c>
      <c r="S42" s="51">
        <v>1</v>
      </c>
    </row>
    <row r="43" ht="24.75" customHeight="1" spans="1:19">
      <c r="A43" s="16">
        <v>38</v>
      </c>
      <c r="B43" s="17" t="s">
        <v>1348</v>
      </c>
      <c r="C43" s="18">
        <v>20200320020</v>
      </c>
      <c r="D43" s="19" t="s">
        <v>1386</v>
      </c>
      <c r="E43" s="37">
        <f>VLOOKUP(C43,[12]sheet1!$A:$AV,47,0)</f>
        <v>0</v>
      </c>
      <c r="F43" s="38" t="str">
        <f>VLOOKUP(C43,[12]sheet1!$A:$AV,48,0)</f>
        <v/>
      </c>
      <c r="G43" s="16">
        <v>11</v>
      </c>
      <c r="H43" s="16">
        <v>11.5</v>
      </c>
      <c r="I43" s="16">
        <f t="shared" si="0"/>
        <v>22.5</v>
      </c>
      <c r="J43" s="16">
        <v>193</v>
      </c>
      <c r="K43" s="16" t="str">
        <f t="shared" si="1"/>
        <v>是</v>
      </c>
      <c r="L43" s="26">
        <v>2640</v>
      </c>
      <c r="M43" s="16" t="str">
        <f t="shared" si="2"/>
        <v>是</v>
      </c>
      <c r="N43" s="43" t="s">
        <v>27</v>
      </c>
      <c r="O43" s="43" t="s">
        <v>28</v>
      </c>
      <c r="P43" s="43" t="str">
        <f t="shared" si="3"/>
        <v>是</v>
      </c>
      <c r="Q43" s="26" t="s">
        <v>29</v>
      </c>
      <c r="R43" s="50">
        <v>0</v>
      </c>
      <c r="S43" s="51"/>
    </row>
    <row r="44" ht="24.75" customHeight="1" spans="1:19">
      <c r="A44" s="16">
        <v>39</v>
      </c>
      <c r="B44" s="17" t="s">
        <v>1348</v>
      </c>
      <c r="C44" s="18">
        <v>20200320022</v>
      </c>
      <c r="D44" s="19" t="s">
        <v>1387</v>
      </c>
      <c r="E44" s="37">
        <f>VLOOKUP(C44,[12]sheet1!$A:$AV,47,0)</f>
        <v>0</v>
      </c>
      <c r="F44" s="38" t="str">
        <f>VLOOKUP(C44,[12]sheet1!$A:$AV,48,0)</f>
        <v/>
      </c>
      <c r="G44" s="16">
        <v>16</v>
      </c>
      <c r="H44" s="16">
        <v>11.5</v>
      </c>
      <c r="I44" s="16">
        <f t="shared" si="0"/>
        <v>27.5</v>
      </c>
      <c r="J44" s="16">
        <v>250</v>
      </c>
      <c r="K44" s="16" t="str">
        <f t="shared" si="1"/>
        <v>是</v>
      </c>
      <c r="L44" s="26">
        <v>3120</v>
      </c>
      <c r="M44" s="16" t="str">
        <f t="shared" si="2"/>
        <v>是</v>
      </c>
      <c r="N44" s="43" t="s">
        <v>27</v>
      </c>
      <c r="O44" s="43" t="s">
        <v>28</v>
      </c>
      <c r="P44" s="43" t="str">
        <f t="shared" si="3"/>
        <v>是</v>
      </c>
      <c r="Q44" s="26" t="s">
        <v>29</v>
      </c>
      <c r="R44" s="50">
        <v>0</v>
      </c>
      <c r="S44" s="51"/>
    </row>
    <row r="45" ht="24.75" customHeight="1" spans="1:19">
      <c r="A45" s="16">
        <v>40</v>
      </c>
      <c r="B45" s="17" t="s">
        <v>1348</v>
      </c>
      <c r="C45" s="18">
        <v>20200320048</v>
      </c>
      <c r="D45" s="19" t="s">
        <v>1388</v>
      </c>
      <c r="E45" s="37">
        <f>VLOOKUP(C45,[12]sheet1!$A:$AV,47,0)</f>
        <v>1</v>
      </c>
      <c r="F45" s="38" t="str">
        <f>VLOOKUP(C45,[12]sheet1!$A:$AV,48,0)</f>
        <v>预就业实习</v>
      </c>
      <c r="G45" s="16">
        <v>16</v>
      </c>
      <c r="H45" s="16">
        <v>12.5</v>
      </c>
      <c r="I45" s="16">
        <f t="shared" si="0"/>
        <v>28.5</v>
      </c>
      <c r="J45" s="16">
        <v>171</v>
      </c>
      <c r="K45" s="16" t="str">
        <f t="shared" si="1"/>
        <v>是</v>
      </c>
      <c r="L45" s="26">
        <v>2740</v>
      </c>
      <c r="M45" s="16" t="str">
        <f t="shared" si="2"/>
        <v>是</v>
      </c>
      <c r="N45" s="43" t="s">
        <v>27</v>
      </c>
      <c r="O45" s="43" t="s">
        <v>28</v>
      </c>
      <c r="P45" s="43" t="str">
        <f t="shared" si="3"/>
        <v>否</v>
      </c>
      <c r="Q45" s="49" t="s">
        <v>63</v>
      </c>
      <c r="R45" s="50">
        <v>0</v>
      </c>
      <c r="S45" s="51">
        <v>1</v>
      </c>
    </row>
    <row r="46" ht="24.75" customHeight="1" spans="1:19">
      <c r="A46" s="16">
        <v>41</v>
      </c>
      <c r="B46" s="17" t="s">
        <v>1348</v>
      </c>
      <c r="C46" s="18">
        <v>20200320004</v>
      </c>
      <c r="D46" s="19" t="s">
        <v>1389</v>
      </c>
      <c r="E46" s="37">
        <f>VLOOKUP(C46,[12]sheet1!$A:$AV,47,0)</f>
        <v>1</v>
      </c>
      <c r="F46" s="38" t="str">
        <f>VLOOKUP(C46,[12]sheet1!$A:$AV,48,0)</f>
        <v>预就业实习</v>
      </c>
      <c r="G46" s="16">
        <v>10</v>
      </c>
      <c r="H46" s="16">
        <v>9.5</v>
      </c>
      <c r="I46" s="16">
        <f t="shared" si="0"/>
        <v>19.5</v>
      </c>
      <c r="J46" s="16">
        <v>171</v>
      </c>
      <c r="K46" s="16" t="str">
        <f t="shared" si="1"/>
        <v>是</v>
      </c>
      <c r="L46" s="26">
        <v>2720</v>
      </c>
      <c r="M46" s="16" t="str">
        <f t="shared" si="2"/>
        <v>是</v>
      </c>
      <c r="N46" s="43" t="s">
        <v>27</v>
      </c>
      <c r="O46" s="43" t="s">
        <v>28</v>
      </c>
      <c r="P46" s="43" t="str">
        <f t="shared" si="3"/>
        <v>否</v>
      </c>
      <c r="Q46" s="49" t="s">
        <v>63</v>
      </c>
      <c r="R46" s="50">
        <v>0</v>
      </c>
      <c r="S46" s="51">
        <v>1</v>
      </c>
    </row>
    <row r="47" ht="24.75" customHeight="1" spans="1:19">
      <c r="A47" s="16">
        <v>42</v>
      </c>
      <c r="B47" s="17" t="s">
        <v>1348</v>
      </c>
      <c r="C47" s="18">
        <v>20200320017</v>
      </c>
      <c r="D47" s="19" t="s">
        <v>1390</v>
      </c>
      <c r="E47" s="37">
        <f>VLOOKUP(C47,[12]sheet1!$A:$AV,47,0)</f>
        <v>1</v>
      </c>
      <c r="F47" s="38" t="str">
        <f>VLOOKUP(C47,[12]sheet1!$A:$AV,48,0)</f>
        <v>预就业实习</v>
      </c>
      <c r="G47" s="16">
        <v>17</v>
      </c>
      <c r="H47" s="16">
        <v>9.5</v>
      </c>
      <c r="I47" s="16">
        <f t="shared" si="0"/>
        <v>26.5</v>
      </c>
      <c r="J47" s="16">
        <v>169</v>
      </c>
      <c r="K47" s="16" t="str">
        <f t="shared" si="1"/>
        <v>是</v>
      </c>
      <c r="L47" s="26">
        <v>2720</v>
      </c>
      <c r="M47" s="16" t="str">
        <f t="shared" si="2"/>
        <v>是</v>
      </c>
      <c r="N47" s="43" t="s">
        <v>27</v>
      </c>
      <c r="O47" s="43" t="s">
        <v>28</v>
      </c>
      <c r="P47" s="43" t="str">
        <f t="shared" si="3"/>
        <v>否</v>
      </c>
      <c r="Q47" s="49" t="s">
        <v>63</v>
      </c>
      <c r="R47" s="50">
        <v>0</v>
      </c>
      <c r="S47" s="51">
        <v>1</v>
      </c>
    </row>
    <row r="48" ht="24.75" customHeight="1" spans="1:19">
      <c r="A48" s="16">
        <v>43</v>
      </c>
      <c r="B48" s="17" t="s">
        <v>1348</v>
      </c>
      <c r="C48" s="18">
        <v>20200320038</v>
      </c>
      <c r="D48" s="19" t="s">
        <v>1391</v>
      </c>
      <c r="E48" s="37">
        <f>VLOOKUP(C48,[12]sheet1!$A:$AV,47,0)</f>
        <v>0</v>
      </c>
      <c r="F48" s="38" t="str">
        <f>VLOOKUP(C48,[12]sheet1!$A:$AV,48,0)</f>
        <v/>
      </c>
      <c r="G48" s="16">
        <v>16</v>
      </c>
      <c r="H48" s="16">
        <v>11.5</v>
      </c>
      <c r="I48" s="16">
        <f t="shared" si="0"/>
        <v>27.5</v>
      </c>
      <c r="J48" s="16">
        <v>197</v>
      </c>
      <c r="K48" s="16" t="str">
        <f t="shared" si="1"/>
        <v>是</v>
      </c>
      <c r="L48" s="26">
        <v>3250</v>
      </c>
      <c r="M48" s="16" t="str">
        <f t="shared" si="2"/>
        <v>是</v>
      </c>
      <c r="N48" s="43" t="s">
        <v>27</v>
      </c>
      <c r="O48" s="43" t="s">
        <v>28</v>
      </c>
      <c r="P48" s="43" t="str">
        <f t="shared" si="3"/>
        <v>是</v>
      </c>
      <c r="Q48" s="26" t="s">
        <v>29</v>
      </c>
      <c r="R48" s="50">
        <v>0</v>
      </c>
      <c r="S48" s="51"/>
    </row>
    <row r="49" ht="24.75" customHeight="1" spans="1:19">
      <c r="A49" s="16">
        <v>44</v>
      </c>
      <c r="B49" s="17" t="s">
        <v>1348</v>
      </c>
      <c r="C49" s="18">
        <v>20200320016</v>
      </c>
      <c r="D49" s="19" t="s">
        <v>1392</v>
      </c>
      <c r="E49" s="37">
        <f>VLOOKUP(C49,[12]sheet1!$A:$AV,47,0)</f>
        <v>0</v>
      </c>
      <c r="F49" s="38" t="str">
        <f>VLOOKUP(C49,[12]sheet1!$A:$AV,48,0)</f>
        <v/>
      </c>
      <c r="G49" s="16">
        <v>14</v>
      </c>
      <c r="H49" s="16">
        <v>12.5</v>
      </c>
      <c r="I49" s="16">
        <f t="shared" si="0"/>
        <v>26.5</v>
      </c>
      <c r="J49" s="16">
        <v>197</v>
      </c>
      <c r="K49" s="16" t="str">
        <f t="shared" si="1"/>
        <v>是</v>
      </c>
      <c r="L49" s="26">
        <v>2950</v>
      </c>
      <c r="M49" s="16" t="str">
        <f t="shared" si="2"/>
        <v>是</v>
      </c>
      <c r="N49" s="43" t="s">
        <v>27</v>
      </c>
      <c r="O49" s="43" t="s">
        <v>28</v>
      </c>
      <c r="P49" s="43" t="str">
        <f t="shared" si="3"/>
        <v>是</v>
      </c>
      <c r="Q49" s="26" t="s">
        <v>29</v>
      </c>
      <c r="R49" s="50">
        <v>0</v>
      </c>
      <c r="S49" s="51"/>
    </row>
    <row r="50" ht="24.75" customHeight="1" spans="1:19">
      <c r="A50" s="16">
        <v>45</v>
      </c>
      <c r="B50" s="17" t="s">
        <v>1348</v>
      </c>
      <c r="C50" s="18">
        <v>20200320011</v>
      </c>
      <c r="D50" s="19" t="s">
        <v>1393</v>
      </c>
      <c r="E50" s="37">
        <f>VLOOKUP(C50,[12]sheet1!$A:$AV,47,0)</f>
        <v>0</v>
      </c>
      <c r="F50" s="38" t="str">
        <f>VLOOKUP(C50,[12]sheet1!$A:$AV,48,0)</f>
        <v/>
      </c>
      <c r="G50" s="16">
        <v>16</v>
      </c>
      <c r="H50" s="16">
        <v>12.5</v>
      </c>
      <c r="I50" s="16">
        <f t="shared" si="0"/>
        <v>28.5</v>
      </c>
      <c r="J50" s="16">
        <v>186</v>
      </c>
      <c r="K50" s="16" t="str">
        <f t="shared" si="1"/>
        <v>是</v>
      </c>
      <c r="L50" s="26">
        <v>2970</v>
      </c>
      <c r="M50" s="16" t="str">
        <f t="shared" si="2"/>
        <v>是</v>
      </c>
      <c r="N50" s="43" t="s">
        <v>27</v>
      </c>
      <c r="O50" s="43" t="s">
        <v>28</v>
      </c>
      <c r="P50" s="43" t="str">
        <f t="shared" si="3"/>
        <v>是</v>
      </c>
      <c r="Q50" s="26" t="s">
        <v>29</v>
      </c>
      <c r="R50" s="50">
        <v>0</v>
      </c>
      <c r="S50" s="51"/>
    </row>
    <row r="51" ht="24.75" customHeight="1" spans="1:19">
      <c r="A51" s="16">
        <v>46</v>
      </c>
      <c r="B51" s="17" t="s">
        <v>1348</v>
      </c>
      <c r="C51" s="18">
        <v>20200320012</v>
      </c>
      <c r="D51" s="19" t="s">
        <v>1394</v>
      </c>
      <c r="E51" s="37">
        <f>VLOOKUP(C51,[12]sheet1!$A:$AV,47,0)</f>
        <v>0</v>
      </c>
      <c r="F51" s="38" t="str">
        <f>VLOOKUP(C51,[12]sheet1!$A:$AV,48,0)</f>
        <v/>
      </c>
      <c r="G51" s="16">
        <v>14</v>
      </c>
      <c r="H51" s="16">
        <v>12.5</v>
      </c>
      <c r="I51" s="16">
        <f t="shared" si="0"/>
        <v>26.5</v>
      </c>
      <c r="J51" s="16">
        <v>219</v>
      </c>
      <c r="K51" s="16" t="str">
        <f t="shared" si="1"/>
        <v>是</v>
      </c>
      <c r="L51" s="26">
        <v>2800</v>
      </c>
      <c r="M51" s="16" t="str">
        <f t="shared" si="2"/>
        <v>是</v>
      </c>
      <c r="N51" s="43" t="s">
        <v>27</v>
      </c>
      <c r="O51" s="43" t="s">
        <v>28</v>
      </c>
      <c r="P51" s="43" t="str">
        <f t="shared" si="3"/>
        <v>是</v>
      </c>
      <c r="Q51" s="26" t="s">
        <v>29</v>
      </c>
      <c r="R51" s="50">
        <v>0</v>
      </c>
      <c r="S51" s="51"/>
    </row>
    <row r="52" ht="24.75" customHeight="1" spans="1:19">
      <c r="A52" s="16">
        <v>47</v>
      </c>
      <c r="B52" s="17" t="s">
        <v>1348</v>
      </c>
      <c r="C52" s="18">
        <v>20200320009</v>
      </c>
      <c r="D52" s="19" t="s">
        <v>1395</v>
      </c>
      <c r="E52" s="37">
        <f>VLOOKUP(C52,[12]sheet1!$A:$AV,47,0)</f>
        <v>0</v>
      </c>
      <c r="F52" s="38" t="str">
        <f>VLOOKUP(C52,[12]sheet1!$A:$AV,48,0)</f>
        <v/>
      </c>
      <c r="G52" s="16">
        <v>13</v>
      </c>
      <c r="H52" s="16">
        <v>12.5</v>
      </c>
      <c r="I52" s="16">
        <f t="shared" si="0"/>
        <v>25.5</v>
      </c>
      <c r="J52" s="16">
        <v>150</v>
      </c>
      <c r="K52" s="16" t="str">
        <f t="shared" si="1"/>
        <v>是</v>
      </c>
      <c r="L52" s="26">
        <v>2850</v>
      </c>
      <c r="M52" s="16" t="str">
        <f t="shared" si="2"/>
        <v>是</v>
      </c>
      <c r="N52" s="43" t="s">
        <v>27</v>
      </c>
      <c r="O52" s="43" t="s">
        <v>28</v>
      </c>
      <c r="P52" s="43" t="str">
        <f t="shared" si="3"/>
        <v>是</v>
      </c>
      <c r="Q52" s="26" t="s">
        <v>29</v>
      </c>
      <c r="R52" s="50">
        <v>0</v>
      </c>
      <c r="S52" s="51"/>
    </row>
    <row r="53" ht="34" customHeight="1" spans="1:19">
      <c r="A53" s="16">
        <v>48</v>
      </c>
      <c r="B53" s="17" t="s">
        <v>1348</v>
      </c>
      <c r="C53" s="18">
        <v>20200320007</v>
      </c>
      <c r="D53" s="19" t="s">
        <v>1396</v>
      </c>
      <c r="E53" s="37">
        <f>VLOOKUP(C53,[12]sheet1!$A:$AV,47,0)</f>
        <v>3</v>
      </c>
      <c r="F53" s="38" t="str">
        <f>VLOOKUP(C53,[12]sheet1!$A:$AV,48,0)</f>
        <v>单片机技术及应用物联网设备营销预就业实习</v>
      </c>
      <c r="G53" s="16">
        <v>5</v>
      </c>
      <c r="H53" s="16">
        <v>12.5</v>
      </c>
      <c r="I53" s="16">
        <f t="shared" si="0"/>
        <v>17.5</v>
      </c>
      <c r="J53" s="16">
        <v>212</v>
      </c>
      <c r="K53" s="16" t="str">
        <f t="shared" si="1"/>
        <v>是</v>
      </c>
      <c r="L53" s="26">
        <v>2780</v>
      </c>
      <c r="M53" s="16" t="str">
        <f t="shared" si="2"/>
        <v>是</v>
      </c>
      <c r="N53" s="43" t="s">
        <v>27</v>
      </c>
      <c r="O53" s="43" t="s">
        <v>28</v>
      </c>
      <c r="P53" s="43" t="str">
        <f t="shared" si="3"/>
        <v>否</v>
      </c>
      <c r="Q53" s="49" t="s">
        <v>63</v>
      </c>
      <c r="R53" s="50">
        <v>0</v>
      </c>
      <c r="S53" s="51">
        <v>1.2</v>
      </c>
    </row>
    <row r="54" ht="21" customHeight="1"/>
  </sheetData>
  <autoFilter ref="A4:V53">
    <extLst/>
  </autoFilter>
  <mergeCells count="17">
    <mergeCell ref="A1:S1"/>
    <mergeCell ref="A2:S2"/>
    <mergeCell ref="A3:S3"/>
    <mergeCell ref="G4:I4"/>
    <mergeCell ref="J4:K4"/>
    <mergeCell ref="L4:M4"/>
    <mergeCell ref="N4:O4"/>
    <mergeCell ref="A4:A5"/>
    <mergeCell ref="B4:B5"/>
    <mergeCell ref="C4:C5"/>
    <mergeCell ref="D4:D5"/>
    <mergeCell ref="E4:E5"/>
    <mergeCell ref="F4:F5"/>
    <mergeCell ref="P4:P5"/>
    <mergeCell ref="Q4:Q5"/>
    <mergeCell ref="R4:R5"/>
    <mergeCell ref="S4:S5"/>
  </mergeCells>
  <conditionalFormatting sqref="G6:G53">
    <cfRule type="cellIs" dxfId="0" priority="6" operator="lessThan">
      <formula>6</formula>
    </cfRule>
    <cfRule type="cellIs" dxfId="0" priority="8" operator="lessThan">
      <formula>6</formula>
    </cfRule>
  </conditionalFormatting>
  <conditionalFormatting sqref="H6:H53">
    <cfRule type="cellIs" dxfId="0" priority="7" operator="lessThan">
      <formula>5</formula>
    </cfRule>
  </conditionalFormatting>
  <conditionalFormatting sqref="I6:I53">
    <cfRule type="cellIs" dxfId="0" priority="5" operator="lessThan">
      <formula>15</formula>
    </cfRule>
  </conditionalFormatting>
  <conditionalFormatting sqref="J6:J53">
    <cfRule type="cellIs" dxfId="0" priority="4" operator="lessThan">
      <formula>120</formula>
    </cfRule>
  </conditionalFormatting>
  <conditionalFormatting sqref="L6:L53">
    <cfRule type="cellIs" dxfId="0" priority="3" operator="lessThan">
      <formula>1800</formula>
    </cfRule>
  </conditionalFormatting>
  <conditionalFormatting sqref="N$1:N$1048576">
    <cfRule type="cellIs" dxfId="1" priority="1" operator="equal">
      <formula>"是"</formula>
    </cfRule>
  </conditionalFormatting>
  <conditionalFormatting sqref="P$1:P$1048576">
    <cfRule type="cellIs" dxfId="1" priority="2" operator="equal">
      <formula>"否"</formula>
    </cfRule>
  </conditionalFormatting>
  <dataValidations count="1">
    <dataValidation type="list" allowBlank="1" showInputMessage="1" showErrorMessage="1" sqref="S6:S53">
      <formula1>"1,2,3,1.2.3,1.2,1.3,2.3"</formula1>
    </dataValidation>
  </dataValidation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50"/>
  <sheetViews>
    <sheetView zoomScale="90" zoomScaleNormal="90" workbookViewId="0">
      <pane ySplit="5" topLeftCell="A24" activePane="bottomLeft" state="frozen"/>
      <selection/>
      <selection pane="bottomLeft" activeCell="X35" sqref="X35"/>
    </sheetView>
  </sheetViews>
  <sheetFormatPr defaultColWidth="9" defaultRowHeight="13.5"/>
  <cols>
    <col min="1" max="1" width="4.45" customWidth="1"/>
    <col min="2" max="2" width="29.3" customWidth="1"/>
    <col min="3" max="3" width="12.5083333333333" style="2" customWidth="1"/>
    <col min="5" max="5" width="9.45" customWidth="1"/>
    <col min="6" max="6" width="31.1333333333333" customWidth="1"/>
    <col min="7" max="8" width="8.25" customWidth="1"/>
    <col min="9" max="9" width="6.71666666666667" customWidth="1"/>
    <col min="10" max="10" width="6.50833333333333" customWidth="1"/>
    <col min="11" max="11" width="7.13333333333333" customWidth="1"/>
    <col min="12" max="12" width="5.88333333333333" customWidth="1"/>
    <col min="13" max="15" width="8.25" customWidth="1"/>
    <col min="16" max="16" width="8.25" style="36" customWidth="1"/>
    <col min="18" max="18" width="8.93333333333333" customWidth="1"/>
  </cols>
  <sheetData>
    <row r="1" ht="27" customHeight="1" spans="1:19">
      <c r="A1" s="3" t="s">
        <v>0</v>
      </c>
      <c r="B1" s="3"/>
      <c r="C1" s="3"/>
      <c r="D1" s="3"/>
      <c r="E1" s="3"/>
      <c r="F1" s="3"/>
      <c r="G1" s="3"/>
      <c r="H1" s="3"/>
      <c r="I1" s="3"/>
      <c r="J1" s="3"/>
      <c r="K1" s="3"/>
      <c r="L1" s="3"/>
      <c r="M1" s="3"/>
      <c r="N1" s="3"/>
      <c r="O1" s="3"/>
      <c r="P1" s="39"/>
      <c r="Q1" s="3"/>
      <c r="R1" s="3"/>
      <c r="S1" s="3"/>
    </row>
    <row r="2" ht="195" hidden="1" customHeight="1" spans="1:22">
      <c r="A2" s="4" t="s">
        <v>1</v>
      </c>
      <c r="B2" s="4"/>
      <c r="C2" s="4"/>
      <c r="D2" s="4"/>
      <c r="E2" s="4"/>
      <c r="F2" s="4"/>
      <c r="G2" s="4"/>
      <c r="H2" s="4"/>
      <c r="I2" s="4"/>
      <c r="J2" s="4"/>
      <c r="K2" s="4"/>
      <c r="L2" s="4"/>
      <c r="M2" s="4"/>
      <c r="N2" s="4"/>
      <c r="O2" s="4"/>
      <c r="P2" s="40"/>
      <c r="Q2" s="4"/>
      <c r="R2" s="4"/>
      <c r="S2" s="4"/>
      <c r="T2" s="29"/>
      <c r="U2" s="29"/>
      <c r="V2" s="29"/>
    </row>
    <row r="3" ht="27" customHeight="1" spans="1:19">
      <c r="A3" s="5" t="s">
        <v>1397</v>
      </c>
      <c r="B3" s="6"/>
      <c r="C3" s="6"/>
      <c r="D3" s="6"/>
      <c r="E3" s="6"/>
      <c r="F3" s="6"/>
      <c r="G3" s="6"/>
      <c r="H3" s="6"/>
      <c r="I3" s="6"/>
      <c r="J3" s="6"/>
      <c r="K3" s="6"/>
      <c r="L3" s="6"/>
      <c r="M3" s="6"/>
      <c r="N3" s="6"/>
      <c r="O3" s="6"/>
      <c r="P3" s="41"/>
      <c r="Q3" s="6"/>
      <c r="R3" s="6"/>
      <c r="S3" s="30"/>
    </row>
    <row r="4" ht="19.5" customHeight="1" spans="1:19">
      <c r="A4" s="7" t="s">
        <v>3</v>
      </c>
      <c r="B4" s="8" t="s">
        <v>4</v>
      </c>
      <c r="C4" s="7" t="s">
        <v>5</v>
      </c>
      <c r="D4" s="7" t="s">
        <v>6</v>
      </c>
      <c r="E4" s="9" t="s">
        <v>7</v>
      </c>
      <c r="F4" s="7" t="s">
        <v>8</v>
      </c>
      <c r="G4" s="10" t="s">
        <v>9</v>
      </c>
      <c r="H4" s="11"/>
      <c r="I4" s="21"/>
      <c r="J4" s="7" t="s">
        <v>10</v>
      </c>
      <c r="K4" s="7"/>
      <c r="L4" s="9" t="s">
        <v>11</v>
      </c>
      <c r="M4" s="9"/>
      <c r="N4" s="9" t="s">
        <v>12</v>
      </c>
      <c r="O4" s="9"/>
      <c r="P4" s="42" t="s">
        <v>13</v>
      </c>
      <c r="Q4" s="9" t="s">
        <v>14</v>
      </c>
      <c r="R4" s="8" t="s">
        <v>15</v>
      </c>
      <c r="S4" s="9" t="s">
        <v>16</v>
      </c>
    </row>
    <row r="5" ht="36.75" customHeight="1" spans="1:19">
      <c r="A5" s="7"/>
      <c r="B5" s="12"/>
      <c r="C5" s="7"/>
      <c r="D5" s="7"/>
      <c r="E5" s="9"/>
      <c r="F5" s="7"/>
      <c r="G5" s="9" t="s">
        <v>17</v>
      </c>
      <c r="H5" s="9" t="s">
        <v>18</v>
      </c>
      <c r="I5" s="9" t="s">
        <v>19</v>
      </c>
      <c r="J5" s="7" t="s">
        <v>20</v>
      </c>
      <c r="K5" s="9" t="s">
        <v>21</v>
      </c>
      <c r="L5" s="9" t="s">
        <v>20</v>
      </c>
      <c r="M5" s="9" t="s">
        <v>22</v>
      </c>
      <c r="N5" s="22" t="s">
        <v>23</v>
      </c>
      <c r="O5" s="22" t="s">
        <v>24</v>
      </c>
      <c r="P5" s="42"/>
      <c r="Q5" s="9"/>
      <c r="R5" s="12"/>
      <c r="S5" s="7"/>
    </row>
    <row r="6" ht="24.75" customHeight="1" spans="1:19">
      <c r="A6" s="16">
        <v>1</v>
      </c>
      <c r="B6" s="17" t="s">
        <v>1398</v>
      </c>
      <c r="C6" s="18">
        <v>20200319005</v>
      </c>
      <c r="D6" s="19" t="s">
        <v>1399</v>
      </c>
      <c r="E6" s="16">
        <f>VLOOKUP(C6,[13]sheet1!$A:$AU,46,0)</f>
        <v>0</v>
      </c>
      <c r="F6" s="20" t="str">
        <f>VLOOKUP(C6,[13]sheet1!$A:$AU,47,0)</f>
        <v/>
      </c>
      <c r="G6" s="16">
        <v>20</v>
      </c>
      <c r="H6" s="16">
        <v>6.5</v>
      </c>
      <c r="I6" s="16">
        <f t="shared" ref="I6:I50" si="0">SUM(G6:H6)</f>
        <v>26.5</v>
      </c>
      <c r="J6" s="16" t="s">
        <v>1400</v>
      </c>
      <c r="K6" s="16" t="str">
        <f t="shared" ref="K6:K50" si="1">IF(J6&gt;=120,"是","否")</f>
        <v>是</v>
      </c>
      <c r="L6" s="26">
        <v>2750</v>
      </c>
      <c r="M6" s="16" t="str">
        <f t="shared" ref="M6:M50" si="2">IF(L6&gt;=1800,"是","否")</f>
        <v>是</v>
      </c>
      <c r="N6" s="28" t="s">
        <v>27</v>
      </c>
      <c r="O6" s="28" t="s">
        <v>28</v>
      </c>
      <c r="P6" s="43" t="str">
        <f t="shared" ref="P6:P50" si="3">IF(AND(E6=0,SUM(G6:H6)&gt;=15,G6&gt;=6,H6&gt;=5,J6&gt;=120,L6&gt;=1800),"是","否")</f>
        <v>是</v>
      </c>
      <c r="Q6" s="16" t="s">
        <v>29</v>
      </c>
      <c r="R6" s="35">
        <v>0</v>
      </c>
      <c r="S6" s="17"/>
    </row>
    <row r="7" ht="24.75" customHeight="1" spans="1:19">
      <c r="A7" s="16">
        <v>2</v>
      </c>
      <c r="B7" s="17" t="s">
        <v>1398</v>
      </c>
      <c r="C7" s="18">
        <v>20200319003</v>
      </c>
      <c r="D7" s="19" t="s">
        <v>1401</v>
      </c>
      <c r="E7" s="16">
        <f>VLOOKUP(C7,[13]sheet1!$A:$AU,46,0)</f>
        <v>0</v>
      </c>
      <c r="F7" s="20" t="str">
        <f>VLOOKUP(C7,[13]sheet1!$A:$AU,47,0)</f>
        <v/>
      </c>
      <c r="G7" s="16">
        <v>17</v>
      </c>
      <c r="H7" s="16">
        <v>6.5</v>
      </c>
      <c r="I7" s="16">
        <f t="shared" si="0"/>
        <v>23.5</v>
      </c>
      <c r="J7" s="16" t="s">
        <v>1402</v>
      </c>
      <c r="K7" s="16" t="str">
        <f t="shared" si="1"/>
        <v>是</v>
      </c>
      <c r="L7" s="26">
        <v>2470</v>
      </c>
      <c r="M7" s="16" t="str">
        <f t="shared" si="2"/>
        <v>是</v>
      </c>
      <c r="N7" s="28" t="s">
        <v>27</v>
      </c>
      <c r="O7" s="28" t="s">
        <v>28</v>
      </c>
      <c r="P7" s="43" t="str">
        <f t="shared" si="3"/>
        <v>是</v>
      </c>
      <c r="Q7" s="48" t="s">
        <v>29</v>
      </c>
      <c r="R7" s="35">
        <v>0</v>
      </c>
      <c r="S7" s="17"/>
    </row>
    <row r="8" ht="24.75" customHeight="1" spans="1:19">
      <c r="A8" s="16">
        <v>3</v>
      </c>
      <c r="B8" s="17" t="s">
        <v>1398</v>
      </c>
      <c r="C8" s="18">
        <v>20200319021</v>
      </c>
      <c r="D8" s="19" t="s">
        <v>1403</v>
      </c>
      <c r="E8" s="16">
        <f>VLOOKUP(C8,[13]sheet1!$A:$AU,46,0)</f>
        <v>0</v>
      </c>
      <c r="F8" s="20" t="str">
        <f>VLOOKUP(C8,[13]sheet1!$A:$AU,47,0)</f>
        <v/>
      </c>
      <c r="G8" s="16">
        <v>10</v>
      </c>
      <c r="H8" s="16">
        <v>6.5</v>
      </c>
      <c r="I8" s="16">
        <f t="shared" si="0"/>
        <v>16.5</v>
      </c>
      <c r="J8" s="16" t="s">
        <v>1289</v>
      </c>
      <c r="K8" s="16" t="str">
        <f t="shared" si="1"/>
        <v>是</v>
      </c>
      <c r="L8" s="26">
        <v>4330</v>
      </c>
      <c r="M8" s="16" t="str">
        <f t="shared" si="2"/>
        <v>是</v>
      </c>
      <c r="N8" s="28" t="s">
        <v>27</v>
      </c>
      <c r="O8" s="28" t="s">
        <v>28</v>
      </c>
      <c r="P8" s="43" t="str">
        <f t="shared" si="3"/>
        <v>是</v>
      </c>
      <c r="Q8" s="48" t="s">
        <v>29</v>
      </c>
      <c r="R8" s="35">
        <v>0</v>
      </c>
      <c r="S8" s="17"/>
    </row>
    <row r="9" ht="24.75" customHeight="1" spans="1:19">
      <c r="A9" s="16">
        <v>4</v>
      </c>
      <c r="B9" s="17" t="s">
        <v>1398</v>
      </c>
      <c r="C9" s="18">
        <v>20200319051</v>
      </c>
      <c r="D9" s="19" t="s">
        <v>1404</v>
      </c>
      <c r="E9" s="16">
        <f>VLOOKUP(C9,[13]sheet1!$A:$AU,46,0)</f>
        <v>1</v>
      </c>
      <c r="F9" s="20" t="str">
        <f>VLOOKUP(C9,[13]sheet1!$A:$AU,47,0)</f>
        <v>预就业实习</v>
      </c>
      <c r="G9" s="16">
        <v>10</v>
      </c>
      <c r="H9" s="16">
        <v>6.5</v>
      </c>
      <c r="I9" s="16">
        <f t="shared" si="0"/>
        <v>16.5</v>
      </c>
      <c r="J9" s="16" t="s">
        <v>1405</v>
      </c>
      <c r="K9" s="16" t="str">
        <f t="shared" si="1"/>
        <v>是</v>
      </c>
      <c r="L9" s="26">
        <v>2380</v>
      </c>
      <c r="M9" s="16" t="str">
        <f t="shared" si="2"/>
        <v>是</v>
      </c>
      <c r="N9" s="28" t="s">
        <v>27</v>
      </c>
      <c r="O9" s="28" t="s">
        <v>28</v>
      </c>
      <c r="P9" s="43" t="str">
        <f t="shared" si="3"/>
        <v>否</v>
      </c>
      <c r="Q9" s="34" t="s">
        <v>63</v>
      </c>
      <c r="R9" s="35">
        <v>0</v>
      </c>
      <c r="S9" s="17">
        <v>1</v>
      </c>
    </row>
    <row r="10" ht="24.75" customHeight="1" spans="1:19">
      <c r="A10" s="16">
        <v>5</v>
      </c>
      <c r="B10" s="17" t="s">
        <v>1398</v>
      </c>
      <c r="C10" s="18">
        <v>20200319054</v>
      </c>
      <c r="D10" s="19" t="s">
        <v>1406</v>
      </c>
      <c r="E10" s="16">
        <f>VLOOKUP(C10,[13]sheet1!$A:$AU,46,0)</f>
        <v>0</v>
      </c>
      <c r="F10" s="20" t="str">
        <f>VLOOKUP(C10,[13]sheet1!$A:$AU,47,0)</f>
        <v/>
      </c>
      <c r="G10" s="16">
        <v>19</v>
      </c>
      <c r="H10" s="16">
        <v>6.5</v>
      </c>
      <c r="I10" s="16">
        <f t="shared" si="0"/>
        <v>25.5</v>
      </c>
      <c r="J10" s="16" t="s">
        <v>1407</v>
      </c>
      <c r="K10" s="16" t="str">
        <f t="shared" si="1"/>
        <v>是</v>
      </c>
      <c r="L10" s="26">
        <v>2610</v>
      </c>
      <c r="M10" s="16" t="str">
        <f t="shared" si="2"/>
        <v>是</v>
      </c>
      <c r="N10" s="28" t="s">
        <v>27</v>
      </c>
      <c r="O10" s="28" t="s">
        <v>28</v>
      </c>
      <c r="P10" s="43" t="str">
        <f t="shared" si="3"/>
        <v>是</v>
      </c>
      <c r="Q10" s="48" t="s">
        <v>29</v>
      </c>
      <c r="R10" s="35">
        <v>0</v>
      </c>
      <c r="S10" s="17"/>
    </row>
    <row r="11" ht="24.75" customHeight="1" spans="1:19">
      <c r="A11" s="16">
        <v>6</v>
      </c>
      <c r="B11" s="17" t="s">
        <v>1398</v>
      </c>
      <c r="C11" s="18">
        <v>20200319034</v>
      </c>
      <c r="D11" s="19" t="s">
        <v>1408</v>
      </c>
      <c r="E11" s="16">
        <f>VLOOKUP(C11,[13]sheet1!$A:$AU,46,0)</f>
        <v>0</v>
      </c>
      <c r="F11" s="20" t="str">
        <f>VLOOKUP(C11,[13]sheet1!$A:$AU,47,0)</f>
        <v/>
      </c>
      <c r="G11" s="16">
        <v>14</v>
      </c>
      <c r="H11" s="16">
        <v>6.5</v>
      </c>
      <c r="I11" s="16">
        <f t="shared" si="0"/>
        <v>20.5</v>
      </c>
      <c r="J11" s="16" t="s">
        <v>1409</v>
      </c>
      <c r="K11" s="16" t="str">
        <f t="shared" si="1"/>
        <v>是</v>
      </c>
      <c r="L11" s="26">
        <v>2360</v>
      </c>
      <c r="M11" s="16" t="str">
        <f t="shared" si="2"/>
        <v>是</v>
      </c>
      <c r="N11" s="28" t="s">
        <v>27</v>
      </c>
      <c r="O11" s="28" t="s">
        <v>28</v>
      </c>
      <c r="P11" s="43" t="str">
        <f t="shared" si="3"/>
        <v>是</v>
      </c>
      <c r="Q11" s="48" t="s">
        <v>29</v>
      </c>
      <c r="R11" s="35">
        <v>0</v>
      </c>
      <c r="S11" s="17"/>
    </row>
    <row r="12" ht="24.75" customHeight="1" spans="1:19">
      <c r="A12" s="16">
        <v>7</v>
      </c>
      <c r="B12" s="17" t="s">
        <v>1398</v>
      </c>
      <c r="C12" s="18">
        <v>20200319002</v>
      </c>
      <c r="D12" s="19" t="s">
        <v>1410</v>
      </c>
      <c r="E12" s="16">
        <f>VLOOKUP(C12,[13]sheet1!$A:$AU,46,0)</f>
        <v>0</v>
      </c>
      <c r="F12" s="20" t="str">
        <f>VLOOKUP(C12,[13]sheet1!$A:$AU,47,0)</f>
        <v/>
      </c>
      <c r="G12" s="16">
        <v>12</v>
      </c>
      <c r="H12" s="16">
        <v>6.5</v>
      </c>
      <c r="I12" s="16">
        <f t="shared" si="0"/>
        <v>18.5</v>
      </c>
      <c r="J12" s="16" t="s">
        <v>357</v>
      </c>
      <c r="K12" s="16" t="str">
        <f t="shared" si="1"/>
        <v>是</v>
      </c>
      <c r="L12" s="26">
        <v>2900</v>
      </c>
      <c r="M12" s="16" t="str">
        <f t="shared" si="2"/>
        <v>是</v>
      </c>
      <c r="N12" s="28" t="s">
        <v>27</v>
      </c>
      <c r="O12" s="28" t="s">
        <v>28</v>
      </c>
      <c r="P12" s="43" t="str">
        <f t="shared" si="3"/>
        <v>是</v>
      </c>
      <c r="Q12" s="48" t="s">
        <v>29</v>
      </c>
      <c r="R12" s="35">
        <v>0</v>
      </c>
      <c r="S12" s="17"/>
    </row>
    <row r="13" ht="24.75" customHeight="1" spans="1:19">
      <c r="A13" s="16">
        <v>8</v>
      </c>
      <c r="B13" s="17" t="s">
        <v>1398</v>
      </c>
      <c r="C13" s="18">
        <v>20200319044</v>
      </c>
      <c r="D13" s="19" t="s">
        <v>1411</v>
      </c>
      <c r="E13" s="16">
        <f>VLOOKUP(C13,[13]sheet1!$A:$AU,46,0)</f>
        <v>0</v>
      </c>
      <c r="F13" s="20" t="str">
        <f>VLOOKUP(C13,[13]sheet1!$A:$AU,47,0)</f>
        <v/>
      </c>
      <c r="G13" s="16">
        <v>22</v>
      </c>
      <c r="H13" s="16">
        <v>6.5</v>
      </c>
      <c r="I13" s="16">
        <f t="shared" si="0"/>
        <v>28.5</v>
      </c>
      <c r="J13" s="16" t="s">
        <v>399</v>
      </c>
      <c r="K13" s="16" t="str">
        <f t="shared" si="1"/>
        <v>是</v>
      </c>
      <c r="L13" s="26">
        <v>2260</v>
      </c>
      <c r="M13" s="16" t="str">
        <f t="shared" si="2"/>
        <v>是</v>
      </c>
      <c r="N13" s="28" t="s">
        <v>27</v>
      </c>
      <c r="O13" s="28" t="s">
        <v>28</v>
      </c>
      <c r="P13" s="43" t="str">
        <f t="shared" si="3"/>
        <v>是</v>
      </c>
      <c r="Q13" s="48" t="s">
        <v>29</v>
      </c>
      <c r="R13" s="35">
        <v>0</v>
      </c>
      <c r="S13" s="17"/>
    </row>
    <row r="14" ht="24.75" customHeight="1" spans="1:19">
      <c r="A14" s="16">
        <v>9</v>
      </c>
      <c r="B14" s="17" t="s">
        <v>1398</v>
      </c>
      <c r="C14" s="18">
        <v>20200319053</v>
      </c>
      <c r="D14" s="19" t="s">
        <v>1412</v>
      </c>
      <c r="E14" s="16">
        <f>VLOOKUP(C14,[13]sheet1!$A:$AU,46,0)</f>
        <v>0</v>
      </c>
      <c r="F14" s="20" t="str">
        <f>VLOOKUP(C14,[13]sheet1!$A:$AU,47,0)</f>
        <v/>
      </c>
      <c r="G14" s="16">
        <v>14</v>
      </c>
      <c r="H14" s="16">
        <v>6.5</v>
      </c>
      <c r="I14" s="16">
        <f t="shared" si="0"/>
        <v>20.5</v>
      </c>
      <c r="J14" s="16" t="s">
        <v>1413</v>
      </c>
      <c r="K14" s="16" t="str">
        <f t="shared" si="1"/>
        <v>是</v>
      </c>
      <c r="L14" s="26">
        <v>2260</v>
      </c>
      <c r="M14" s="16" t="str">
        <f t="shared" si="2"/>
        <v>是</v>
      </c>
      <c r="N14" s="28" t="s">
        <v>27</v>
      </c>
      <c r="O14" s="28" t="s">
        <v>28</v>
      </c>
      <c r="P14" s="43" t="str">
        <f t="shared" si="3"/>
        <v>是</v>
      </c>
      <c r="Q14" s="48" t="s">
        <v>29</v>
      </c>
      <c r="R14" s="35">
        <v>0</v>
      </c>
      <c r="S14" s="17"/>
    </row>
    <row r="15" ht="24.75" customHeight="1" spans="1:19">
      <c r="A15" s="16">
        <v>10</v>
      </c>
      <c r="B15" s="17" t="s">
        <v>1398</v>
      </c>
      <c r="C15" s="18">
        <v>20200319032</v>
      </c>
      <c r="D15" s="19" t="s">
        <v>1414</v>
      </c>
      <c r="E15" s="16">
        <f>VLOOKUP(C15,[13]sheet1!$A:$AU,46,0)</f>
        <v>0</v>
      </c>
      <c r="F15" s="20" t="str">
        <f>VLOOKUP(C15,[13]sheet1!$A:$AU,47,0)</f>
        <v/>
      </c>
      <c r="G15" s="16">
        <v>12</v>
      </c>
      <c r="H15" s="16">
        <v>6.5</v>
      </c>
      <c r="I15" s="16">
        <f t="shared" si="0"/>
        <v>18.5</v>
      </c>
      <c r="J15" s="16" t="s">
        <v>1263</v>
      </c>
      <c r="K15" s="16" t="str">
        <f t="shared" si="1"/>
        <v>是</v>
      </c>
      <c r="L15" s="26">
        <v>3030</v>
      </c>
      <c r="M15" s="16" t="str">
        <f t="shared" si="2"/>
        <v>是</v>
      </c>
      <c r="N15" s="28" t="s">
        <v>27</v>
      </c>
      <c r="O15" s="28" t="s">
        <v>28</v>
      </c>
      <c r="P15" s="43" t="str">
        <f t="shared" si="3"/>
        <v>是</v>
      </c>
      <c r="Q15" s="48" t="s">
        <v>29</v>
      </c>
      <c r="R15" s="35">
        <v>0</v>
      </c>
      <c r="S15" s="17"/>
    </row>
    <row r="16" ht="24.75" customHeight="1" spans="1:19">
      <c r="A16" s="16">
        <v>11</v>
      </c>
      <c r="B16" s="17" t="s">
        <v>1398</v>
      </c>
      <c r="C16" s="18">
        <v>20200319008</v>
      </c>
      <c r="D16" s="19" t="s">
        <v>1415</v>
      </c>
      <c r="E16" s="16">
        <f>VLOOKUP(C16,[13]sheet1!$A:$AU,46,0)</f>
        <v>0</v>
      </c>
      <c r="F16" s="20" t="str">
        <f>VLOOKUP(C16,[13]sheet1!$A:$AU,47,0)</f>
        <v/>
      </c>
      <c r="G16" s="16">
        <v>14</v>
      </c>
      <c r="H16" s="16">
        <v>6.5</v>
      </c>
      <c r="I16" s="16">
        <f t="shared" si="0"/>
        <v>20.5</v>
      </c>
      <c r="J16" s="16" t="s">
        <v>1334</v>
      </c>
      <c r="K16" s="16" t="str">
        <f t="shared" si="1"/>
        <v>是</v>
      </c>
      <c r="L16" s="26">
        <v>2170</v>
      </c>
      <c r="M16" s="16" t="str">
        <f t="shared" si="2"/>
        <v>是</v>
      </c>
      <c r="N16" s="28" t="s">
        <v>27</v>
      </c>
      <c r="O16" s="28" t="s">
        <v>28</v>
      </c>
      <c r="P16" s="43" t="str">
        <f t="shared" si="3"/>
        <v>是</v>
      </c>
      <c r="Q16" s="48" t="s">
        <v>29</v>
      </c>
      <c r="R16" s="35">
        <v>0</v>
      </c>
      <c r="S16" s="17"/>
    </row>
    <row r="17" ht="24.75" customHeight="1" spans="1:19">
      <c r="A17" s="16">
        <v>12</v>
      </c>
      <c r="B17" s="17" t="s">
        <v>1398</v>
      </c>
      <c r="C17" s="18">
        <v>20200319049</v>
      </c>
      <c r="D17" s="19" t="s">
        <v>1416</v>
      </c>
      <c r="E17" s="16">
        <f>VLOOKUP(C17,[13]sheet1!$A:$AU,46,0)</f>
        <v>1</v>
      </c>
      <c r="F17" s="20" t="str">
        <f>VLOOKUP(C17,[13]sheet1!$A:$AU,47,0)</f>
        <v>预就业实习</v>
      </c>
      <c r="G17" s="16">
        <v>13</v>
      </c>
      <c r="H17" s="16">
        <v>6.5</v>
      </c>
      <c r="I17" s="16">
        <f t="shared" si="0"/>
        <v>19.5</v>
      </c>
      <c r="J17" s="16" t="s">
        <v>1417</v>
      </c>
      <c r="K17" s="16" t="str">
        <f t="shared" si="1"/>
        <v>是</v>
      </c>
      <c r="L17" s="26">
        <v>2150</v>
      </c>
      <c r="M17" s="16" t="str">
        <f t="shared" si="2"/>
        <v>是</v>
      </c>
      <c r="N17" s="28" t="s">
        <v>27</v>
      </c>
      <c r="O17" s="28" t="s">
        <v>28</v>
      </c>
      <c r="P17" s="43" t="str">
        <f t="shared" si="3"/>
        <v>否</v>
      </c>
      <c r="Q17" s="34" t="s">
        <v>63</v>
      </c>
      <c r="R17" s="35">
        <v>0</v>
      </c>
      <c r="S17" s="17">
        <v>1</v>
      </c>
    </row>
    <row r="18" ht="24.75" customHeight="1" spans="1:19">
      <c r="A18" s="16">
        <v>13</v>
      </c>
      <c r="B18" s="17" t="s">
        <v>1398</v>
      </c>
      <c r="C18" s="18">
        <v>20200319056</v>
      </c>
      <c r="D18" s="19" t="s">
        <v>1418</v>
      </c>
      <c r="E18" s="16">
        <f>VLOOKUP(C18,[13]sheet1!$A:$AU,46,0)</f>
        <v>0</v>
      </c>
      <c r="F18" s="20" t="str">
        <f>VLOOKUP(C18,[13]sheet1!$A:$AU,47,0)</f>
        <v/>
      </c>
      <c r="G18" s="16">
        <v>15</v>
      </c>
      <c r="H18" s="16">
        <v>6.5</v>
      </c>
      <c r="I18" s="16">
        <f t="shared" si="0"/>
        <v>21.5</v>
      </c>
      <c r="J18" s="16" t="s">
        <v>1244</v>
      </c>
      <c r="K18" s="16" t="str">
        <f t="shared" si="1"/>
        <v>是</v>
      </c>
      <c r="L18" s="26">
        <v>2160</v>
      </c>
      <c r="M18" s="16" t="str">
        <f t="shared" si="2"/>
        <v>是</v>
      </c>
      <c r="N18" s="28" t="s">
        <v>27</v>
      </c>
      <c r="O18" s="28" t="s">
        <v>28</v>
      </c>
      <c r="P18" s="43" t="str">
        <f t="shared" si="3"/>
        <v>是</v>
      </c>
      <c r="Q18" s="48" t="s">
        <v>29</v>
      </c>
      <c r="R18" s="35">
        <v>0</v>
      </c>
      <c r="S18" s="17"/>
    </row>
    <row r="19" ht="24.75" customHeight="1" spans="1:19">
      <c r="A19" s="16">
        <v>14</v>
      </c>
      <c r="B19" s="17" t="s">
        <v>1398</v>
      </c>
      <c r="C19" s="18">
        <v>20200319017</v>
      </c>
      <c r="D19" s="19" t="s">
        <v>1419</v>
      </c>
      <c r="E19" s="16">
        <f>VLOOKUP(C19,[13]sheet1!$A:$AU,46,0)</f>
        <v>1</v>
      </c>
      <c r="F19" s="20" t="str">
        <f>VLOOKUP(C19,[13]sheet1!$A:$AU,47,0)</f>
        <v>预就业实习</v>
      </c>
      <c r="G19" s="16">
        <v>16</v>
      </c>
      <c r="H19" s="16">
        <v>6.5</v>
      </c>
      <c r="I19" s="16">
        <f t="shared" si="0"/>
        <v>22.5</v>
      </c>
      <c r="J19" s="16" t="s">
        <v>1420</v>
      </c>
      <c r="K19" s="16" t="str">
        <f t="shared" si="1"/>
        <v>是</v>
      </c>
      <c r="L19" s="26">
        <v>2220</v>
      </c>
      <c r="M19" s="16" t="str">
        <f t="shared" si="2"/>
        <v>是</v>
      </c>
      <c r="N19" s="28" t="s">
        <v>27</v>
      </c>
      <c r="O19" s="28" t="s">
        <v>28</v>
      </c>
      <c r="P19" s="43" t="str">
        <f t="shared" si="3"/>
        <v>否</v>
      </c>
      <c r="Q19" s="34" t="s">
        <v>63</v>
      </c>
      <c r="R19" s="35">
        <v>0</v>
      </c>
      <c r="S19" s="17">
        <v>1</v>
      </c>
    </row>
    <row r="20" ht="24.75" customHeight="1" spans="1:19">
      <c r="A20" s="16">
        <v>15</v>
      </c>
      <c r="B20" s="17" t="s">
        <v>1398</v>
      </c>
      <c r="C20" s="18">
        <v>20200319038</v>
      </c>
      <c r="D20" s="19" t="s">
        <v>1421</v>
      </c>
      <c r="E20" s="16">
        <f>VLOOKUP(C20,[13]sheet1!$A:$AU,46,0)</f>
        <v>0</v>
      </c>
      <c r="F20" s="20" t="str">
        <f>VLOOKUP(C20,[13]sheet1!$A:$AU,47,0)</f>
        <v/>
      </c>
      <c r="G20" s="16">
        <v>11</v>
      </c>
      <c r="H20" s="16">
        <v>6.5</v>
      </c>
      <c r="I20" s="16">
        <f t="shared" si="0"/>
        <v>17.5</v>
      </c>
      <c r="J20" s="16" t="s">
        <v>1214</v>
      </c>
      <c r="K20" s="16" t="str">
        <f t="shared" si="1"/>
        <v>是</v>
      </c>
      <c r="L20" s="26">
        <v>2920</v>
      </c>
      <c r="M20" s="16" t="str">
        <f t="shared" si="2"/>
        <v>是</v>
      </c>
      <c r="N20" s="28" t="s">
        <v>27</v>
      </c>
      <c r="O20" s="28" t="s">
        <v>28</v>
      </c>
      <c r="P20" s="43" t="str">
        <f t="shared" si="3"/>
        <v>是</v>
      </c>
      <c r="Q20" s="48" t="s">
        <v>29</v>
      </c>
      <c r="R20" s="35">
        <v>0</v>
      </c>
      <c r="S20" s="17"/>
    </row>
    <row r="21" ht="24.75" customHeight="1" spans="1:19">
      <c r="A21" s="16">
        <v>16</v>
      </c>
      <c r="B21" s="17" t="s">
        <v>1398</v>
      </c>
      <c r="C21" s="18">
        <v>20200319046</v>
      </c>
      <c r="D21" s="19" t="s">
        <v>1422</v>
      </c>
      <c r="E21" s="16">
        <f>VLOOKUP(C21,[13]sheet1!$A:$AU,46,0)</f>
        <v>0</v>
      </c>
      <c r="F21" s="20" t="str">
        <f>VLOOKUP(C21,[13]sheet1!$A:$AU,47,0)</f>
        <v/>
      </c>
      <c r="G21" s="16">
        <v>13</v>
      </c>
      <c r="H21" s="16">
        <v>6.5</v>
      </c>
      <c r="I21" s="16">
        <f t="shared" si="0"/>
        <v>19.5</v>
      </c>
      <c r="J21" s="16" t="s">
        <v>1289</v>
      </c>
      <c r="K21" s="16" t="str">
        <f t="shared" si="1"/>
        <v>是</v>
      </c>
      <c r="L21" s="26">
        <v>2090</v>
      </c>
      <c r="M21" s="16" t="str">
        <f t="shared" si="2"/>
        <v>是</v>
      </c>
      <c r="N21" s="28" t="s">
        <v>27</v>
      </c>
      <c r="O21" s="28" t="s">
        <v>28</v>
      </c>
      <c r="P21" s="43" t="str">
        <f t="shared" si="3"/>
        <v>是</v>
      </c>
      <c r="Q21" s="48" t="s">
        <v>29</v>
      </c>
      <c r="R21" s="35">
        <v>0</v>
      </c>
      <c r="S21" s="17"/>
    </row>
    <row r="22" ht="24.75" customHeight="1" spans="1:19">
      <c r="A22" s="16">
        <v>17</v>
      </c>
      <c r="B22" s="17" t="s">
        <v>1398</v>
      </c>
      <c r="C22" s="18">
        <v>20200319048</v>
      </c>
      <c r="D22" s="19" t="s">
        <v>1423</v>
      </c>
      <c r="E22" s="16">
        <f>VLOOKUP(C22,[13]sheet1!$A:$AU,46,0)</f>
        <v>0</v>
      </c>
      <c r="F22" s="20" t="str">
        <f>VLOOKUP(C22,[13]sheet1!$A:$AU,47,0)</f>
        <v/>
      </c>
      <c r="G22" s="16">
        <v>20</v>
      </c>
      <c r="H22" s="16">
        <v>6.5</v>
      </c>
      <c r="I22" s="16">
        <f t="shared" si="0"/>
        <v>26.5</v>
      </c>
      <c r="J22" s="16" t="s">
        <v>1424</v>
      </c>
      <c r="K22" s="16" t="str">
        <f t="shared" si="1"/>
        <v>是</v>
      </c>
      <c r="L22" s="26">
        <v>2310</v>
      </c>
      <c r="M22" s="16" t="str">
        <f t="shared" si="2"/>
        <v>是</v>
      </c>
      <c r="N22" s="28" t="s">
        <v>27</v>
      </c>
      <c r="O22" s="28" t="s">
        <v>28</v>
      </c>
      <c r="P22" s="43" t="s">
        <v>69</v>
      </c>
      <c r="Q22" s="48" t="s">
        <v>29</v>
      </c>
      <c r="R22" s="35">
        <v>0</v>
      </c>
      <c r="S22" s="17"/>
    </row>
    <row r="23" ht="24.75" customHeight="1" spans="1:19">
      <c r="A23" s="16">
        <v>18</v>
      </c>
      <c r="B23" s="17" t="s">
        <v>1398</v>
      </c>
      <c r="C23" s="18">
        <v>20200319045</v>
      </c>
      <c r="D23" s="19" t="s">
        <v>1425</v>
      </c>
      <c r="E23" s="16">
        <f>VLOOKUP(C23,[13]sheet1!$A:$AU,46,0)</f>
        <v>1</v>
      </c>
      <c r="F23" s="20" t="str">
        <f>VLOOKUP(C23,[13]sheet1!$A:$AU,47,0)</f>
        <v>预就业实习</v>
      </c>
      <c r="G23" s="16">
        <v>17</v>
      </c>
      <c r="H23" s="16">
        <v>6.5</v>
      </c>
      <c r="I23" s="16">
        <f t="shared" si="0"/>
        <v>23.5</v>
      </c>
      <c r="J23" s="16" t="s">
        <v>454</v>
      </c>
      <c r="K23" s="16" t="str">
        <f t="shared" si="1"/>
        <v>是</v>
      </c>
      <c r="L23" s="26">
        <v>2370</v>
      </c>
      <c r="M23" s="16" t="str">
        <f t="shared" si="2"/>
        <v>是</v>
      </c>
      <c r="N23" s="28" t="s">
        <v>27</v>
      </c>
      <c r="O23" s="28" t="s">
        <v>28</v>
      </c>
      <c r="P23" s="43" t="str">
        <f t="shared" si="3"/>
        <v>否</v>
      </c>
      <c r="Q23" s="34" t="s">
        <v>63</v>
      </c>
      <c r="R23" s="35">
        <v>0</v>
      </c>
      <c r="S23" s="17">
        <v>1</v>
      </c>
    </row>
    <row r="24" ht="24.75" customHeight="1" spans="1:19">
      <c r="A24" s="16">
        <v>19</v>
      </c>
      <c r="B24" s="17" t="s">
        <v>1398</v>
      </c>
      <c r="C24" s="18">
        <v>20200319039</v>
      </c>
      <c r="D24" s="19" t="s">
        <v>1426</v>
      </c>
      <c r="E24" s="16">
        <f>VLOOKUP(C24,[13]sheet1!$A:$AU,46,0)</f>
        <v>0</v>
      </c>
      <c r="F24" s="20" t="str">
        <f>VLOOKUP(C24,[13]sheet1!$A:$AU,47,0)</f>
        <v/>
      </c>
      <c r="G24" s="16">
        <v>15</v>
      </c>
      <c r="H24" s="16">
        <v>6.5</v>
      </c>
      <c r="I24" s="16">
        <f t="shared" si="0"/>
        <v>21.5</v>
      </c>
      <c r="J24" s="16" t="s">
        <v>1427</v>
      </c>
      <c r="K24" s="16" t="str">
        <f t="shared" si="1"/>
        <v>是</v>
      </c>
      <c r="L24" s="26">
        <v>2040</v>
      </c>
      <c r="M24" s="16" t="str">
        <f t="shared" si="2"/>
        <v>是</v>
      </c>
      <c r="N24" s="28" t="s">
        <v>27</v>
      </c>
      <c r="O24" s="28" t="s">
        <v>28</v>
      </c>
      <c r="P24" s="43" t="str">
        <f t="shared" si="3"/>
        <v>是</v>
      </c>
      <c r="Q24" s="48" t="s">
        <v>29</v>
      </c>
      <c r="R24" s="35">
        <v>0</v>
      </c>
      <c r="S24" s="17"/>
    </row>
    <row r="25" ht="24.75" customHeight="1" spans="1:19">
      <c r="A25" s="16">
        <v>20</v>
      </c>
      <c r="B25" s="17" t="s">
        <v>1398</v>
      </c>
      <c r="C25" s="18">
        <v>20200319033</v>
      </c>
      <c r="D25" s="19" t="s">
        <v>1428</v>
      </c>
      <c r="E25" s="16">
        <f>VLOOKUP(C25,[13]sheet1!$A:$AU,46,0)</f>
        <v>0</v>
      </c>
      <c r="F25" s="20" t="str">
        <f>VLOOKUP(C25,[13]sheet1!$A:$AU,47,0)</f>
        <v/>
      </c>
      <c r="G25" s="16">
        <v>14</v>
      </c>
      <c r="H25" s="16">
        <v>6.5</v>
      </c>
      <c r="I25" s="16">
        <f t="shared" si="0"/>
        <v>20.5</v>
      </c>
      <c r="J25" s="16" t="s">
        <v>1429</v>
      </c>
      <c r="K25" s="16" t="str">
        <f t="shared" si="1"/>
        <v>是</v>
      </c>
      <c r="L25" s="26">
        <v>2260</v>
      </c>
      <c r="M25" s="16" t="str">
        <f t="shared" si="2"/>
        <v>是</v>
      </c>
      <c r="N25" s="28" t="s">
        <v>27</v>
      </c>
      <c r="O25" s="28" t="s">
        <v>28</v>
      </c>
      <c r="P25" s="43" t="str">
        <f t="shared" si="3"/>
        <v>是</v>
      </c>
      <c r="Q25" s="48" t="s">
        <v>29</v>
      </c>
      <c r="R25" s="35">
        <v>0</v>
      </c>
      <c r="S25" s="17"/>
    </row>
    <row r="26" ht="24.75" customHeight="1" spans="1:19">
      <c r="A26" s="16">
        <v>21</v>
      </c>
      <c r="B26" s="17" t="s">
        <v>1398</v>
      </c>
      <c r="C26" s="18">
        <v>20200319027</v>
      </c>
      <c r="D26" s="19" t="s">
        <v>1430</v>
      </c>
      <c r="E26" s="16">
        <f>VLOOKUP(C26,[13]sheet1!$A:$AU,46,0)</f>
        <v>0</v>
      </c>
      <c r="F26" s="20" t="str">
        <f>VLOOKUP(C26,[13]sheet1!$A:$AU,47,0)</f>
        <v/>
      </c>
      <c r="G26" s="16">
        <v>13</v>
      </c>
      <c r="H26" s="16">
        <v>6.5</v>
      </c>
      <c r="I26" s="16">
        <f t="shared" si="0"/>
        <v>19.5</v>
      </c>
      <c r="J26" s="16" t="s">
        <v>418</v>
      </c>
      <c r="K26" s="16" t="str">
        <f t="shared" si="1"/>
        <v>是</v>
      </c>
      <c r="L26" s="26">
        <v>2380</v>
      </c>
      <c r="M26" s="16" t="str">
        <f t="shared" si="2"/>
        <v>是</v>
      </c>
      <c r="N26" s="28" t="s">
        <v>27</v>
      </c>
      <c r="O26" s="28" t="s">
        <v>28</v>
      </c>
      <c r="P26" s="43" t="str">
        <f t="shared" si="3"/>
        <v>是</v>
      </c>
      <c r="Q26" s="48" t="s">
        <v>29</v>
      </c>
      <c r="R26" s="35">
        <v>0</v>
      </c>
      <c r="S26" s="17"/>
    </row>
    <row r="27" ht="24.75" customHeight="1" spans="1:19">
      <c r="A27" s="16">
        <v>22</v>
      </c>
      <c r="B27" s="17" t="s">
        <v>1398</v>
      </c>
      <c r="C27" s="18">
        <v>20200319016</v>
      </c>
      <c r="D27" s="19" t="s">
        <v>1431</v>
      </c>
      <c r="E27" s="16">
        <f>VLOOKUP(C27,[13]sheet1!$A:$AU,46,0)</f>
        <v>0</v>
      </c>
      <c r="F27" s="20" t="str">
        <f>VLOOKUP(C27,[13]sheet1!$A:$AU,47,0)</f>
        <v/>
      </c>
      <c r="G27" s="16">
        <v>15</v>
      </c>
      <c r="H27" s="16">
        <v>6.5</v>
      </c>
      <c r="I27" s="16">
        <f t="shared" si="0"/>
        <v>21.5</v>
      </c>
      <c r="J27" s="16" t="s">
        <v>352</v>
      </c>
      <c r="K27" s="16" t="str">
        <f t="shared" si="1"/>
        <v>是</v>
      </c>
      <c r="L27" s="26">
        <v>2210</v>
      </c>
      <c r="M27" s="16" t="str">
        <f t="shared" si="2"/>
        <v>是</v>
      </c>
      <c r="N27" s="28" t="s">
        <v>27</v>
      </c>
      <c r="O27" s="28" t="s">
        <v>28</v>
      </c>
      <c r="P27" s="43" t="str">
        <f t="shared" si="3"/>
        <v>是</v>
      </c>
      <c r="Q27" s="48" t="s">
        <v>29</v>
      </c>
      <c r="R27" s="35">
        <v>0</v>
      </c>
      <c r="S27" s="17"/>
    </row>
    <row r="28" ht="24.75" customHeight="1" spans="1:19">
      <c r="A28" s="16">
        <v>23</v>
      </c>
      <c r="B28" s="17" t="s">
        <v>1398</v>
      </c>
      <c r="C28" s="18">
        <v>20200319004</v>
      </c>
      <c r="D28" s="19" t="s">
        <v>1432</v>
      </c>
      <c r="E28" s="16">
        <f>VLOOKUP(C28,[13]sheet1!$A:$AU,46,0)</f>
        <v>1</v>
      </c>
      <c r="F28" s="20" t="str">
        <f>VLOOKUP(C28,[13]sheet1!$A:$AU,47,0)</f>
        <v>预就业实习</v>
      </c>
      <c r="G28" s="16">
        <v>16</v>
      </c>
      <c r="H28" s="16">
        <v>6.5</v>
      </c>
      <c r="I28" s="16">
        <f t="shared" si="0"/>
        <v>22.5</v>
      </c>
      <c r="J28" s="16" t="s">
        <v>1433</v>
      </c>
      <c r="K28" s="16" t="str">
        <f t="shared" si="1"/>
        <v>是</v>
      </c>
      <c r="L28" s="26">
        <v>2520</v>
      </c>
      <c r="M28" s="16" t="str">
        <f t="shared" si="2"/>
        <v>是</v>
      </c>
      <c r="N28" s="28" t="s">
        <v>27</v>
      </c>
      <c r="O28" s="28" t="s">
        <v>28</v>
      </c>
      <c r="P28" s="43" t="str">
        <f t="shared" si="3"/>
        <v>否</v>
      </c>
      <c r="Q28" s="34" t="s">
        <v>63</v>
      </c>
      <c r="R28" s="35">
        <v>0</v>
      </c>
      <c r="S28" s="17">
        <v>1</v>
      </c>
    </row>
    <row r="29" ht="24.75" customHeight="1" spans="1:19">
      <c r="A29" s="16">
        <v>24</v>
      </c>
      <c r="B29" s="17" t="s">
        <v>1398</v>
      </c>
      <c r="C29" s="18">
        <v>20200319041</v>
      </c>
      <c r="D29" s="19" t="s">
        <v>1434</v>
      </c>
      <c r="E29" s="16">
        <f>VLOOKUP(C29,[13]sheet1!$A:$AU,46,0)</f>
        <v>0</v>
      </c>
      <c r="F29" s="20" t="str">
        <f>VLOOKUP(C29,[13]sheet1!$A:$AU,47,0)</f>
        <v/>
      </c>
      <c r="G29" s="16">
        <v>13</v>
      </c>
      <c r="H29" s="16">
        <v>6.5</v>
      </c>
      <c r="I29" s="16">
        <f t="shared" si="0"/>
        <v>19.5</v>
      </c>
      <c r="J29" s="16" t="s">
        <v>1435</v>
      </c>
      <c r="K29" s="16" t="str">
        <f t="shared" si="1"/>
        <v>是</v>
      </c>
      <c r="L29" s="26">
        <v>2270</v>
      </c>
      <c r="M29" s="16" t="str">
        <f t="shared" si="2"/>
        <v>是</v>
      </c>
      <c r="N29" s="28" t="s">
        <v>27</v>
      </c>
      <c r="O29" s="28" t="s">
        <v>28</v>
      </c>
      <c r="P29" s="43" t="str">
        <f t="shared" si="3"/>
        <v>是</v>
      </c>
      <c r="Q29" s="48" t="s">
        <v>29</v>
      </c>
      <c r="R29" s="35">
        <v>0</v>
      </c>
      <c r="S29" s="17"/>
    </row>
    <row r="30" ht="24.75" customHeight="1" spans="1:19">
      <c r="A30" s="16">
        <v>25</v>
      </c>
      <c r="B30" s="17" t="s">
        <v>1398</v>
      </c>
      <c r="C30" s="18">
        <v>20200319024</v>
      </c>
      <c r="D30" s="19" t="s">
        <v>1436</v>
      </c>
      <c r="E30" s="16">
        <f>VLOOKUP(C30,[13]sheet1!$A:$AU,46,0)</f>
        <v>0</v>
      </c>
      <c r="F30" s="20" t="str">
        <f>VLOOKUP(C30,[13]sheet1!$A:$AU,47,0)</f>
        <v/>
      </c>
      <c r="G30" s="16">
        <v>12</v>
      </c>
      <c r="H30" s="16">
        <v>6.5</v>
      </c>
      <c r="I30" s="16">
        <f t="shared" si="0"/>
        <v>18.5</v>
      </c>
      <c r="J30" s="16" t="s">
        <v>1437</v>
      </c>
      <c r="K30" s="16" t="str">
        <f t="shared" si="1"/>
        <v>是</v>
      </c>
      <c r="L30" s="26">
        <v>2210</v>
      </c>
      <c r="M30" s="16" t="str">
        <f t="shared" si="2"/>
        <v>是</v>
      </c>
      <c r="N30" s="28" t="s">
        <v>27</v>
      </c>
      <c r="O30" s="28" t="s">
        <v>28</v>
      </c>
      <c r="P30" s="43" t="str">
        <f t="shared" si="3"/>
        <v>是</v>
      </c>
      <c r="Q30" s="48" t="s">
        <v>29</v>
      </c>
      <c r="R30" s="35">
        <v>0</v>
      </c>
      <c r="S30" s="17"/>
    </row>
    <row r="31" ht="24.75" customHeight="1" spans="1:19">
      <c r="A31" s="16">
        <v>26</v>
      </c>
      <c r="B31" s="17" t="s">
        <v>1398</v>
      </c>
      <c r="C31" s="18">
        <v>20200319014</v>
      </c>
      <c r="D31" s="19" t="s">
        <v>1438</v>
      </c>
      <c r="E31" s="16">
        <f>VLOOKUP(C31,[13]sheet1!$A:$AU,46,0)</f>
        <v>0</v>
      </c>
      <c r="F31" s="20" t="str">
        <f>VLOOKUP(C31,[13]sheet1!$A:$AU,47,0)</f>
        <v/>
      </c>
      <c r="G31" s="16">
        <v>15</v>
      </c>
      <c r="H31" s="16">
        <v>6.5</v>
      </c>
      <c r="I31" s="16">
        <f t="shared" si="0"/>
        <v>21.5</v>
      </c>
      <c r="J31" s="16" t="s">
        <v>1439</v>
      </c>
      <c r="K31" s="16" t="str">
        <f t="shared" si="1"/>
        <v>是</v>
      </c>
      <c r="L31" s="26">
        <v>2150</v>
      </c>
      <c r="M31" s="16" t="str">
        <f t="shared" si="2"/>
        <v>是</v>
      </c>
      <c r="N31" s="28" t="s">
        <v>27</v>
      </c>
      <c r="O31" s="28" t="s">
        <v>28</v>
      </c>
      <c r="P31" s="43" t="str">
        <f t="shared" si="3"/>
        <v>是</v>
      </c>
      <c r="Q31" s="48" t="s">
        <v>29</v>
      </c>
      <c r="R31" s="35">
        <v>0</v>
      </c>
      <c r="S31" s="17"/>
    </row>
    <row r="32" ht="24.75" customHeight="1" spans="1:19">
      <c r="A32" s="16">
        <v>27</v>
      </c>
      <c r="B32" s="17" t="s">
        <v>1398</v>
      </c>
      <c r="C32" s="18">
        <v>20200319052</v>
      </c>
      <c r="D32" s="19" t="s">
        <v>1440</v>
      </c>
      <c r="E32" s="16">
        <f>VLOOKUP(C32,[13]sheet1!$A:$AU,46,0)</f>
        <v>0</v>
      </c>
      <c r="F32" s="20" t="str">
        <f>VLOOKUP(C32,[13]sheet1!$A:$AU,47,0)</f>
        <v/>
      </c>
      <c r="G32" s="16">
        <v>16</v>
      </c>
      <c r="H32" s="16">
        <v>6.5</v>
      </c>
      <c r="I32" s="16">
        <f t="shared" si="0"/>
        <v>22.5</v>
      </c>
      <c r="J32" s="16" t="s">
        <v>319</v>
      </c>
      <c r="K32" s="16" t="str">
        <f t="shared" si="1"/>
        <v>是</v>
      </c>
      <c r="L32" s="26">
        <v>2520</v>
      </c>
      <c r="M32" s="16" t="str">
        <f t="shared" si="2"/>
        <v>是</v>
      </c>
      <c r="N32" s="28" t="s">
        <v>27</v>
      </c>
      <c r="O32" s="28" t="s">
        <v>28</v>
      </c>
      <c r="P32" s="43" t="str">
        <f t="shared" si="3"/>
        <v>是</v>
      </c>
      <c r="Q32" s="48" t="s">
        <v>29</v>
      </c>
      <c r="R32" s="35">
        <v>0</v>
      </c>
      <c r="S32" s="17"/>
    </row>
    <row r="33" ht="24.75" customHeight="1" spans="1:19">
      <c r="A33" s="16">
        <v>28</v>
      </c>
      <c r="B33" s="17" t="s">
        <v>1398</v>
      </c>
      <c r="C33" s="18">
        <v>20200319026</v>
      </c>
      <c r="D33" s="19" t="s">
        <v>1441</v>
      </c>
      <c r="E33" s="16">
        <f>VLOOKUP(C33,[13]sheet1!$A:$AU,46,0)</f>
        <v>0</v>
      </c>
      <c r="F33" s="20" t="str">
        <f>VLOOKUP(C33,[13]sheet1!$A:$AU,47,0)</f>
        <v/>
      </c>
      <c r="G33" s="16">
        <v>11</v>
      </c>
      <c r="H33" s="16">
        <v>6.5</v>
      </c>
      <c r="I33" s="16">
        <f t="shared" si="0"/>
        <v>17.5</v>
      </c>
      <c r="J33" s="16" t="s">
        <v>1442</v>
      </c>
      <c r="K33" s="16" t="str">
        <f t="shared" si="1"/>
        <v>是</v>
      </c>
      <c r="L33" s="26">
        <v>1920</v>
      </c>
      <c r="M33" s="16" t="str">
        <f t="shared" si="2"/>
        <v>是</v>
      </c>
      <c r="N33" s="28" t="s">
        <v>27</v>
      </c>
      <c r="O33" s="28" t="s">
        <v>28</v>
      </c>
      <c r="P33" s="43" t="str">
        <f t="shared" si="3"/>
        <v>是</v>
      </c>
      <c r="Q33" s="48" t="s">
        <v>29</v>
      </c>
      <c r="R33" s="35">
        <v>0</v>
      </c>
      <c r="S33" s="17"/>
    </row>
    <row r="34" ht="24.75" customHeight="1" spans="1:19">
      <c r="A34" s="16">
        <v>29</v>
      </c>
      <c r="B34" s="17" t="s">
        <v>1398</v>
      </c>
      <c r="C34" s="18">
        <v>20200319028</v>
      </c>
      <c r="D34" s="19" t="s">
        <v>1443</v>
      </c>
      <c r="E34" s="16">
        <f>VLOOKUP(C34,[13]sheet1!$A:$AU,46,0)</f>
        <v>0</v>
      </c>
      <c r="F34" s="20" t="str">
        <f>VLOOKUP(C34,[13]sheet1!$A:$AU,47,0)</f>
        <v/>
      </c>
      <c r="G34" s="16">
        <v>14</v>
      </c>
      <c r="H34" s="16">
        <v>6.5</v>
      </c>
      <c r="I34" s="16">
        <f t="shared" si="0"/>
        <v>20.5</v>
      </c>
      <c r="J34" s="16" t="s">
        <v>451</v>
      </c>
      <c r="K34" s="16" t="str">
        <f t="shared" si="1"/>
        <v>是</v>
      </c>
      <c r="L34" s="26">
        <v>2030</v>
      </c>
      <c r="M34" s="16" t="str">
        <f t="shared" si="2"/>
        <v>是</v>
      </c>
      <c r="N34" s="28" t="s">
        <v>27</v>
      </c>
      <c r="O34" s="28" t="s">
        <v>28</v>
      </c>
      <c r="P34" s="43" t="str">
        <f t="shared" si="3"/>
        <v>是</v>
      </c>
      <c r="Q34" s="48" t="s">
        <v>29</v>
      </c>
      <c r="R34" s="35">
        <v>0</v>
      </c>
      <c r="S34" s="17"/>
    </row>
    <row r="35" ht="24.75" customHeight="1" spans="1:19">
      <c r="A35" s="16">
        <v>30</v>
      </c>
      <c r="B35" s="17" t="s">
        <v>1398</v>
      </c>
      <c r="C35" s="18">
        <v>20200319011</v>
      </c>
      <c r="D35" s="19" t="s">
        <v>1444</v>
      </c>
      <c r="E35" s="16">
        <f>VLOOKUP(C35,[13]sheet1!$A:$AU,46,0)</f>
        <v>1</v>
      </c>
      <c r="F35" s="20" t="str">
        <f>VLOOKUP(C35,[13]sheet1!$A:$AU,47,0)</f>
        <v>预就业实习</v>
      </c>
      <c r="G35" s="16">
        <v>17</v>
      </c>
      <c r="H35" s="16">
        <v>6.5</v>
      </c>
      <c r="I35" s="16">
        <f t="shared" si="0"/>
        <v>23.5</v>
      </c>
      <c r="J35" s="16" t="s">
        <v>1445</v>
      </c>
      <c r="K35" s="16" t="str">
        <f t="shared" si="1"/>
        <v>是</v>
      </c>
      <c r="L35" s="26">
        <v>1910</v>
      </c>
      <c r="M35" s="16" t="str">
        <f t="shared" si="2"/>
        <v>是</v>
      </c>
      <c r="N35" s="28" t="s">
        <v>27</v>
      </c>
      <c r="O35" s="28" t="s">
        <v>28</v>
      </c>
      <c r="P35" s="43" t="str">
        <f t="shared" si="3"/>
        <v>否</v>
      </c>
      <c r="Q35" s="34" t="s">
        <v>63</v>
      </c>
      <c r="R35" s="35">
        <v>0</v>
      </c>
      <c r="S35" s="17">
        <v>1</v>
      </c>
    </row>
    <row r="36" ht="24.75" customHeight="1" spans="1:19">
      <c r="A36" s="16">
        <v>31</v>
      </c>
      <c r="B36" s="17" t="s">
        <v>1398</v>
      </c>
      <c r="C36" s="18">
        <v>20200319020</v>
      </c>
      <c r="D36" s="19" t="s">
        <v>1446</v>
      </c>
      <c r="E36" s="16">
        <f>VLOOKUP(C36,[13]sheet1!$A:$AU,46,0)</f>
        <v>1</v>
      </c>
      <c r="F36" s="20" t="str">
        <f>VLOOKUP(C36,[13]sheet1!$A:$AU,47,0)</f>
        <v>预就业实习</v>
      </c>
      <c r="G36" s="16">
        <v>13</v>
      </c>
      <c r="H36" s="16">
        <v>6.5</v>
      </c>
      <c r="I36" s="16">
        <f t="shared" si="0"/>
        <v>19.5</v>
      </c>
      <c r="J36" s="16" t="s">
        <v>1447</v>
      </c>
      <c r="K36" s="16" t="str">
        <f t="shared" si="1"/>
        <v>是</v>
      </c>
      <c r="L36" s="26">
        <v>2050</v>
      </c>
      <c r="M36" s="16" t="str">
        <f t="shared" si="2"/>
        <v>是</v>
      </c>
      <c r="N36" s="28" t="s">
        <v>27</v>
      </c>
      <c r="O36" s="28" t="s">
        <v>28</v>
      </c>
      <c r="P36" s="43" t="str">
        <f t="shared" si="3"/>
        <v>否</v>
      </c>
      <c r="Q36" s="34" t="s">
        <v>63</v>
      </c>
      <c r="R36" s="35">
        <v>0</v>
      </c>
      <c r="S36" s="17">
        <v>1</v>
      </c>
    </row>
    <row r="37" ht="24.75" customHeight="1" spans="1:19">
      <c r="A37" s="16">
        <v>32</v>
      </c>
      <c r="B37" s="17" t="s">
        <v>1398</v>
      </c>
      <c r="C37" s="18">
        <v>20200319019</v>
      </c>
      <c r="D37" s="19" t="s">
        <v>1448</v>
      </c>
      <c r="E37" s="16">
        <f>VLOOKUP(C37,[13]sheet1!$A:$AU,46,0)</f>
        <v>1</v>
      </c>
      <c r="F37" s="20" t="str">
        <f>VLOOKUP(C37,[13]sheet1!$A:$AU,47,0)</f>
        <v>增强现实应用开发</v>
      </c>
      <c r="G37" s="16">
        <v>14</v>
      </c>
      <c r="H37" s="16">
        <v>6.5</v>
      </c>
      <c r="I37" s="16">
        <f t="shared" si="0"/>
        <v>20.5</v>
      </c>
      <c r="J37" s="16" t="s">
        <v>1449</v>
      </c>
      <c r="K37" s="16" t="str">
        <f t="shared" si="1"/>
        <v>是</v>
      </c>
      <c r="L37" s="26">
        <v>2090</v>
      </c>
      <c r="M37" s="16" t="str">
        <f t="shared" si="2"/>
        <v>是</v>
      </c>
      <c r="N37" s="28" t="s">
        <v>27</v>
      </c>
      <c r="O37" s="28" t="s">
        <v>28</v>
      </c>
      <c r="P37" s="43" t="str">
        <f t="shared" si="3"/>
        <v>否</v>
      </c>
      <c r="Q37" s="34" t="s">
        <v>63</v>
      </c>
      <c r="R37" s="35">
        <v>0</v>
      </c>
      <c r="S37" s="17">
        <v>1</v>
      </c>
    </row>
    <row r="38" ht="24.75" customHeight="1" spans="1:19">
      <c r="A38" s="16">
        <v>33</v>
      </c>
      <c r="B38" s="17" t="s">
        <v>1398</v>
      </c>
      <c r="C38" s="18">
        <v>20200319036</v>
      </c>
      <c r="D38" s="19" t="s">
        <v>1450</v>
      </c>
      <c r="E38" s="16">
        <f>VLOOKUP(C38,[13]sheet1!$A:$AU,46,0)</f>
        <v>0</v>
      </c>
      <c r="F38" s="20" t="str">
        <f>VLOOKUP(C38,[13]sheet1!$A:$AU,47,0)</f>
        <v/>
      </c>
      <c r="G38" s="16">
        <v>16</v>
      </c>
      <c r="H38" s="16">
        <v>6.5</v>
      </c>
      <c r="I38" s="16">
        <f t="shared" si="0"/>
        <v>22.5</v>
      </c>
      <c r="J38" s="16" t="s">
        <v>1279</v>
      </c>
      <c r="K38" s="16" t="str">
        <f t="shared" si="1"/>
        <v>是</v>
      </c>
      <c r="L38" s="26">
        <v>2150</v>
      </c>
      <c r="M38" s="16" t="str">
        <f t="shared" si="2"/>
        <v>是</v>
      </c>
      <c r="N38" s="28" t="s">
        <v>27</v>
      </c>
      <c r="O38" s="28" t="s">
        <v>28</v>
      </c>
      <c r="P38" s="43" t="str">
        <f t="shared" si="3"/>
        <v>是</v>
      </c>
      <c r="Q38" s="48" t="s">
        <v>29</v>
      </c>
      <c r="R38" s="35">
        <v>0</v>
      </c>
      <c r="S38" s="17"/>
    </row>
    <row r="39" ht="24.75" customHeight="1" spans="1:19">
      <c r="A39" s="16">
        <v>34</v>
      </c>
      <c r="B39" s="17" t="s">
        <v>1398</v>
      </c>
      <c r="C39" s="18">
        <v>20200319022</v>
      </c>
      <c r="D39" s="19" t="s">
        <v>1451</v>
      </c>
      <c r="E39" s="16">
        <f>VLOOKUP(C39,[13]sheet1!$A:$AU,46,0)</f>
        <v>0</v>
      </c>
      <c r="F39" s="20" t="str">
        <f>VLOOKUP(C39,[13]sheet1!$A:$AU,47,0)</f>
        <v/>
      </c>
      <c r="G39" s="16">
        <v>13</v>
      </c>
      <c r="H39" s="16">
        <v>6.5</v>
      </c>
      <c r="I39" s="16">
        <f t="shared" si="0"/>
        <v>19.5</v>
      </c>
      <c r="J39" s="16" t="s">
        <v>1452</v>
      </c>
      <c r="K39" s="16" t="str">
        <f t="shared" si="1"/>
        <v>是</v>
      </c>
      <c r="L39" s="26">
        <v>2010</v>
      </c>
      <c r="M39" s="16" t="str">
        <f t="shared" si="2"/>
        <v>是</v>
      </c>
      <c r="N39" s="28" t="s">
        <v>27</v>
      </c>
      <c r="O39" s="28" t="s">
        <v>28</v>
      </c>
      <c r="P39" s="43" t="str">
        <f t="shared" si="3"/>
        <v>是</v>
      </c>
      <c r="Q39" s="48" t="s">
        <v>29</v>
      </c>
      <c r="R39" s="35">
        <v>0</v>
      </c>
      <c r="S39" s="17"/>
    </row>
    <row r="40" ht="24.75" customHeight="1" spans="1:19">
      <c r="A40" s="16">
        <v>35</v>
      </c>
      <c r="B40" s="17" t="s">
        <v>1398</v>
      </c>
      <c r="C40" s="18">
        <v>20200319050</v>
      </c>
      <c r="D40" s="19" t="s">
        <v>1453</v>
      </c>
      <c r="E40" s="16">
        <f>VLOOKUP(C40,[13]sheet1!$A:$AU,46,0)</f>
        <v>0</v>
      </c>
      <c r="F40" s="20" t="str">
        <f>VLOOKUP(C40,[13]sheet1!$A:$AU,47,0)</f>
        <v/>
      </c>
      <c r="G40" s="16">
        <v>13</v>
      </c>
      <c r="H40" s="16">
        <v>6.5</v>
      </c>
      <c r="I40" s="16">
        <f t="shared" si="0"/>
        <v>19.5</v>
      </c>
      <c r="J40" s="16" t="s">
        <v>1454</v>
      </c>
      <c r="K40" s="16" t="str">
        <f t="shared" si="1"/>
        <v>是</v>
      </c>
      <c r="L40" s="26">
        <v>2050</v>
      </c>
      <c r="M40" s="16" t="str">
        <f t="shared" si="2"/>
        <v>是</v>
      </c>
      <c r="N40" s="28" t="s">
        <v>27</v>
      </c>
      <c r="O40" s="28" t="s">
        <v>28</v>
      </c>
      <c r="P40" s="43" t="str">
        <f t="shared" si="3"/>
        <v>是</v>
      </c>
      <c r="Q40" s="48" t="s">
        <v>29</v>
      </c>
      <c r="R40" s="35">
        <v>0</v>
      </c>
      <c r="S40" s="17"/>
    </row>
    <row r="41" ht="24.75" customHeight="1" spans="1:19">
      <c r="A41" s="16">
        <v>36</v>
      </c>
      <c r="B41" s="17" t="s">
        <v>1398</v>
      </c>
      <c r="C41" s="18">
        <v>20200319031</v>
      </c>
      <c r="D41" s="19" t="s">
        <v>1455</v>
      </c>
      <c r="E41" s="16">
        <f>VLOOKUP(C41,[13]sheet1!$A:$AU,46,0)</f>
        <v>3</v>
      </c>
      <c r="F41" s="20" t="str">
        <f>VLOOKUP(C41,[13]sheet1!$A:$AU,47,0)</f>
        <v>角色建模高级语言程序设计数据库技术</v>
      </c>
      <c r="G41" s="16">
        <v>17</v>
      </c>
      <c r="H41" s="16">
        <v>6.5</v>
      </c>
      <c r="I41" s="16">
        <f t="shared" si="0"/>
        <v>23.5</v>
      </c>
      <c r="J41" s="16" t="s">
        <v>1456</v>
      </c>
      <c r="K41" s="16" t="str">
        <f t="shared" si="1"/>
        <v>是</v>
      </c>
      <c r="L41" s="26">
        <v>2360</v>
      </c>
      <c r="M41" s="16" t="str">
        <f t="shared" si="2"/>
        <v>是</v>
      </c>
      <c r="N41" s="28" t="s">
        <v>27</v>
      </c>
      <c r="O41" s="28" t="s">
        <v>28</v>
      </c>
      <c r="P41" s="43" t="str">
        <f t="shared" si="3"/>
        <v>否</v>
      </c>
      <c r="Q41" s="34" t="s">
        <v>63</v>
      </c>
      <c r="R41" s="35">
        <v>0</v>
      </c>
      <c r="S41" s="17">
        <v>1</v>
      </c>
    </row>
    <row r="42" ht="24.75" customHeight="1" spans="1:19">
      <c r="A42" s="16">
        <v>37</v>
      </c>
      <c r="B42" s="17" t="s">
        <v>1398</v>
      </c>
      <c r="C42" s="18">
        <v>20200319042</v>
      </c>
      <c r="D42" s="19" t="s">
        <v>1457</v>
      </c>
      <c r="E42" s="16">
        <f>VLOOKUP(C42,[13]sheet1!$A:$AU,46,0)</f>
        <v>0</v>
      </c>
      <c r="F42" s="20" t="str">
        <f>VLOOKUP(C42,[13]sheet1!$A:$AU,47,0)</f>
        <v/>
      </c>
      <c r="G42" s="16">
        <v>16</v>
      </c>
      <c r="H42" s="16">
        <v>6.5</v>
      </c>
      <c r="I42" s="16">
        <f t="shared" si="0"/>
        <v>22.5</v>
      </c>
      <c r="J42" s="16" t="s">
        <v>1458</v>
      </c>
      <c r="K42" s="16" t="str">
        <f t="shared" si="1"/>
        <v>是</v>
      </c>
      <c r="L42" s="26">
        <v>1990</v>
      </c>
      <c r="M42" s="16" t="str">
        <f t="shared" si="2"/>
        <v>是</v>
      </c>
      <c r="N42" s="28" t="s">
        <v>27</v>
      </c>
      <c r="O42" s="28" t="s">
        <v>28</v>
      </c>
      <c r="P42" s="43" t="str">
        <f t="shared" si="3"/>
        <v>是</v>
      </c>
      <c r="Q42" s="48" t="s">
        <v>29</v>
      </c>
      <c r="R42" s="35">
        <v>0</v>
      </c>
      <c r="S42" s="17"/>
    </row>
    <row r="43" ht="24.75" customHeight="1" spans="1:19">
      <c r="A43" s="16">
        <v>38</v>
      </c>
      <c r="B43" s="17" t="s">
        <v>1398</v>
      </c>
      <c r="C43" s="18">
        <v>20200319010</v>
      </c>
      <c r="D43" s="19" t="s">
        <v>1459</v>
      </c>
      <c r="E43" s="16">
        <f>VLOOKUP(C43,[13]sheet1!$A:$AU,46,0)</f>
        <v>1</v>
      </c>
      <c r="F43" s="20" t="str">
        <f>VLOOKUP(C43,[13]sheet1!$A:$AU,47,0)</f>
        <v>预就业实习</v>
      </c>
      <c r="G43" s="16">
        <v>13</v>
      </c>
      <c r="H43" s="16">
        <v>6.5</v>
      </c>
      <c r="I43" s="16">
        <f t="shared" si="0"/>
        <v>19.5</v>
      </c>
      <c r="J43" s="16" t="s">
        <v>1460</v>
      </c>
      <c r="K43" s="16" t="str">
        <f t="shared" si="1"/>
        <v>是</v>
      </c>
      <c r="L43" s="26">
        <v>1910</v>
      </c>
      <c r="M43" s="16" t="str">
        <f t="shared" si="2"/>
        <v>是</v>
      </c>
      <c r="N43" s="28" t="s">
        <v>27</v>
      </c>
      <c r="O43" s="28" t="s">
        <v>28</v>
      </c>
      <c r="P43" s="43" t="str">
        <f t="shared" si="3"/>
        <v>否</v>
      </c>
      <c r="Q43" s="34" t="s">
        <v>63</v>
      </c>
      <c r="R43" s="35">
        <v>0</v>
      </c>
      <c r="S43" s="17">
        <v>1</v>
      </c>
    </row>
    <row r="44" ht="24.75" customHeight="1" spans="1:19">
      <c r="A44" s="16">
        <v>39</v>
      </c>
      <c r="B44" s="17" t="s">
        <v>1398</v>
      </c>
      <c r="C44" s="18">
        <v>20200319023</v>
      </c>
      <c r="D44" s="19" t="s">
        <v>1461</v>
      </c>
      <c r="E44" s="16">
        <f>VLOOKUP(C44,[13]sheet1!$A:$AU,46,0)</f>
        <v>0</v>
      </c>
      <c r="F44" s="20" t="str">
        <f>VLOOKUP(C44,[13]sheet1!$A:$AU,47,0)</f>
        <v/>
      </c>
      <c r="G44" s="16">
        <v>11</v>
      </c>
      <c r="H44" s="16">
        <v>6.5</v>
      </c>
      <c r="I44" s="16">
        <f t="shared" si="0"/>
        <v>17.5</v>
      </c>
      <c r="J44" s="16" t="s">
        <v>1336</v>
      </c>
      <c r="K44" s="16" t="str">
        <f t="shared" si="1"/>
        <v>是</v>
      </c>
      <c r="L44" s="26">
        <v>1960</v>
      </c>
      <c r="M44" s="16" t="str">
        <f t="shared" si="2"/>
        <v>是</v>
      </c>
      <c r="N44" s="28" t="s">
        <v>27</v>
      </c>
      <c r="O44" s="28" t="s">
        <v>28</v>
      </c>
      <c r="P44" s="43" t="str">
        <f t="shared" si="3"/>
        <v>是</v>
      </c>
      <c r="Q44" s="48" t="s">
        <v>29</v>
      </c>
      <c r="R44" s="35">
        <v>0</v>
      </c>
      <c r="S44" s="17"/>
    </row>
    <row r="45" ht="24.75" customHeight="1" spans="1:19">
      <c r="A45" s="16">
        <v>40</v>
      </c>
      <c r="B45" s="17" t="s">
        <v>1398</v>
      </c>
      <c r="C45" s="18">
        <v>20200319001</v>
      </c>
      <c r="D45" s="19" t="s">
        <v>1462</v>
      </c>
      <c r="E45" s="16">
        <f>VLOOKUP(C45,[13]sheet1!$A:$AU,46,0)</f>
        <v>2</v>
      </c>
      <c r="F45" s="20" t="str">
        <f>VLOOKUP(C45,[13]sheet1!$A:$AU,47,0)</f>
        <v>高级语言程序设计预就业实习</v>
      </c>
      <c r="G45" s="16">
        <v>12</v>
      </c>
      <c r="H45" s="16">
        <v>6.5</v>
      </c>
      <c r="I45" s="16">
        <f t="shared" si="0"/>
        <v>18.5</v>
      </c>
      <c r="J45" s="16" t="s">
        <v>1427</v>
      </c>
      <c r="K45" s="16" t="str">
        <f t="shared" si="1"/>
        <v>是</v>
      </c>
      <c r="L45" s="26">
        <v>1860</v>
      </c>
      <c r="M45" s="16" t="str">
        <f t="shared" si="2"/>
        <v>是</v>
      </c>
      <c r="N45" s="28" t="s">
        <v>27</v>
      </c>
      <c r="O45" s="28" t="s">
        <v>28</v>
      </c>
      <c r="P45" s="43" t="str">
        <f t="shared" si="3"/>
        <v>否</v>
      </c>
      <c r="Q45" s="34" t="s">
        <v>63</v>
      </c>
      <c r="R45" s="35">
        <v>0</v>
      </c>
      <c r="S45" s="17">
        <v>1</v>
      </c>
    </row>
    <row r="46" ht="24.75" customHeight="1" spans="1:19">
      <c r="A46" s="16">
        <v>41</v>
      </c>
      <c r="B46" s="17" t="s">
        <v>1398</v>
      </c>
      <c r="C46" s="18">
        <v>20200319015</v>
      </c>
      <c r="D46" s="19" t="s">
        <v>1463</v>
      </c>
      <c r="E46" s="16">
        <f>VLOOKUP(C46,[13]sheet1!$A:$AU,46,0)</f>
        <v>0</v>
      </c>
      <c r="F46" s="20" t="str">
        <f>VLOOKUP(C46,[13]sheet1!$A:$AU,47,0)</f>
        <v/>
      </c>
      <c r="G46" s="16">
        <v>17</v>
      </c>
      <c r="H46" s="16">
        <v>4.5</v>
      </c>
      <c r="I46" s="16">
        <f t="shared" si="0"/>
        <v>21.5</v>
      </c>
      <c r="J46" s="16" t="s">
        <v>1464</v>
      </c>
      <c r="K46" s="16" t="str">
        <f t="shared" si="1"/>
        <v>是</v>
      </c>
      <c r="L46" s="26">
        <v>2420</v>
      </c>
      <c r="M46" s="16" t="str">
        <f t="shared" si="2"/>
        <v>是</v>
      </c>
      <c r="N46" s="28" t="s">
        <v>27</v>
      </c>
      <c r="O46" s="28" t="s">
        <v>28</v>
      </c>
      <c r="P46" s="43" t="str">
        <f t="shared" si="3"/>
        <v>否</v>
      </c>
      <c r="Q46" s="34" t="s">
        <v>63</v>
      </c>
      <c r="R46" s="35">
        <v>0</v>
      </c>
      <c r="S46" s="17">
        <v>2</v>
      </c>
    </row>
    <row r="47" ht="24.75" customHeight="1" spans="1:19">
      <c r="A47" s="16">
        <v>42</v>
      </c>
      <c r="B47" s="17" t="s">
        <v>1398</v>
      </c>
      <c r="C47" s="18">
        <v>20200319029</v>
      </c>
      <c r="D47" s="19" t="s">
        <v>1465</v>
      </c>
      <c r="E47" s="16">
        <f>VLOOKUP(C47,[13]sheet1!$A:$AU,46,0)</f>
        <v>2</v>
      </c>
      <c r="F47" s="20" t="str">
        <f>VLOOKUP(C47,[13]sheet1!$A:$AU,47,0)</f>
        <v>数据库技术预就业实习</v>
      </c>
      <c r="G47" s="16">
        <v>11</v>
      </c>
      <c r="H47" s="16">
        <v>6.5</v>
      </c>
      <c r="I47" s="16">
        <f t="shared" si="0"/>
        <v>17.5</v>
      </c>
      <c r="J47" s="16" t="s">
        <v>1442</v>
      </c>
      <c r="K47" s="16" t="str">
        <f t="shared" si="1"/>
        <v>是</v>
      </c>
      <c r="L47" s="26">
        <v>2090</v>
      </c>
      <c r="M47" s="16" t="str">
        <f t="shared" si="2"/>
        <v>是</v>
      </c>
      <c r="N47" s="28" t="s">
        <v>27</v>
      </c>
      <c r="O47" s="28" t="s">
        <v>28</v>
      </c>
      <c r="P47" s="43" t="str">
        <f t="shared" si="3"/>
        <v>否</v>
      </c>
      <c r="Q47" s="34" t="s">
        <v>63</v>
      </c>
      <c r="R47" s="35">
        <v>0</v>
      </c>
      <c r="S47" s="17">
        <v>1</v>
      </c>
    </row>
    <row r="48" ht="24.75" customHeight="1" spans="1:19">
      <c r="A48" s="16">
        <v>43</v>
      </c>
      <c r="B48" s="17" t="s">
        <v>1398</v>
      </c>
      <c r="C48" s="18">
        <v>20200319043</v>
      </c>
      <c r="D48" s="19" t="s">
        <v>1466</v>
      </c>
      <c r="E48" s="16">
        <f>VLOOKUP(C48,[13]sheet1!$A:$AU,46,0)</f>
        <v>2</v>
      </c>
      <c r="F48" s="20" t="str">
        <f>VLOOKUP(C48,[13]sheet1!$A:$AU,47,0)</f>
        <v>高级语言程序设计预就业实习</v>
      </c>
      <c r="G48" s="16">
        <v>12</v>
      </c>
      <c r="H48" s="16">
        <v>6.5</v>
      </c>
      <c r="I48" s="16">
        <f t="shared" si="0"/>
        <v>18.5</v>
      </c>
      <c r="J48" s="16" t="s">
        <v>1467</v>
      </c>
      <c r="K48" s="16" t="str">
        <f t="shared" si="1"/>
        <v>是</v>
      </c>
      <c r="L48" s="26">
        <v>1950</v>
      </c>
      <c r="M48" s="16" t="str">
        <f t="shared" si="2"/>
        <v>是</v>
      </c>
      <c r="N48" s="28" t="s">
        <v>27</v>
      </c>
      <c r="O48" s="28" t="s">
        <v>28</v>
      </c>
      <c r="P48" s="43" t="str">
        <f t="shared" si="3"/>
        <v>否</v>
      </c>
      <c r="Q48" s="34" t="s">
        <v>63</v>
      </c>
      <c r="R48" s="35">
        <v>0</v>
      </c>
      <c r="S48" s="17">
        <v>1</v>
      </c>
    </row>
    <row r="49" ht="24.75" customHeight="1" spans="1:19">
      <c r="A49" s="16">
        <v>44</v>
      </c>
      <c r="B49" s="17" t="s">
        <v>1398</v>
      </c>
      <c r="C49" s="18">
        <v>20200319047</v>
      </c>
      <c r="D49" s="19" t="s">
        <v>1468</v>
      </c>
      <c r="E49" s="16">
        <f>VLOOKUP(C49,[13]sheet1!$A:$AU,46,0)</f>
        <v>0</v>
      </c>
      <c r="F49" s="20" t="str">
        <f>VLOOKUP(C49,[13]sheet1!$A:$AU,47,0)</f>
        <v/>
      </c>
      <c r="G49" s="16">
        <v>11</v>
      </c>
      <c r="H49" s="16">
        <v>6.5</v>
      </c>
      <c r="I49" s="16">
        <f t="shared" si="0"/>
        <v>17.5</v>
      </c>
      <c r="J49" s="16" t="s">
        <v>1439</v>
      </c>
      <c r="K49" s="16" t="str">
        <f t="shared" si="1"/>
        <v>是</v>
      </c>
      <c r="L49" s="26">
        <v>2390</v>
      </c>
      <c r="M49" s="16" t="str">
        <f t="shared" si="2"/>
        <v>是</v>
      </c>
      <c r="N49" s="28" t="s">
        <v>27</v>
      </c>
      <c r="O49" s="28" t="s">
        <v>28</v>
      </c>
      <c r="P49" s="43" t="str">
        <f t="shared" si="3"/>
        <v>是</v>
      </c>
      <c r="Q49" s="48" t="s">
        <v>29</v>
      </c>
      <c r="R49" s="35">
        <v>0</v>
      </c>
      <c r="S49" s="17"/>
    </row>
    <row r="50" ht="24.75" customHeight="1" spans="1:19">
      <c r="A50" s="16">
        <v>45</v>
      </c>
      <c r="B50" s="17" t="s">
        <v>1398</v>
      </c>
      <c r="C50" s="18">
        <v>20200319035</v>
      </c>
      <c r="D50" s="19" t="s">
        <v>1469</v>
      </c>
      <c r="E50" s="16">
        <f>VLOOKUP(C50,[13]sheet1!$A:$AU,46,0)</f>
        <v>1</v>
      </c>
      <c r="F50" s="20" t="str">
        <f>VLOOKUP(C50,[13]sheet1!$A:$AU,47,0)</f>
        <v>预就业实习</v>
      </c>
      <c r="G50" s="16">
        <v>15</v>
      </c>
      <c r="H50" s="16">
        <v>4.5</v>
      </c>
      <c r="I50" s="16">
        <f t="shared" si="0"/>
        <v>19.5</v>
      </c>
      <c r="J50" s="16" t="s">
        <v>352</v>
      </c>
      <c r="K50" s="16" t="str">
        <f t="shared" si="1"/>
        <v>是</v>
      </c>
      <c r="L50" s="26">
        <v>2030</v>
      </c>
      <c r="M50" s="16" t="str">
        <f t="shared" si="2"/>
        <v>是</v>
      </c>
      <c r="N50" s="28" t="s">
        <v>27</v>
      </c>
      <c r="O50" s="28" t="s">
        <v>28</v>
      </c>
      <c r="P50" s="43" t="str">
        <f t="shared" si="3"/>
        <v>否</v>
      </c>
      <c r="Q50" s="34" t="s">
        <v>63</v>
      </c>
      <c r="R50" s="35">
        <v>0</v>
      </c>
      <c r="S50" s="17">
        <v>1.2</v>
      </c>
    </row>
  </sheetData>
  <autoFilter ref="A4:V50">
    <extLst/>
  </autoFilter>
  <mergeCells count="17">
    <mergeCell ref="A1:S1"/>
    <mergeCell ref="A2:S2"/>
    <mergeCell ref="A3:S3"/>
    <mergeCell ref="G4:I4"/>
    <mergeCell ref="J4:K4"/>
    <mergeCell ref="L4:M4"/>
    <mergeCell ref="N4:O4"/>
    <mergeCell ref="A4:A5"/>
    <mergeCell ref="B4:B5"/>
    <mergeCell ref="C4:C5"/>
    <mergeCell ref="D4:D5"/>
    <mergeCell ref="E4:E5"/>
    <mergeCell ref="F4:F5"/>
    <mergeCell ref="P4:P5"/>
    <mergeCell ref="Q4:Q5"/>
    <mergeCell ref="R4:R5"/>
    <mergeCell ref="S4:S5"/>
  </mergeCells>
  <conditionalFormatting sqref="G6:G50">
    <cfRule type="cellIs" dxfId="0" priority="8" operator="lessThan">
      <formula>6</formula>
    </cfRule>
  </conditionalFormatting>
  <conditionalFormatting sqref="H6:H50">
    <cfRule type="cellIs" dxfId="0" priority="7" operator="lessThan">
      <formula>5</formula>
    </cfRule>
  </conditionalFormatting>
  <conditionalFormatting sqref="I6:I50">
    <cfRule type="cellIs" dxfId="0" priority="6" operator="lessThan">
      <formula>15</formula>
    </cfRule>
  </conditionalFormatting>
  <conditionalFormatting sqref="J6:J50">
    <cfRule type="cellIs" dxfId="0" priority="5" operator="lessThan">
      <formula>120</formula>
    </cfRule>
  </conditionalFormatting>
  <conditionalFormatting sqref="L6:L50">
    <cfRule type="cellIs" dxfId="0" priority="4" operator="lessThan">
      <formula>1800</formula>
    </cfRule>
  </conditionalFormatting>
  <conditionalFormatting sqref="N$1:N$1048576">
    <cfRule type="cellIs" dxfId="1" priority="1" operator="equal">
      <formula>"是"</formula>
    </cfRule>
  </conditionalFormatting>
  <conditionalFormatting sqref="P$1:P$1048576">
    <cfRule type="cellIs" dxfId="1" priority="3" operator="equal">
      <formula>"否"</formula>
    </cfRule>
  </conditionalFormatting>
  <conditionalFormatting sqref="Q$1:Q$1048576">
    <cfRule type="cellIs" dxfId="1" priority="2" operator="equal">
      <formula>"结业"</formula>
    </cfRule>
  </conditionalFormatting>
  <dataValidations count="1">
    <dataValidation type="list" allowBlank="1" showInputMessage="1" showErrorMessage="1" sqref="S6:S8 S9:S50">
      <formula1>"1,2,3,1.2.3,1.2,1.3,2.3"</formula1>
    </dataValidation>
  </dataValidations>
  <pageMargins left="0.699305555555556" right="0.699305555555556" top="0.75" bottom="0.75" header="0.3" footer="0.3"/>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77"/>
  <sheetViews>
    <sheetView zoomScale="90" zoomScaleNormal="90" workbookViewId="0">
      <pane ySplit="5" topLeftCell="A6" activePane="bottomLeft" state="frozen"/>
      <selection/>
      <selection pane="bottomLeft" activeCell="V9" sqref="V9"/>
    </sheetView>
  </sheetViews>
  <sheetFormatPr defaultColWidth="9" defaultRowHeight="13.5"/>
  <cols>
    <col min="1" max="1" width="4.45" customWidth="1"/>
    <col min="2" max="2" width="29.2916666666667" customWidth="1"/>
    <col min="3" max="3" width="12.5083333333333" style="2" customWidth="1"/>
    <col min="5" max="5" width="9.45" customWidth="1"/>
    <col min="6" max="6" width="31.1333333333333" customWidth="1"/>
    <col min="7" max="8" width="8.25" customWidth="1"/>
    <col min="9" max="9" width="6.71666666666667" customWidth="1"/>
    <col min="10" max="10" width="6.50833333333333" style="36" customWidth="1"/>
    <col min="11" max="11" width="7.13333333333333" style="36" customWidth="1"/>
    <col min="12" max="12" width="5.88333333333333" style="36" customWidth="1"/>
    <col min="13" max="16" width="8.25" style="36" customWidth="1"/>
    <col min="18" max="18" width="8.93333333333333" customWidth="1"/>
  </cols>
  <sheetData>
    <row r="1" ht="27" customHeight="1" spans="1:19">
      <c r="A1" s="3" t="s">
        <v>0</v>
      </c>
      <c r="B1" s="3"/>
      <c r="C1" s="3"/>
      <c r="D1" s="3"/>
      <c r="E1" s="3"/>
      <c r="F1" s="3"/>
      <c r="G1" s="3"/>
      <c r="H1" s="3"/>
      <c r="I1" s="3"/>
      <c r="J1" s="39"/>
      <c r="K1" s="39"/>
      <c r="L1" s="39"/>
      <c r="M1" s="39"/>
      <c r="N1" s="39"/>
      <c r="O1" s="39"/>
      <c r="P1" s="39"/>
      <c r="Q1" s="3"/>
      <c r="R1" s="3"/>
      <c r="S1" s="3"/>
    </row>
    <row r="2" ht="195" hidden="1" customHeight="1" spans="1:22">
      <c r="A2" s="4" t="s">
        <v>1</v>
      </c>
      <c r="B2" s="4"/>
      <c r="C2" s="4"/>
      <c r="D2" s="4"/>
      <c r="E2" s="4"/>
      <c r="F2" s="4"/>
      <c r="G2" s="4"/>
      <c r="H2" s="4"/>
      <c r="I2" s="4"/>
      <c r="J2" s="40"/>
      <c r="K2" s="40"/>
      <c r="L2" s="40"/>
      <c r="M2" s="40"/>
      <c r="N2" s="40"/>
      <c r="O2" s="40"/>
      <c r="P2" s="40"/>
      <c r="Q2" s="4"/>
      <c r="R2" s="4"/>
      <c r="S2" s="4"/>
      <c r="T2" s="29"/>
      <c r="U2" s="29"/>
      <c r="V2" s="29"/>
    </row>
    <row r="3" ht="27" customHeight="1" spans="1:19">
      <c r="A3" s="5" t="s">
        <v>1470</v>
      </c>
      <c r="B3" s="6"/>
      <c r="C3" s="6"/>
      <c r="D3" s="6"/>
      <c r="E3" s="6"/>
      <c r="F3" s="6"/>
      <c r="G3" s="6"/>
      <c r="H3" s="6"/>
      <c r="I3" s="6"/>
      <c r="J3" s="41"/>
      <c r="K3" s="41"/>
      <c r="L3" s="41"/>
      <c r="M3" s="41"/>
      <c r="N3" s="41"/>
      <c r="O3" s="41"/>
      <c r="P3" s="41"/>
      <c r="Q3" s="6"/>
      <c r="R3" s="6"/>
      <c r="S3" s="30"/>
    </row>
    <row r="4" ht="19.5" customHeight="1" spans="1:19">
      <c r="A4" s="7" t="s">
        <v>3</v>
      </c>
      <c r="B4" s="8" t="s">
        <v>4</v>
      </c>
      <c r="C4" s="7" t="s">
        <v>5</v>
      </c>
      <c r="D4" s="7" t="s">
        <v>6</v>
      </c>
      <c r="E4" s="9" t="s">
        <v>7</v>
      </c>
      <c r="F4" s="7" t="s">
        <v>8</v>
      </c>
      <c r="G4" s="10" t="s">
        <v>9</v>
      </c>
      <c r="H4" s="11"/>
      <c r="I4" s="21"/>
      <c r="J4" s="46" t="s">
        <v>10</v>
      </c>
      <c r="K4" s="46"/>
      <c r="L4" s="42" t="s">
        <v>11</v>
      </c>
      <c r="M4" s="42"/>
      <c r="N4" s="42" t="s">
        <v>12</v>
      </c>
      <c r="O4" s="42"/>
      <c r="P4" s="42" t="s">
        <v>13</v>
      </c>
      <c r="Q4" s="9" t="s">
        <v>14</v>
      </c>
      <c r="R4" s="8" t="s">
        <v>15</v>
      </c>
      <c r="S4" s="9" t="s">
        <v>16</v>
      </c>
    </row>
    <row r="5" ht="36.75" customHeight="1" spans="1:19">
      <c r="A5" s="7"/>
      <c r="B5" s="12"/>
      <c r="C5" s="7"/>
      <c r="D5" s="7"/>
      <c r="E5" s="9"/>
      <c r="F5" s="7"/>
      <c r="G5" s="9" t="s">
        <v>17</v>
      </c>
      <c r="H5" s="9" t="s">
        <v>18</v>
      </c>
      <c r="I5" s="9" t="s">
        <v>19</v>
      </c>
      <c r="J5" s="46" t="s">
        <v>20</v>
      </c>
      <c r="K5" s="42" t="s">
        <v>21</v>
      </c>
      <c r="L5" s="42" t="s">
        <v>20</v>
      </c>
      <c r="M5" s="42" t="s">
        <v>22</v>
      </c>
      <c r="N5" s="47" t="s">
        <v>23</v>
      </c>
      <c r="O5" s="47" t="s">
        <v>24</v>
      </c>
      <c r="P5" s="42"/>
      <c r="Q5" s="9"/>
      <c r="R5" s="12"/>
      <c r="S5" s="7"/>
    </row>
    <row r="6" ht="24.75" customHeight="1" spans="1:19">
      <c r="A6" s="16">
        <v>1</v>
      </c>
      <c r="B6" s="17" t="s">
        <v>1471</v>
      </c>
      <c r="C6" s="18">
        <v>20200316027</v>
      </c>
      <c r="D6" s="19" t="s">
        <v>1472</v>
      </c>
      <c r="E6" s="37">
        <f>VLOOKUP(C6,[14]sheet1!$A:$AU,46,0)</f>
        <v>1</v>
      </c>
      <c r="F6" s="38" t="str">
        <f>VLOOKUP(C6,[14]sheet1!$A:$AU,47,0)</f>
        <v>预就业实习</v>
      </c>
      <c r="G6" s="16">
        <v>12</v>
      </c>
      <c r="H6" s="16">
        <v>8.5</v>
      </c>
      <c r="I6" s="16">
        <f t="shared" ref="I6:I69" si="0">SUM(G6:H6)</f>
        <v>20.5</v>
      </c>
      <c r="J6" s="26">
        <v>354</v>
      </c>
      <c r="K6" s="26" t="str">
        <f t="shared" ref="K6:K69" si="1">IF(J6&gt;=120,"是","否")</f>
        <v>是</v>
      </c>
      <c r="L6" s="26">
        <v>3340</v>
      </c>
      <c r="M6" s="26" t="str">
        <f t="shared" ref="M6:M69" si="2">IF(L6&gt;=1800,"是","否")</f>
        <v>是</v>
      </c>
      <c r="N6" s="43" t="s">
        <v>27</v>
      </c>
      <c r="O6" s="43" t="s">
        <v>28</v>
      </c>
      <c r="P6" s="43" t="str">
        <f t="shared" ref="P6:P65" si="3">IF(AND(E6=0,SUM(G6:H6)&gt;=15,G6&gt;=6,H6&gt;=5,J6&gt;=120,L6&gt;=1800),"是","否")</f>
        <v>否</v>
      </c>
      <c r="Q6" s="34" t="s">
        <v>63</v>
      </c>
      <c r="R6" s="35">
        <v>0</v>
      </c>
      <c r="S6" s="17">
        <v>1</v>
      </c>
    </row>
    <row r="7" ht="24.75" customHeight="1" spans="1:19">
      <c r="A7" s="16">
        <v>2</v>
      </c>
      <c r="B7" s="17" t="s">
        <v>1471</v>
      </c>
      <c r="C7" s="18">
        <v>20200316058</v>
      </c>
      <c r="D7" s="19" t="s">
        <v>1473</v>
      </c>
      <c r="E7" s="37">
        <f>VLOOKUP(C7,[14]sheet1!$A:$AU,46,0)</f>
        <v>0</v>
      </c>
      <c r="F7" s="38" t="str">
        <f>VLOOKUP(C7,[14]sheet1!$A:$AU,47,0)</f>
        <v/>
      </c>
      <c r="G7" s="16">
        <v>11</v>
      </c>
      <c r="H7" s="16">
        <v>10.5</v>
      </c>
      <c r="I7" s="16">
        <f t="shared" si="0"/>
        <v>21.5</v>
      </c>
      <c r="J7" s="26">
        <v>421</v>
      </c>
      <c r="K7" s="26" t="str">
        <f t="shared" si="1"/>
        <v>是</v>
      </c>
      <c r="L7" s="26">
        <v>4220</v>
      </c>
      <c r="M7" s="26" t="str">
        <f t="shared" si="2"/>
        <v>是</v>
      </c>
      <c r="N7" s="43" t="s">
        <v>27</v>
      </c>
      <c r="O7" s="43" t="s">
        <v>28</v>
      </c>
      <c r="P7" s="43" t="str">
        <f t="shared" si="3"/>
        <v>是</v>
      </c>
      <c r="Q7" s="16" t="s">
        <v>29</v>
      </c>
      <c r="R7" s="35">
        <v>0</v>
      </c>
      <c r="S7" s="17"/>
    </row>
    <row r="8" ht="24.75" customHeight="1" spans="1:19">
      <c r="A8" s="16">
        <v>3</v>
      </c>
      <c r="B8" s="17" t="s">
        <v>1471</v>
      </c>
      <c r="C8" s="18">
        <v>20200316036</v>
      </c>
      <c r="D8" s="19" t="s">
        <v>1474</v>
      </c>
      <c r="E8" s="37">
        <f>VLOOKUP(C8,[14]sheet1!$A:$AU,46,0)</f>
        <v>0</v>
      </c>
      <c r="F8" s="38" t="str">
        <f>VLOOKUP(C8,[14]sheet1!$A:$AU,47,0)</f>
        <v/>
      </c>
      <c r="G8" s="16">
        <v>12</v>
      </c>
      <c r="H8" s="16">
        <v>8.5</v>
      </c>
      <c r="I8" s="16">
        <f t="shared" si="0"/>
        <v>20.5</v>
      </c>
      <c r="J8" s="26">
        <v>481</v>
      </c>
      <c r="K8" s="26" t="str">
        <f t="shared" si="1"/>
        <v>是</v>
      </c>
      <c r="L8" s="26">
        <v>4050</v>
      </c>
      <c r="M8" s="26" t="str">
        <f t="shared" si="2"/>
        <v>是</v>
      </c>
      <c r="N8" s="43" t="s">
        <v>27</v>
      </c>
      <c r="O8" s="43" t="s">
        <v>28</v>
      </c>
      <c r="P8" s="43" t="str">
        <f t="shared" si="3"/>
        <v>是</v>
      </c>
      <c r="Q8" s="16" t="s">
        <v>29</v>
      </c>
      <c r="R8" s="35">
        <v>0</v>
      </c>
      <c r="S8" s="17"/>
    </row>
    <row r="9" ht="24.75" customHeight="1" spans="1:19">
      <c r="A9" s="16">
        <v>4</v>
      </c>
      <c r="B9" s="17" t="s">
        <v>1471</v>
      </c>
      <c r="C9" s="18">
        <v>20200316062</v>
      </c>
      <c r="D9" s="19" t="s">
        <v>1475</v>
      </c>
      <c r="E9" s="37">
        <f>VLOOKUP(C9,[14]sheet1!$A:$AU,46,0)</f>
        <v>0</v>
      </c>
      <c r="F9" s="38" t="str">
        <f>VLOOKUP(C9,[14]sheet1!$A:$AU,47,0)</f>
        <v/>
      </c>
      <c r="G9" s="16">
        <v>15</v>
      </c>
      <c r="H9" s="16">
        <v>8.5</v>
      </c>
      <c r="I9" s="16">
        <f t="shared" si="0"/>
        <v>23.5</v>
      </c>
      <c r="J9" s="26">
        <v>272</v>
      </c>
      <c r="K9" s="26" t="str">
        <f t="shared" si="1"/>
        <v>是</v>
      </c>
      <c r="L9" s="26">
        <v>3680</v>
      </c>
      <c r="M9" s="26" t="str">
        <f t="shared" si="2"/>
        <v>是</v>
      </c>
      <c r="N9" s="43" t="s">
        <v>27</v>
      </c>
      <c r="O9" s="43" t="s">
        <v>28</v>
      </c>
      <c r="P9" s="43" t="str">
        <f t="shared" si="3"/>
        <v>是</v>
      </c>
      <c r="Q9" s="16" t="s">
        <v>29</v>
      </c>
      <c r="R9" s="35">
        <v>0</v>
      </c>
      <c r="S9" s="17"/>
    </row>
    <row r="10" ht="24.75" customHeight="1" spans="1:19">
      <c r="A10" s="16">
        <v>5</v>
      </c>
      <c r="B10" s="17" t="s">
        <v>1471</v>
      </c>
      <c r="C10" s="18">
        <v>20200316040</v>
      </c>
      <c r="D10" s="19" t="s">
        <v>1476</v>
      </c>
      <c r="E10" s="37">
        <f>VLOOKUP(C10,[14]sheet1!$A:$AU,46,0)</f>
        <v>1</v>
      </c>
      <c r="F10" s="38" t="str">
        <f>VLOOKUP(C10,[14]sheet1!$A:$AU,47,0)</f>
        <v>预就业实习</v>
      </c>
      <c r="G10" s="16">
        <v>14</v>
      </c>
      <c r="H10" s="16">
        <v>8.5</v>
      </c>
      <c r="I10" s="16">
        <f t="shared" si="0"/>
        <v>22.5</v>
      </c>
      <c r="J10" s="26">
        <v>233</v>
      </c>
      <c r="K10" s="26" t="str">
        <f t="shared" si="1"/>
        <v>是</v>
      </c>
      <c r="L10" s="26">
        <v>2810</v>
      </c>
      <c r="M10" s="26" t="str">
        <f t="shared" si="2"/>
        <v>是</v>
      </c>
      <c r="N10" s="43" t="s">
        <v>27</v>
      </c>
      <c r="O10" s="43" t="s">
        <v>28</v>
      </c>
      <c r="P10" s="43" t="str">
        <f t="shared" si="3"/>
        <v>否</v>
      </c>
      <c r="Q10" s="34" t="s">
        <v>63</v>
      </c>
      <c r="R10" s="35">
        <v>0</v>
      </c>
      <c r="S10" s="17">
        <v>1</v>
      </c>
    </row>
    <row r="11" ht="24.75" customHeight="1" spans="1:19">
      <c r="A11" s="16">
        <v>6</v>
      </c>
      <c r="B11" s="17" t="s">
        <v>1471</v>
      </c>
      <c r="C11" s="18">
        <v>20200401036</v>
      </c>
      <c r="D11" s="19" t="s">
        <v>1477</v>
      </c>
      <c r="E11" s="37">
        <f>VLOOKUP(C11,[14]sheet1!$A:$AU,46,0)</f>
        <v>1</v>
      </c>
      <c r="F11" s="38" t="str">
        <f>VLOOKUP(C11,[14]sheet1!$A:$AU,47,0)</f>
        <v>预就业实习</v>
      </c>
      <c r="G11" s="16">
        <v>12</v>
      </c>
      <c r="H11" s="16">
        <v>8.5</v>
      </c>
      <c r="I11" s="16">
        <f t="shared" si="0"/>
        <v>20.5</v>
      </c>
      <c r="J11" s="26">
        <v>273</v>
      </c>
      <c r="K11" s="26" t="str">
        <f t="shared" si="1"/>
        <v>是</v>
      </c>
      <c r="L11" s="26">
        <v>3260</v>
      </c>
      <c r="M11" s="26" t="str">
        <f t="shared" si="2"/>
        <v>是</v>
      </c>
      <c r="N11" s="43" t="s">
        <v>27</v>
      </c>
      <c r="O11" s="43" t="s">
        <v>28</v>
      </c>
      <c r="P11" s="43" t="str">
        <f t="shared" si="3"/>
        <v>否</v>
      </c>
      <c r="Q11" s="34" t="s">
        <v>63</v>
      </c>
      <c r="R11" s="35">
        <v>0</v>
      </c>
      <c r="S11" s="17">
        <v>1</v>
      </c>
    </row>
    <row r="12" ht="24.75" customHeight="1" spans="1:19">
      <c r="A12" s="16">
        <v>7</v>
      </c>
      <c r="B12" s="17" t="s">
        <v>1471</v>
      </c>
      <c r="C12" s="18">
        <v>20200316044</v>
      </c>
      <c r="D12" s="19" t="s">
        <v>1478</v>
      </c>
      <c r="E12" s="37">
        <f>VLOOKUP(C12,[14]sheet1!$A:$AU,46,0)</f>
        <v>0</v>
      </c>
      <c r="F12" s="38" t="str">
        <f>VLOOKUP(C12,[14]sheet1!$A:$AU,47,0)</f>
        <v/>
      </c>
      <c r="G12" s="16">
        <v>12</v>
      </c>
      <c r="H12" s="16">
        <v>8.5</v>
      </c>
      <c r="I12" s="16">
        <f t="shared" si="0"/>
        <v>20.5</v>
      </c>
      <c r="J12" s="26">
        <v>314</v>
      </c>
      <c r="K12" s="26" t="str">
        <f t="shared" si="1"/>
        <v>是</v>
      </c>
      <c r="L12" s="26">
        <v>3620</v>
      </c>
      <c r="M12" s="26" t="str">
        <f t="shared" si="2"/>
        <v>是</v>
      </c>
      <c r="N12" s="43" t="s">
        <v>27</v>
      </c>
      <c r="O12" s="43" t="s">
        <v>28</v>
      </c>
      <c r="P12" s="43" t="str">
        <f t="shared" si="3"/>
        <v>是</v>
      </c>
      <c r="Q12" s="16" t="s">
        <v>29</v>
      </c>
      <c r="R12" s="35">
        <v>0</v>
      </c>
      <c r="S12" s="17"/>
    </row>
    <row r="13" ht="24.75" customHeight="1" spans="1:19">
      <c r="A13" s="16">
        <v>8</v>
      </c>
      <c r="B13" s="17" t="s">
        <v>1471</v>
      </c>
      <c r="C13" s="18">
        <v>20200316016</v>
      </c>
      <c r="D13" s="19" t="s">
        <v>1479</v>
      </c>
      <c r="E13" s="37">
        <f>VLOOKUP(C13,[14]sheet1!$A:$AU,46,0)</f>
        <v>0</v>
      </c>
      <c r="F13" s="38" t="str">
        <f>VLOOKUP(C13,[14]sheet1!$A:$AU,47,0)</f>
        <v/>
      </c>
      <c r="G13" s="16">
        <v>13</v>
      </c>
      <c r="H13" s="16">
        <v>8.5</v>
      </c>
      <c r="I13" s="16">
        <f t="shared" si="0"/>
        <v>21.5</v>
      </c>
      <c r="J13" s="26">
        <v>369</v>
      </c>
      <c r="K13" s="26" t="str">
        <f t="shared" si="1"/>
        <v>是</v>
      </c>
      <c r="L13" s="26">
        <v>4870</v>
      </c>
      <c r="M13" s="26" t="str">
        <f t="shared" si="2"/>
        <v>是</v>
      </c>
      <c r="N13" s="43" t="s">
        <v>27</v>
      </c>
      <c r="O13" s="43" t="s">
        <v>28</v>
      </c>
      <c r="P13" s="43" t="str">
        <f t="shared" si="3"/>
        <v>是</v>
      </c>
      <c r="Q13" s="16" t="s">
        <v>29</v>
      </c>
      <c r="R13" s="35">
        <v>0</v>
      </c>
      <c r="S13" s="17"/>
    </row>
    <row r="14" ht="24.75" customHeight="1" spans="1:19">
      <c r="A14" s="16">
        <v>9</v>
      </c>
      <c r="B14" s="17" t="s">
        <v>1471</v>
      </c>
      <c r="C14" s="18">
        <v>20200316068</v>
      </c>
      <c r="D14" s="19" t="s">
        <v>1480</v>
      </c>
      <c r="E14" s="37">
        <f>VLOOKUP(C14,[14]sheet1!$A:$AU,46,0)</f>
        <v>1</v>
      </c>
      <c r="F14" s="38" t="str">
        <f>VLOOKUP(C14,[14]sheet1!$A:$AU,47,0)</f>
        <v>预就业实习</v>
      </c>
      <c r="G14" s="16">
        <v>12</v>
      </c>
      <c r="H14" s="16">
        <v>8.5</v>
      </c>
      <c r="I14" s="16">
        <f t="shared" si="0"/>
        <v>20.5</v>
      </c>
      <c r="J14" s="26">
        <v>223</v>
      </c>
      <c r="K14" s="26" t="str">
        <f t="shared" si="1"/>
        <v>是</v>
      </c>
      <c r="L14" s="26">
        <v>2850</v>
      </c>
      <c r="M14" s="26" t="str">
        <f t="shared" si="2"/>
        <v>是</v>
      </c>
      <c r="N14" s="43" t="s">
        <v>27</v>
      </c>
      <c r="O14" s="43" t="s">
        <v>28</v>
      </c>
      <c r="P14" s="43" t="str">
        <f t="shared" si="3"/>
        <v>否</v>
      </c>
      <c r="Q14" s="34" t="s">
        <v>63</v>
      </c>
      <c r="R14" s="35">
        <v>0</v>
      </c>
      <c r="S14" s="17">
        <v>1</v>
      </c>
    </row>
    <row r="15" ht="24.75" customHeight="1" spans="1:19">
      <c r="A15" s="16">
        <v>10</v>
      </c>
      <c r="B15" s="17" t="s">
        <v>1471</v>
      </c>
      <c r="C15" s="18">
        <v>20200316063</v>
      </c>
      <c r="D15" s="19" t="s">
        <v>1481</v>
      </c>
      <c r="E15" s="37">
        <f>VLOOKUP(C15,[14]sheet1!$A:$AU,46,0)</f>
        <v>1</v>
      </c>
      <c r="F15" s="38" t="str">
        <f>VLOOKUP(C15,[14]sheet1!$A:$AU,47,0)</f>
        <v>预就业实习</v>
      </c>
      <c r="G15" s="16">
        <v>14</v>
      </c>
      <c r="H15" s="16">
        <v>8.5</v>
      </c>
      <c r="I15" s="16">
        <f t="shared" si="0"/>
        <v>22.5</v>
      </c>
      <c r="J15" s="26">
        <v>289</v>
      </c>
      <c r="K15" s="26" t="str">
        <f t="shared" si="1"/>
        <v>是</v>
      </c>
      <c r="L15" s="26">
        <v>3460</v>
      </c>
      <c r="M15" s="26" t="str">
        <f t="shared" si="2"/>
        <v>是</v>
      </c>
      <c r="N15" s="43" t="s">
        <v>27</v>
      </c>
      <c r="O15" s="43" t="s">
        <v>28</v>
      </c>
      <c r="P15" s="43" t="str">
        <f t="shared" si="3"/>
        <v>否</v>
      </c>
      <c r="Q15" s="34" t="s">
        <v>63</v>
      </c>
      <c r="R15" s="35">
        <v>0</v>
      </c>
      <c r="S15" s="17">
        <v>1</v>
      </c>
    </row>
    <row r="16" ht="24.75" customHeight="1" spans="1:19">
      <c r="A16" s="16">
        <v>11</v>
      </c>
      <c r="B16" s="17" t="s">
        <v>1471</v>
      </c>
      <c r="C16" s="18">
        <v>20200316061</v>
      </c>
      <c r="D16" s="19" t="s">
        <v>1482</v>
      </c>
      <c r="E16" s="37">
        <f>VLOOKUP(C16,[14]sheet1!$A:$AU,46,0)</f>
        <v>1</v>
      </c>
      <c r="F16" s="38" t="str">
        <f>VLOOKUP(C16,[14]sheet1!$A:$AU,47,0)</f>
        <v>预就业实习</v>
      </c>
      <c r="G16" s="16">
        <v>12</v>
      </c>
      <c r="H16" s="16">
        <v>8.5</v>
      </c>
      <c r="I16" s="16">
        <f t="shared" si="0"/>
        <v>20.5</v>
      </c>
      <c r="J16" s="26">
        <v>563</v>
      </c>
      <c r="K16" s="26" t="str">
        <f t="shared" si="1"/>
        <v>是</v>
      </c>
      <c r="L16" s="26">
        <v>3480</v>
      </c>
      <c r="M16" s="26" t="str">
        <f t="shared" si="2"/>
        <v>是</v>
      </c>
      <c r="N16" s="43" t="s">
        <v>27</v>
      </c>
      <c r="O16" s="43" t="s">
        <v>28</v>
      </c>
      <c r="P16" s="43" t="str">
        <f t="shared" si="3"/>
        <v>否</v>
      </c>
      <c r="Q16" s="34" t="s">
        <v>63</v>
      </c>
      <c r="R16" s="35">
        <v>0</v>
      </c>
      <c r="S16" s="17">
        <v>1</v>
      </c>
    </row>
    <row r="17" ht="24.75" customHeight="1" spans="1:19">
      <c r="A17" s="16">
        <v>12</v>
      </c>
      <c r="B17" s="17" t="s">
        <v>1471</v>
      </c>
      <c r="C17" s="18">
        <v>20200316023</v>
      </c>
      <c r="D17" s="19" t="s">
        <v>1483</v>
      </c>
      <c r="E17" s="37">
        <f>VLOOKUP(C17,[14]sheet1!$A:$AU,46,0)</f>
        <v>0</v>
      </c>
      <c r="F17" s="38" t="str">
        <f>VLOOKUP(C17,[14]sheet1!$A:$AU,47,0)</f>
        <v/>
      </c>
      <c r="G17" s="16">
        <v>14</v>
      </c>
      <c r="H17" s="16">
        <v>8.5</v>
      </c>
      <c r="I17" s="16">
        <f t="shared" si="0"/>
        <v>22.5</v>
      </c>
      <c r="J17" s="26">
        <v>193</v>
      </c>
      <c r="K17" s="26" t="str">
        <f t="shared" si="1"/>
        <v>是</v>
      </c>
      <c r="L17" s="26">
        <v>2700</v>
      </c>
      <c r="M17" s="26" t="str">
        <f t="shared" si="2"/>
        <v>是</v>
      </c>
      <c r="N17" s="43" t="s">
        <v>27</v>
      </c>
      <c r="O17" s="43" t="s">
        <v>28</v>
      </c>
      <c r="P17" s="43" t="str">
        <f t="shared" si="3"/>
        <v>是</v>
      </c>
      <c r="Q17" s="16" t="s">
        <v>29</v>
      </c>
      <c r="R17" s="35">
        <v>0</v>
      </c>
      <c r="S17" s="17"/>
    </row>
    <row r="18" ht="24.75" customHeight="1" spans="1:19">
      <c r="A18" s="16">
        <v>13</v>
      </c>
      <c r="B18" s="17" t="s">
        <v>1471</v>
      </c>
      <c r="C18" s="18">
        <v>20200405042</v>
      </c>
      <c r="D18" s="19" t="s">
        <v>1484</v>
      </c>
      <c r="E18" s="37">
        <f>VLOOKUP(C18,[14]sheet1!$A:$AU,46,0)</f>
        <v>1</v>
      </c>
      <c r="F18" s="38" t="str">
        <f>VLOOKUP(C18,[14]sheet1!$A:$AU,47,0)</f>
        <v>预就业实习</v>
      </c>
      <c r="G18" s="16">
        <v>10</v>
      </c>
      <c r="H18" s="16">
        <v>11.5</v>
      </c>
      <c r="I18" s="16">
        <f t="shared" si="0"/>
        <v>21.5</v>
      </c>
      <c r="J18" s="26">
        <v>248</v>
      </c>
      <c r="K18" s="26" t="str">
        <f t="shared" si="1"/>
        <v>是</v>
      </c>
      <c r="L18" s="26">
        <v>2985</v>
      </c>
      <c r="M18" s="26" t="str">
        <f t="shared" si="2"/>
        <v>是</v>
      </c>
      <c r="N18" s="43" t="s">
        <v>27</v>
      </c>
      <c r="O18" s="43" t="s">
        <v>28</v>
      </c>
      <c r="P18" s="43" t="str">
        <f t="shared" si="3"/>
        <v>否</v>
      </c>
      <c r="Q18" s="34" t="s">
        <v>63</v>
      </c>
      <c r="R18" s="35">
        <v>0</v>
      </c>
      <c r="S18" s="17">
        <v>1</v>
      </c>
    </row>
    <row r="19" ht="24.75" customHeight="1" spans="1:19">
      <c r="A19" s="16">
        <v>14</v>
      </c>
      <c r="B19" s="17" t="s">
        <v>1471</v>
      </c>
      <c r="C19" s="18">
        <v>20200102071</v>
      </c>
      <c r="D19" s="19" t="s">
        <v>1485</v>
      </c>
      <c r="E19" s="37">
        <f>VLOOKUP(C19,[14]sheet1!$A:$AU,46,0)</f>
        <v>0</v>
      </c>
      <c r="F19" s="38" t="str">
        <f>VLOOKUP(C19,[14]sheet1!$A:$AU,47,0)</f>
        <v/>
      </c>
      <c r="G19" s="16">
        <v>12</v>
      </c>
      <c r="H19" s="16">
        <v>8.5</v>
      </c>
      <c r="I19" s="16">
        <f t="shared" si="0"/>
        <v>20.5</v>
      </c>
      <c r="J19" s="26">
        <v>283</v>
      </c>
      <c r="K19" s="26" t="str">
        <f t="shared" si="1"/>
        <v>是</v>
      </c>
      <c r="L19" s="26">
        <v>3110</v>
      </c>
      <c r="M19" s="26" t="str">
        <f t="shared" si="2"/>
        <v>是</v>
      </c>
      <c r="N19" s="43" t="s">
        <v>27</v>
      </c>
      <c r="O19" s="43" t="s">
        <v>28</v>
      </c>
      <c r="P19" s="43" t="str">
        <f t="shared" si="3"/>
        <v>是</v>
      </c>
      <c r="Q19" s="16" t="s">
        <v>29</v>
      </c>
      <c r="R19" s="35">
        <v>0</v>
      </c>
      <c r="S19" s="17"/>
    </row>
    <row r="20" ht="24.75" customHeight="1" spans="1:19">
      <c r="A20" s="16">
        <v>15</v>
      </c>
      <c r="B20" s="17" t="s">
        <v>1471</v>
      </c>
      <c r="C20" s="18">
        <v>20200316043</v>
      </c>
      <c r="D20" s="19" t="s">
        <v>1486</v>
      </c>
      <c r="E20" s="37">
        <f>VLOOKUP(C20,[14]sheet1!$A:$AU,46,0)</f>
        <v>1</v>
      </c>
      <c r="F20" s="38" t="str">
        <f>VLOOKUP(C20,[14]sheet1!$A:$AU,47,0)</f>
        <v>预就业实习</v>
      </c>
      <c r="G20" s="16">
        <v>12</v>
      </c>
      <c r="H20" s="16">
        <v>8.5</v>
      </c>
      <c r="I20" s="16">
        <f t="shared" si="0"/>
        <v>20.5</v>
      </c>
      <c r="J20" s="26">
        <v>477</v>
      </c>
      <c r="K20" s="26" t="str">
        <f t="shared" si="1"/>
        <v>是</v>
      </c>
      <c r="L20" s="26">
        <v>3700</v>
      </c>
      <c r="M20" s="26" t="str">
        <f t="shared" si="2"/>
        <v>是</v>
      </c>
      <c r="N20" s="43" t="s">
        <v>27</v>
      </c>
      <c r="O20" s="43" t="s">
        <v>28</v>
      </c>
      <c r="P20" s="43" t="str">
        <f t="shared" si="3"/>
        <v>否</v>
      </c>
      <c r="Q20" s="34" t="s">
        <v>63</v>
      </c>
      <c r="R20" s="35">
        <v>0</v>
      </c>
      <c r="S20" s="17">
        <v>1</v>
      </c>
    </row>
    <row r="21" ht="24.75" customHeight="1" spans="1:19">
      <c r="A21" s="16">
        <v>16</v>
      </c>
      <c r="B21" s="17" t="s">
        <v>1471</v>
      </c>
      <c r="C21" s="18">
        <v>20200316021</v>
      </c>
      <c r="D21" s="19" t="s">
        <v>1487</v>
      </c>
      <c r="E21" s="37">
        <f>VLOOKUP(C21,[14]sheet1!$A:$AU,46,0)</f>
        <v>1</v>
      </c>
      <c r="F21" s="38" t="str">
        <f>VLOOKUP(C21,[14]sheet1!$A:$AU,47,0)</f>
        <v>预就业实习</v>
      </c>
      <c r="G21" s="16">
        <v>12</v>
      </c>
      <c r="H21" s="16">
        <v>8.5</v>
      </c>
      <c r="I21" s="16">
        <f t="shared" si="0"/>
        <v>20.5</v>
      </c>
      <c r="J21" s="26">
        <v>590</v>
      </c>
      <c r="K21" s="26" t="str">
        <f t="shared" si="1"/>
        <v>是</v>
      </c>
      <c r="L21" s="26">
        <v>4190</v>
      </c>
      <c r="M21" s="26" t="str">
        <f t="shared" si="2"/>
        <v>是</v>
      </c>
      <c r="N21" s="43" t="s">
        <v>27</v>
      </c>
      <c r="O21" s="43" t="s">
        <v>28</v>
      </c>
      <c r="P21" s="43" t="str">
        <f t="shared" si="3"/>
        <v>否</v>
      </c>
      <c r="Q21" s="34" t="s">
        <v>63</v>
      </c>
      <c r="R21" s="35">
        <v>0</v>
      </c>
      <c r="S21" s="17">
        <v>1</v>
      </c>
    </row>
    <row r="22" ht="24.75" customHeight="1" spans="1:19">
      <c r="A22" s="16">
        <v>17</v>
      </c>
      <c r="B22" s="17" t="s">
        <v>1471</v>
      </c>
      <c r="C22" s="18">
        <v>20200316010</v>
      </c>
      <c r="D22" s="19" t="s">
        <v>1488</v>
      </c>
      <c r="E22" s="37">
        <f>VLOOKUP(C22,[14]sheet1!$A:$AU,46,0)</f>
        <v>1</v>
      </c>
      <c r="F22" s="38" t="str">
        <f>VLOOKUP(C22,[14]sheet1!$A:$AU,47,0)</f>
        <v>预就业实习</v>
      </c>
      <c r="G22" s="16">
        <v>14</v>
      </c>
      <c r="H22" s="16">
        <v>8.5</v>
      </c>
      <c r="I22" s="16">
        <f t="shared" si="0"/>
        <v>22.5</v>
      </c>
      <c r="J22" s="26">
        <v>330</v>
      </c>
      <c r="K22" s="26" t="str">
        <f t="shared" si="1"/>
        <v>是</v>
      </c>
      <c r="L22" s="26">
        <v>3510</v>
      </c>
      <c r="M22" s="26" t="str">
        <f t="shared" si="2"/>
        <v>是</v>
      </c>
      <c r="N22" s="43" t="s">
        <v>27</v>
      </c>
      <c r="O22" s="43" t="s">
        <v>28</v>
      </c>
      <c r="P22" s="43" t="str">
        <f t="shared" si="3"/>
        <v>否</v>
      </c>
      <c r="Q22" s="34" t="s">
        <v>63</v>
      </c>
      <c r="R22" s="35">
        <v>0</v>
      </c>
      <c r="S22" s="17">
        <v>1</v>
      </c>
    </row>
    <row r="23" ht="24.75" customHeight="1" spans="1:19">
      <c r="A23" s="16">
        <v>18</v>
      </c>
      <c r="B23" s="17" t="s">
        <v>1471</v>
      </c>
      <c r="C23" s="18">
        <v>20200202030</v>
      </c>
      <c r="D23" s="19" t="s">
        <v>1489</v>
      </c>
      <c r="E23" s="37">
        <f>VLOOKUP(C23,[14]sheet1!$A:$AU,46,0)</f>
        <v>1</v>
      </c>
      <c r="F23" s="38" t="str">
        <f>VLOOKUP(C23,[14]sheet1!$A:$AU,47,0)</f>
        <v>预就业实习</v>
      </c>
      <c r="G23" s="16">
        <v>11</v>
      </c>
      <c r="H23" s="16">
        <v>8.5</v>
      </c>
      <c r="I23" s="16">
        <f t="shared" si="0"/>
        <v>19.5</v>
      </c>
      <c r="J23" s="26">
        <v>264</v>
      </c>
      <c r="K23" s="26" t="str">
        <f t="shared" si="1"/>
        <v>是</v>
      </c>
      <c r="L23" s="26">
        <v>2925</v>
      </c>
      <c r="M23" s="26" t="str">
        <f t="shared" si="2"/>
        <v>是</v>
      </c>
      <c r="N23" s="43" t="s">
        <v>27</v>
      </c>
      <c r="O23" s="43" t="s">
        <v>28</v>
      </c>
      <c r="P23" s="43" t="str">
        <f t="shared" si="3"/>
        <v>否</v>
      </c>
      <c r="Q23" s="34" t="s">
        <v>63</v>
      </c>
      <c r="R23" s="35">
        <v>0</v>
      </c>
      <c r="S23" s="17">
        <v>1</v>
      </c>
    </row>
    <row r="24" ht="24.75" customHeight="1" spans="1:19">
      <c r="A24" s="16">
        <v>19</v>
      </c>
      <c r="B24" s="17" t="s">
        <v>1471</v>
      </c>
      <c r="C24" s="18">
        <v>20200701041</v>
      </c>
      <c r="D24" s="19" t="s">
        <v>1490</v>
      </c>
      <c r="E24" s="37">
        <f>VLOOKUP(C24,[14]sheet1!$A:$AU,46,0)</f>
        <v>0</v>
      </c>
      <c r="F24" s="38" t="str">
        <f>VLOOKUP(C24,[14]sheet1!$A:$AU,47,0)</f>
        <v/>
      </c>
      <c r="G24" s="16">
        <v>13</v>
      </c>
      <c r="H24" s="16">
        <v>8.5</v>
      </c>
      <c r="I24" s="16">
        <f t="shared" si="0"/>
        <v>21.5</v>
      </c>
      <c r="J24" s="26">
        <v>285</v>
      </c>
      <c r="K24" s="26" t="str">
        <f t="shared" si="1"/>
        <v>是</v>
      </c>
      <c r="L24" s="26">
        <v>3070</v>
      </c>
      <c r="M24" s="26" t="str">
        <f t="shared" si="2"/>
        <v>是</v>
      </c>
      <c r="N24" s="43" t="s">
        <v>27</v>
      </c>
      <c r="O24" s="43" t="s">
        <v>28</v>
      </c>
      <c r="P24" s="43" t="str">
        <f t="shared" si="3"/>
        <v>是</v>
      </c>
      <c r="Q24" s="16" t="s">
        <v>29</v>
      </c>
      <c r="R24" s="35">
        <v>0</v>
      </c>
      <c r="S24" s="17"/>
    </row>
    <row r="25" ht="24.75" customHeight="1" spans="1:19">
      <c r="A25" s="16">
        <v>20</v>
      </c>
      <c r="B25" s="17" t="s">
        <v>1471</v>
      </c>
      <c r="C25" s="18">
        <v>20200202069</v>
      </c>
      <c r="D25" s="19" t="s">
        <v>1491</v>
      </c>
      <c r="E25" s="37">
        <f>VLOOKUP(C25,[14]sheet1!$A:$AU,46,0)</f>
        <v>1</v>
      </c>
      <c r="F25" s="38" t="str">
        <f>VLOOKUP(C25,[14]sheet1!$A:$AU,47,0)</f>
        <v>预就业实习</v>
      </c>
      <c r="G25" s="16">
        <v>14</v>
      </c>
      <c r="H25" s="16">
        <v>8.5</v>
      </c>
      <c r="I25" s="16">
        <f t="shared" si="0"/>
        <v>22.5</v>
      </c>
      <c r="J25" s="26">
        <v>241</v>
      </c>
      <c r="K25" s="26" t="str">
        <f t="shared" si="1"/>
        <v>是</v>
      </c>
      <c r="L25" s="26">
        <v>2880</v>
      </c>
      <c r="M25" s="26" t="str">
        <f t="shared" si="2"/>
        <v>是</v>
      </c>
      <c r="N25" s="43" t="s">
        <v>27</v>
      </c>
      <c r="O25" s="43" t="s">
        <v>28</v>
      </c>
      <c r="P25" s="43" t="str">
        <f t="shared" si="3"/>
        <v>否</v>
      </c>
      <c r="Q25" s="34" t="s">
        <v>63</v>
      </c>
      <c r="R25" s="35">
        <v>0</v>
      </c>
      <c r="S25" s="17">
        <v>1</v>
      </c>
    </row>
    <row r="26" ht="24.75" customHeight="1" spans="1:19">
      <c r="A26" s="16">
        <v>21</v>
      </c>
      <c r="B26" s="17" t="s">
        <v>1471</v>
      </c>
      <c r="C26" s="18">
        <v>20200105110</v>
      </c>
      <c r="D26" s="19" t="s">
        <v>1492</v>
      </c>
      <c r="E26" s="37">
        <f>VLOOKUP(C26,[14]sheet1!$A:$AU,46,0)</f>
        <v>1</v>
      </c>
      <c r="F26" s="38" t="str">
        <f>VLOOKUP(C26,[14]sheet1!$A:$AU,47,0)</f>
        <v>预就业实习</v>
      </c>
      <c r="G26" s="16">
        <v>13</v>
      </c>
      <c r="H26" s="16">
        <v>8.5</v>
      </c>
      <c r="I26" s="16">
        <f t="shared" si="0"/>
        <v>21.5</v>
      </c>
      <c r="J26" s="26">
        <v>238</v>
      </c>
      <c r="K26" s="26" t="str">
        <f t="shared" si="1"/>
        <v>是</v>
      </c>
      <c r="L26" s="26">
        <v>2930</v>
      </c>
      <c r="M26" s="26" t="str">
        <f t="shared" si="2"/>
        <v>是</v>
      </c>
      <c r="N26" s="43" t="s">
        <v>27</v>
      </c>
      <c r="O26" s="43" t="s">
        <v>28</v>
      </c>
      <c r="P26" s="43" t="str">
        <f t="shared" si="3"/>
        <v>否</v>
      </c>
      <c r="Q26" s="34" t="s">
        <v>63</v>
      </c>
      <c r="R26" s="35">
        <v>0</v>
      </c>
      <c r="S26" s="17">
        <v>1</v>
      </c>
    </row>
    <row r="27" ht="24.75" customHeight="1" spans="1:19">
      <c r="A27" s="16">
        <v>22</v>
      </c>
      <c r="B27" s="17" t="s">
        <v>1471</v>
      </c>
      <c r="C27" s="18">
        <v>20200316051</v>
      </c>
      <c r="D27" s="19" t="s">
        <v>1493</v>
      </c>
      <c r="E27" s="37">
        <f>VLOOKUP(C27,[14]sheet1!$A:$AU,46,0)</f>
        <v>1</v>
      </c>
      <c r="F27" s="38" t="str">
        <f>VLOOKUP(C27,[14]sheet1!$A:$AU,47,0)</f>
        <v>预就业实习</v>
      </c>
      <c r="G27" s="16">
        <v>14</v>
      </c>
      <c r="H27" s="16">
        <v>8.5</v>
      </c>
      <c r="I27" s="16">
        <f t="shared" si="0"/>
        <v>22.5</v>
      </c>
      <c r="J27" s="26">
        <v>241</v>
      </c>
      <c r="K27" s="26" t="str">
        <f t="shared" si="1"/>
        <v>是</v>
      </c>
      <c r="L27" s="26">
        <v>3185</v>
      </c>
      <c r="M27" s="26" t="str">
        <f t="shared" si="2"/>
        <v>是</v>
      </c>
      <c r="N27" s="43" t="s">
        <v>27</v>
      </c>
      <c r="O27" s="43" t="s">
        <v>28</v>
      </c>
      <c r="P27" s="43" t="str">
        <f t="shared" si="3"/>
        <v>否</v>
      </c>
      <c r="Q27" s="34" t="s">
        <v>63</v>
      </c>
      <c r="R27" s="35">
        <v>0</v>
      </c>
      <c r="S27" s="17">
        <v>1</v>
      </c>
    </row>
    <row r="28" ht="24.75" customHeight="1" spans="1:19">
      <c r="A28" s="16">
        <v>23</v>
      </c>
      <c r="B28" s="17" t="s">
        <v>1471</v>
      </c>
      <c r="C28" s="18">
        <v>20200316025</v>
      </c>
      <c r="D28" s="19" t="s">
        <v>1494</v>
      </c>
      <c r="E28" s="37">
        <f>VLOOKUP(C28,[14]sheet1!$A:$AU,46,0)</f>
        <v>1</v>
      </c>
      <c r="F28" s="38" t="str">
        <f>VLOOKUP(C28,[14]sheet1!$A:$AU,47,0)</f>
        <v>通用核心能力测试</v>
      </c>
      <c r="G28" s="16">
        <v>12</v>
      </c>
      <c r="H28" s="16">
        <v>8.5</v>
      </c>
      <c r="I28" s="16">
        <f t="shared" si="0"/>
        <v>20.5</v>
      </c>
      <c r="J28" s="26">
        <v>225</v>
      </c>
      <c r="K28" s="26" t="str">
        <f t="shared" si="1"/>
        <v>是</v>
      </c>
      <c r="L28" s="26">
        <v>2970</v>
      </c>
      <c r="M28" s="26" t="str">
        <f t="shared" si="2"/>
        <v>是</v>
      </c>
      <c r="N28" s="43" t="s">
        <v>27</v>
      </c>
      <c r="O28" s="43" t="s">
        <v>28</v>
      </c>
      <c r="P28" s="43" t="str">
        <f t="shared" si="3"/>
        <v>否</v>
      </c>
      <c r="Q28" s="34" t="s">
        <v>63</v>
      </c>
      <c r="R28" s="35">
        <v>0</v>
      </c>
      <c r="S28" s="17">
        <v>1</v>
      </c>
    </row>
    <row r="29" ht="24.75" customHeight="1" spans="1:19">
      <c r="A29" s="16">
        <v>24</v>
      </c>
      <c r="B29" s="17" t="s">
        <v>1471</v>
      </c>
      <c r="C29" s="18">
        <v>20200304039</v>
      </c>
      <c r="D29" s="19" t="s">
        <v>1495</v>
      </c>
      <c r="E29" s="37">
        <f>VLOOKUP(C29,[14]sheet1!$A:$AU,46,0)</f>
        <v>1</v>
      </c>
      <c r="F29" s="38" t="str">
        <f>VLOOKUP(C29,[14]sheet1!$A:$AU,47,0)</f>
        <v>预就业实习</v>
      </c>
      <c r="G29" s="16">
        <v>12</v>
      </c>
      <c r="H29" s="16">
        <v>8.5</v>
      </c>
      <c r="I29" s="16">
        <f t="shared" si="0"/>
        <v>20.5</v>
      </c>
      <c r="J29" s="26">
        <v>213</v>
      </c>
      <c r="K29" s="26" t="str">
        <f t="shared" si="1"/>
        <v>是</v>
      </c>
      <c r="L29" s="26">
        <v>2980</v>
      </c>
      <c r="M29" s="26" t="str">
        <f t="shared" si="2"/>
        <v>是</v>
      </c>
      <c r="N29" s="43" t="s">
        <v>27</v>
      </c>
      <c r="O29" s="43" t="s">
        <v>28</v>
      </c>
      <c r="P29" s="43" t="str">
        <f t="shared" si="3"/>
        <v>否</v>
      </c>
      <c r="Q29" s="34" t="s">
        <v>63</v>
      </c>
      <c r="R29" s="35">
        <v>0</v>
      </c>
      <c r="S29" s="17">
        <v>1</v>
      </c>
    </row>
    <row r="30" ht="24.75" customHeight="1" spans="1:19">
      <c r="A30" s="16">
        <v>25</v>
      </c>
      <c r="B30" s="17" t="s">
        <v>1471</v>
      </c>
      <c r="C30" s="18">
        <v>20200316007</v>
      </c>
      <c r="D30" s="19" t="s">
        <v>1496</v>
      </c>
      <c r="E30" s="37">
        <f>VLOOKUP(C30,[14]sheet1!$A:$AU,46,0)</f>
        <v>1</v>
      </c>
      <c r="F30" s="38" t="str">
        <f>VLOOKUP(C30,[14]sheet1!$A:$AU,47,0)</f>
        <v>预就业实习</v>
      </c>
      <c r="G30" s="16">
        <v>13</v>
      </c>
      <c r="H30" s="16">
        <v>8.5</v>
      </c>
      <c r="I30" s="16">
        <f t="shared" si="0"/>
        <v>21.5</v>
      </c>
      <c r="J30" s="26">
        <v>256</v>
      </c>
      <c r="K30" s="26" t="str">
        <f t="shared" si="1"/>
        <v>是</v>
      </c>
      <c r="L30" s="26">
        <v>3150</v>
      </c>
      <c r="M30" s="26" t="str">
        <f t="shared" si="2"/>
        <v>是</v>
      </c>
      <c r="N30" s="43" t="s">
        <v>27</v>
      </c>
      <c r="O30" s="43" t="s">
        <v>28</v>
      </c>
      <c r="P30" s="43" t="str">
        <f t="shared" si="3"/>
        <v>否</v>
      </c>
      <c r="Q30" s="34" t="s">
        <v>63</v>
      </c>
      <c r="R30" s="35">
        <v>0</v>
      </c>
      <c r="S30" s="17">
        <v>1</v>
      </c>
    </row>
    <row r="31" ht="24.75" customHeight="1" spans="1:19">
      <c r="A31" s="16">
        <v>26</v>
      </c>
      <c r="B31" s="17" t="s">
        <v>1471</v>
      </c>
      <c r="C31" s="18">
        <v>20200316020</v>
      </c>
      <c r="D31" s="19" t="s">
        <v>1497</v>
      </c>
      <c r="E31" s="37">
        <f>VLOOKUP(C31,[14]sheet1!$A:$AU,46,0)</f>
        <v>0</v>
      </c>
      <c r="F31" s="38" t="str">
        <f>VLOOKUP(C31,[14]sheet1!$A:$AU,47,0)</f>
        <v/>
      </c>
      <c r="G31" s="16">
        <v>14</v>
      </c>
      <c r="H31" s="16">
        <v>8.5</v>
      </c>
      <c r="I31" s="16">
        <f t="shared" si="0"/>
        <v>22.5</v>
      </c>
      <c r="J31" s="26">
        <v>528</v>
      </c>
      <c r="K31" s="26" t="str">
        <f t="shared" si="1"/>
        <v>是</v>
      </c>
      <c r="L31" s="26">
        <v>3750</v>
      </c>
      <c r="M31" s="26" t="str">
        <f t="shared" si="2"/>
        <v>是</v>
      </c>
      <c r="N31" s="43" t="s">
        <v>27</v>
      </c>
      <c r="O31" s="43" t="s">
        <v>28</v>
      </c>
      <c r="P31" s="43" t="str">
        <f t="shared" si="3"/>
        <v>是</v>
      </c>
      <c r="Q31" s="16" t="s">
        <v>29</v>
      </c>
      <c r="R31" s="35">
        <v>0</v>
      </c>
      <c r="S31" s="17"/>
    </row>
    <row r="32" ht="24.75" customHeight="1" spans="1:19">
      <c r="A32" s="16">
        <v>27</v>
      </c>
      <c r="B32" s="17" t="s">
        <v>1471</v>
      </c>
      <c r="C32" s="18">
        <v>20200316013</v>
      </c>
      <c r="D32" s="19" t="s">
        <v>1498</v>
      </c>
      <c r="E32" s="37">
        <f>VLOOKUP(C32,[14]sheet1!$A:$AU,46,0)</f>
        <v>0</v>
      </c>
      <c r="F32" s="38" t="str">
        <f>VLOOKUP(C32,[14]sheet1!$A:$AU,47,0)</f>
        <v/>
      </c>
      <c r="G32" s="16">
        <v>12</v>
      </c>
      <c r="H32" s="16">
        <v>8.5</v>
      </c>
      <c r="I32" s="16">
        <f t="shared" si="0"/>
        <v>20.5</v>
      </c>
      <c r="J32" s="26">
        <v>218</v>
      </c>
      <c r="K32" s="26" t="str">
        <f t="shared" si="1"/>
        <v>是</v>
      </c>
      <c r="L32" s="26">
        <v>3260</v>
      </c>
      <c r="M32" s="26" t="str">
        <f t="shared" si="2"/>
        <v>是</v>
      </c>
      <c r="N32" s="43" t="s">
        <v>27</v>
      </c>
      <c r="O32" s="43" t="s">
        <v>28</v>
      </c>
      <c r="P32" s="43" t="str">
        <f t="shared" si="3"/>
        <v>是</v>
      </c>
      <c r="Q32" s="16" t="s">
        <v>29</v>
      </c>
      <c r="R32" s="35">
        <v>0</v>
      </c>
      <c r="S32" s="17"/>
    </row>
    <row r="33" ht="24.75" customHeight="1" spans="1:19">
      <c r="A33" s="16">
        <v>28</v>
      </c>
      <c r="B33" s="17" t="s">
        <v>1471</v>
      </c>
      <c r="C33" s="18">
        <v>20200316039</v>
      </c>
      <c r="D33" s="19" t="s">
        <v>1499</v>
      </c>
      <c r="E33" s="37">
        <f>VLOOKUP(C33,[14]sheet1!$A:$AU,46,0)</f>
        <v>1</v>
      </c>
      <c r="F33" s="38" t="str">
        <f>VLOOKUP(C33,[14]sheet1!$A:$AU,47,0)</f>
        <v>预就业实习</v>
      </c>
      <c r="G33" s="16">
        <v>15</v>
      </c>
      <c r="H33" s="16">
        <v>8.5</v>
      </c>
      <c r="I33" s="16">
        <f t="shared" si="0"/>
        <v>23.5</v>
      </c>
      <c r="J33" s="26">
        <v>288</v>
      </c>
      <c r="K33" s="26" t="str">
        <f t="shared" si="1"/>
        <v>是</v>
      </c>
      <c r="L33" s="26">
        <v>2990</v>
      </c>
      <c r="M33" s="26" t="str">
        <f t="shared" si="2"/>
        <v>是</v>
      </c>
      <c r="N33" s="43" t="s">
        <v>27</v>
      </c>
      <c r="O33" s="43" t="s">
        <v>28</v>
      </c>
      <c r="P33" s="43" t="str">
        <f t="shared" si="3"/>
        <v>否</v>
      </c>
      <c r="Q33" s="34" t="s">
        <v>63</v>
      </c>
      <c r="R33" s="35">
        <v>0</v>
      </c>
      <c r="S33" s="17">
        <v>1</v>
      </c>
    </row>
    <row r="34" ht="24.75" customHeight="1" spans="1:19">
      <c r="A34" s="16">
        <v>29</v>
      </c>
      <c r="B34" s="17" t="s">
        <v>1471</v>
      </c>
      <c r="C34" s="18">
        <v>20200316004</v>
      </c>
      <c r="D34" s="19" t="s">
        <v>1500</v>
      </c>
      <c r="E34" s="37">
        <f>VLOOKUP(C34,[14]sheet1!$A:$AU,46,0)</f>
        <v>1</v>
      </c>
      <c r="F34" s="38" t="str">
        <f>VLOOKUP(C34,[14]sheet1!$A:$AU,47,0)</f>
        <v>预就业实习</v>
      </c>
      <c r="G34" s="16">
        <v>17</v>
      </c>
      <c r="H34" s="16">
        <v>8.5</v>
      </c>
      <c r="I34" s="16">
        <f t="shared" si="0"/>
        <v>25.5</v>
      </c>
      <c r="J34" s="26">
        <v>325</v>
      </c>
      <c r="K34" s="26" t="str">
        <f t="shared" si="1"/>
        <v>是</v>
      </c>
      <c r="L34" s="26">
        <v>3440</v>
      </c>
      <c r="M34" s="26" t="str">
        <f t="shared" si="2"/>
        <v>是</v>
      </c>
      <c r="N34" s="43" t="s">
        <v>27</v>
      </c>
      <c r="O34" s="43" t="s">
        <v>28</v>
      </c>
      <c r="P34" s="43" t="str">
        <f t="shared" si="3"/>
        <v>否</v>
      </c>
      <c r="Q34" s="34" t="s">
        <v>63</v>
      </c>
      <c r="R34" s="35">
        <v>0</v>
      </c>
      <c r="S34" s="17">
        <v>1</v>
      </c>
    </row>
    <row r="35" ht="24.75" customHeight="1" spans="1:19">
      <c r="A35" s="16">
        <v>30</v>
      </c>
      <c r="B35" s="17" t="s">
        <v>1471</v>
      </c>
      <c r="C35" s="18">
        <v>20200316033</v>
      </c>
      <c r="D35" s="19" t="s">
        <v>1501</v>
      </c>
      <c r="E35" s="37">
        <f>VLOOKUP(C35,[14]sheet1!$A:$AU,46,0)</f>
        <v>1</v>
      </c>
      <c r="F35" s="38" t="str">
        <f>VLOOKUP(C35,[14]sheet1!$A:$AU,47,0)</f>
        <v>预就业实习</v>
      </c>
      <c r="G35" s="16">
        <v>12</v>
      </c>
      <c r="H35" s="16">
        <v>8.5</v>
      </c>
      <c r="I35" s="16">
        <f t="shared" si="0"/>
        <v>20.5</v>
      </c>
      <c r="J35" s="26">
        <v>290</v>
      </c>
      <c r="K35" s="26" t="str">
        <f t="shared" si="1"/>
        <v>是</v>
      </c>
      <c r="L35" s="26">
        <v>2805</v>
      </c>
      <c r="M35" s="26" t="str">
        <f t="shared" si="2"/>
        <v>是</v>
      </c>
      <c r="N35" s="43" t="s">
        <v>27</v>
      </c>
      <c r="O35" s="43" t="s">
        <v>28</v>
      </c>
      <c r="P35" s="43" t="str">
        <f t="shared" si="3"/>
        <v>否</v>
      </c>
      <c r="Q35" s="34" t="s">
        <v>63</v>
      </c>
      <c r="R35" s="35">
        <v>0</v>
      </c>
      <c r="S35" s="17">
        <v>1</v>
      </c>
    </row>
    <row r="36" ht="24.75" customHeight="1" spans="1:19">
      <c r="A36" s="16">
        <v>31</v>
      </c>
      <c r="B36" s="17" t="s">
        <v>1471</v>
      </c>
      <c r="C36" s="18">
        <v>20180316077</v>
      </c>
      <c r="D36" s="19" t="s">
        <v>1502</v>
      </c>
      <c r="E36" s="37">
        <f>VLOOKUP(C36,[14]sheet1!$A:$AU,46,0)</f>
        <v>1</v>
      </c>
      <c r="F36" s="38" t="str">
        <f>VLOOKUP(C36,[14]sheet1!$A:$AU,47,0)</f>
        <v>职业发展与生涯规划</v>
      </c>
      <c r="G36" s="16">
        <v>13</v>
      </c>
      <c r="H36" s="16">
        <v>8.5</v>
      </c>
      <c r="I36" s="16">
        <f t="shared" si="0"/>
        <v>21.5</v>
      </c>
      <c r="J36" s="26">
        <v>157</v>
      </c>
      <c r="K36" s="26" t="str">
        <f t="shared" si="1"/>
        <v>是</v>
      </c>
      <c r="L36" s="26">
        <v>3730</v>
      </c>
      <c r="M36" s="26" t="str">
        <f t="shared" si="2"/>
        <v>是</v>
      </c>
      <c r="N36" s="43" t="s">
        <v>27</v>
      </c>
      <c r="O36" s="43" t="s">
        <v>28</v>
      </c>
      <c r="P36" s="43" t="str">
        <f t="shared" si="3"/>
        <v>否</v>
      </c>
      <c r="Q36" s="34" t="s">
        <v>63</v>
      </c>
      <c r="R36" s="35">
        <v>0</v>
      </c>
      <c r="S36" s="17">
        <v>1</v>
      </c>
    </row>
    <row r="37" ht="24.75" customHeight="1" spans="1:19">
      <c r="A37" s="16">
        <v>32</v>
      </c>
      <c r="B37" s="17" t="s">
        <v>1471</v>
      </c>
      <c r="C37" s="18">
        <v>20200316066</v>
      </c>
      <c r="D37" s="19" t="s">
        <v>1503</v>
      </c>
      <c r="E37" s="37">
        <f>VLOOKUP(C37,[14]sheet1!$A:$AU,46,0)</f>
        <v>1</v>
      </c>
      <c r="F37" s="38" t="str">
        <f>VLOOKUP(C37,[14]sheet1!$A:$AU,47,0)</f>
        <v>数据通信技术</v>
      </c>
      <c r="G37" s="16">
        <v>12</v>
      </c>
      <c r="H37" s="16">
        <v>8.5</v>
      </c>
      <c r="I37" s="16">
        <f t="shared" si="0"/>
        <v>20.5</v>
      </c>
      <c r="J37" s="26">
        <v>156</v>
      </c>
      <c r="K37" s="26" t="str">
        <f t="shared" si="1"/>
        <v>是</v>
      </c>
      <c r="L37" s="26">
        <v>2590</v>
      </c>
      <c r="M37" s="26" t="str">
        <f t="shared" si="2"/>
        <v>是</v>
      </c>
      <c r="N37" s="43" t="s">
        <v>27</v>
      </c>
      <c r="O37" s="43" t="s">
        <v>28</v>
      </c>
      <c r="P37" s="43" t="str">
        <f t="shared" si="3"/>
        <v>否</v>
      </c>
      <c r="Q37" s="34" t="s">
        <v>63</v>
      </c>
      <c r="R37" s="35">
        <v>0</v>
      </c>
      <c r="S37" s="17">
        <v>1</v>
      </c>
    </row>
    <row r="38" ht="24.75" customHeight="1" spans="1:19">
      <c r="A38" s="16">
        <v>33</v>
      </c>
      <c r="B38" s="17" t="s">
        <v>1471</v>
      </c>
      <c r="C38" s="18">
        <v>20200105076</v>
      </c>
      <c r="D38" s="19" t="s">
        <v>1504</v>
      </c>
      <c r="E38" s="37">
        <f>VLOOKUP(C38,[14]sheet1!$A:$AU,46,0)</f>
        <v>1</v>
      </c>
      <c r="F38" s="38" t="str">
        <f>VLOOKUP(C38,[14]sheet1!$A:$AU,47,0)</f>
        <v>预就业实习</v>
      </c>
      <c r="G38" s="16">
        <v>9</v>
      </c>
      <c r="H38" s="16">
        <v>8.5</v>
      </c>
      <c r="I38" s="16">
        <f t="shared" si="0"/>
        <v>17.5</v>
      </c>
      <c r="J38" s="26">
        <v>197</v>
      </c>
      <c r="K38" s="26" t="str">
        <f t="shared" si="1"/>
        <v>是</v>
      </c>
      <c r="L38" s="26">
        <v>2650</v>
      </c>
      <c r="M38" s="26" t="str">
        <f t="shared" si="2"/>
        <v>是</v>
      </c>
      <c r="N38" s="43" t="s">
        <v>27</v>
      </c>
      <c r="O38" s="43" t="s">
        <v>28</v>
      </c>
      <c r="P38" s="43" t="str">
        <f t="shared" si="3"/>
        <v>否</v>
      </c>
      <c r="Q38" s="34" t="s">
        <v>63</v>
      </c>
      <c r="R38" s="35">
        <v>0</v>
      </c>
      <c r="S38" s="17">
        <v>1</v>
      </c>
    </row>
    <row r="39" ht="24.75" customHeight="1" spans="1:19">
      <c r="A39" s="16">
        <v>34</v>
      </c>
      <c r="B39" s="17" t="s">
        <v>1471</v>
      </c>
      <c r="C39" s="18">
        <v>20200316002</v>
      </c>
      <c r="D39" s="19" t="s">
        <v>1505</v>
      </c>
      <c r="E39" s="37">
        <f>VLOOKUP(C39,[14]sheet1!$A:$AU,46,0)</f>
        <v>3</v>
      </c>
      <c r="F39" s="38" t="str">
        <f>VLOOKUP(C39,[14]sheet1!$A:$AU,47,0)</f>
        <v>体育与健康体育与健康(二)——篮球预就业实习</v>
      </c>
      <c r="G39" s="16">
        <v>12</v>
      </c>
      <c r="H39" s="16">
        <v>8.5</v>
      </c>
      <c r="I39" s="16">
        <f t="shared" si="0"/>
        <v>20.5</v>
      </c>
      <c r="J39" s="26">
        <v>206</v>
      </c>
      <c r="K39" s="26" t="str">
        <f t="shared" si="1"/>
        <v>是</v>
      </c>
      <c r="L39" s="26">
        <v>3010</v>
      </c>
      <c r="M39" s="26" t="str">
        <f t="shared" si="2"/>
        <v>是</v>
      </c>
      <c r="N39" s="43" t="s">
        <v>27</v>
      </c>
      <c r="O39" s="43" t="s">
        <v>28</v>
      </c>
      <c r="P39" s="43" t="str">
        <f t="shared" si="3"/>
        <v>否</v>
      </c>
      <c r="Q39" s="34" t="s">
        <v>63</v>
      </c>
      <c r="R39" s="35">
        <v>0</v>
      </c>
      <c r="S39" s="17">
        <v>1</v>
      </c>
    </row>
    <row r="40" ht="24.75" customHeight="1" spans="1:19">
      <c r="A40" s="16">
        <v>35</v>
      </c>
      <c r="B40" s="17" t="s">
        <v>1471</v>
      </c>
      <c r="C40" s="18">
        <v>20200110028</v>
      </c>
      <c r="D40" s="19" t="s">
        <v>1506</v>
      </c>
      <c r="E40" s="37">
        <f>VLOOKUP(C40,[14]sheet1!$A:$AU,46,0)</f>
        <v>1</v>
      </c>
      <c r="F40" s="38" t="str">
        <f>VLOOKUP(C40,[14]sheet1!$A:$AU,47,0)</f>
        <v>预就业实习</v>
      </c>
      <c r="G40" s="16">
        <v>11</v>
      </c>
      <c r="H40" s="16">
        <v>8.5</v>
      </c>
      <c r="I40" s="16">
        <f t="shared" si="0"/>
        <v>19.5</v>
      </c>
      <c r="J40" s="26">
        <v>193</v>
      </c>
      <c r="K40" s="26" t="str">
        <f t="shared" si="1"/>
        <v>是</v>
      </c>
      <c r="L40" s="26">
        <v>2800</v>
      </c>
      <c r="M40" s="26" t="str">
        <f t="shared" si="2"/>
        <v>是</v>
      </c>
      <c r="N40" s="43" t="s">
        <v>27</v>
      </c>
      <c r="O40" s="43" t="s">
        <v>28</v>
      </c>
      <c r="P40" s="43" t="str">
        <f t="shared" si="3"/>
        <v>否</v>
      </c>
      <c r="Q40" s="34" t="s">
        <v>63</v>
      </c>
      <c r="R40" s="35">
        <v>0</v>
      </c>
      <c r="S40" s="17">
        <v>1</v>
      </c>
    </row>
    <row r="41" ht="24.75" customHeight="1" spans="1:19">
      <c r="A41" s="16">
        <v>36</v>
      </c>
      <c r="B41" s="17" t="s">
        <v>1471</v>
      </c>
      <c r="C41" s="18">
        <v>20200316019</v>
      </c>
      <c r="D41" s="19" t="s">
        <v>1507</v>
      </c>
      <c r="E41" s="37">
        <f>VLOOKUP(C41,[14]sheet1!$A:$AU,46,0)</f>
        <v>1</v>
      </c>
      <c r="F41" s="38" t="str">
        <f>VLOOKUP(C41,[14]sheet1!$A:$AU,47,0)</f>
        <v>预就业实习</v>
      </c>
      <c r="G41" s="16">
        <v>4</v>
      </c>
      <c r="H41" s="16">
        <v>8.5</v>
      </c>
      <c r="I41" s="16">
        <f t="shared" si="0"/>
        <v>12.5</v>
      </c>
      <c r="J41" s="26">
        <v>206</v>
      </c>
      <c r="K41" s="26" t="str">
        <f t="shared" si="1"/>
        <v>是</v>
      </c>
      <c r="L41" s="26">
        <v>2665</v>
      </c>
      <c r="M41" s="26" t="str">
        <f t="shared" si="2"/>
        <v>是</v>
      </c>
      <c r="N41" s="43" t="s">
        <v>27</v>
      </c>
      <c r="O41" s="43" t="s">
        <v>28</v>
      </c>
      <c r="P41" s="43" t="str">
        <f t="shared" si="3"/>
        <v>否</v>
      </c>
      <c r="Q41" s="34" t="s">
        <v>63</v>
      </c>
      <c r="R41" s="35">
        <v>0</v>
      </c>
      <c r="S41" s="17">
        <v>1.2</v>
      </c>
    </row>
    <row r="42" ht="24.75" customHeight="1" spans="1:19">
      <c r="A42" s="16">
        <v>37</v>
      </c>
      <c r="B42" s="17" t="s">
        <v>1508</v>
      </c>
      <c r="C42" s="18">
        <v>20200302012</v>
      </c>
      <c r="D42" s="19" t="s">
        <v>1509</v>
      </c>
      <c r="E42" s="37">
        <f>VLOOKUP(C42,[14]sheet1!$A:$AU,46,0)</f>
        <v>1</v>
      </c>
      <c r="F42" s="38" t="str">
        <f>VLOOKUP(C42,[14]sheet1!$A:$AU,47,0)</f>
        <v>预就业实习</v>
      </c>
      <c r="G42" s="16">
        <v>11</v>
      </c>
      <c r="H42" s="16">
        <v>9</v>
      </c>
      <c r="I42" s="16">
        <f t="shared" si="0"/>
        <v>20</v>
      </c>
      <c r="J42" s="26">
        <v>358</v>
      </c>
      <c r="K42" s="26" t="str">
        <f t="shared" si="1"/>
        <v>是</v>
      </c>
      <c r="L42" s="26">
        <v>4170</v>
      </c>
      <c r="M42" s="26" t="str">
        <f t="shared" si="2"/>
        <v>是</v>
      </c>
      <c r="N42" s="43" t="s">
        <v>27</v>
      </c>
      <c r="O42" s="43" t="s">
        <v>28</v>
      </c>
      <c r="P42" s="43" t="str">
        <f t="shared" si="3"/>
        <v>否</v>
      </c>
      <c r="Q42" s="34" t="s">
        <v>63</v>
      </c>
      <c r="R42" s="35">
        <v>0</v>
      </c>
      <c r="S42" s="17">
        <v>1</v>
      </c>
    </row>
    <row r="43" ht="24.75" customHeight="1" spans="1:19">
      <c r="A43" s="16">
        <v>38</v>
      </c>
      <c r="B43" s="17" t="s">
        <v>1508</v>
      </c>
      <c r="C43" s="18">
        <v>20180401025</v>
      </c>
      <c r="D43" s="19" t="s">
        <v>1510</v>
      </c>
      <c r="E43" s="37">
        <f>VLOOKUP(C43,[14]sheet1!$A:$AU,46,0)</f>
        <v>1</v>
      </c>
      <c r="F43" s="38" t="str">
        <f>VLOOKUP(C43,[14]sheet1!$A:$AU,47,0)</f>
        <v>预就业实习</v>
      </c>
      <c r="G43" s="16">
        <v>11</v>
      </c>
      <c r="H43" s="16">
        <v>9</v>
      </c>
      <c r="I43" s="16">
        <f t="shared" si="0"/>
        <v>20</v>
      </c>
      <c r="J43" s="26">
        <v>329</v>
      </c>
      <c r="K43" s="26" t="str">
        <f t="shared" si="1"/>
        <v>是</v>
      </c>
      <c r="L43" s="26">
        <v>4230</v>
      </c>
      <c r="M43" s="26" t="str">
        <f t="shared" si="2"/>
        <v>是</v>
      </c>
      <c r="N43" s="43" t="s">
        <v>27</v>
      </c>
      <c r="O43" s="43" t="s">
        <v>28</v>
      </c>
      <c r="P43" s="43" t="str">
        <f t="shared" si="3"/>
        <v>否</v>
      </c>
      <c r="Q43" s="34" t="s">
        <v>63</v>
      </c>
      <c r="R43" s="35">
        <v>0</v>
      </c>
      <c r="S43" s="17">
        <v>1</v>
      </c>
    </row>
    <row r="44" ht="24.75" customHeight="1" spans="1:19">
      <c r="A44" s="16">
        <v>39</v>
      </c>
      <c r="B44" s="17" t="s">
        <v>1508</v>
      </c>
      <c r="C44" s="18">
        <v>20200302052</v>
      </c>
      <c r="D44" s="19" t="s">
        <v>1511</v>
      </c>
      <c r="E44" s="37">
        <f>VLOOKUP(C44,[14]sheet1!$A:$AU,46,0)</f>
        <v>0</v>
      </c>
      <c r="F44" s="38" t="str">
        <f>VLOOKUP(C44,[14]sheet1!$A:$AU,47,0)</f>
        <v/>
      </c>
      <c r="G44" s="16">
        <v>13</v>
      </c>
      <c r="H44" s="16">
        <v>9</v>
      </c>
      <c r="I44" s="16">
        <f t="shared" si="0"/>
        <v>22</v>
      </c>
      <c r="J44" s="26">
        <v>338</v>
      </c>
      <c r="K44" s="26" t="str">
        <f t="shared" si="1"/>
        <v>是</v>
      </c>
      <c r="L44" s="26">
        <v>3890</v>
      </c>
      <c r="M44" s="26" t="str">
        <f t="shared" si="2"/>
        <v>是</v>
      </c>
      <c r="N44" s="43" t="s">
        <v>27</v>
      </c>
      <c r="O44" s="43" t="s">
        <v>28</v>
      </c>
      <c r="P44" s="43" t="str">
        <f t="shared" si="3"/>
        <v>是</v>
      </c>
      <c r="Q44" s="16" t="s">
        <v>29</v>
      </c>
      <c r="R44" s="35">
        <v>0</v>
      </c>
      <c r="S44" s="17"/>
    </row>
    <row r="45" ht="24.75" customHeight="1" spans="1:19">
      <c r="A45" s="16">
        <v>40</v>
      </c>
      <c r="B45" s="17" t="s">
        <v>1508</v>
      </c>
      <c r="C45" s="18">
        <v>20200316022</v>
      </c>
      <c r="D45" s="19" t="s">
        <v>1512</v>
      </c>
      <c r="E45" s="37">
        <f>VLOOKUP(C45,[14]sheet1!$A:$AU,46,0)</f>
        <v>0</v>
      </c>
      <c r="F45" s="38" t="str">
        <f>VLOOKUP(C45,[14]sheet1!$A:$AU,47,0)</f>
        <v/>
      </c>
      <c r="G45" s="16">
        <v>10</v>
      </c>
      <c r="H45" s="16">
        <v>9</v>
      </c>
      <c r="I45" s="16">
        <f t="shared" si="0"/>
        <v>19</v>
      </c>
      <c r="J45" s="26">
        <v>334</v>
      </c>
      <c r="K45" s="26" t="str">
        <f t="shared" si="1"/>
        <v>是</v>
      </c>
      <c r="L45" s="26">
        <v>3010</v>
      </c>
      <c r="M45" s="26" t="str">
        <f t="shared" si="2"/>
        <v>是</v>
      </c>
      <c r="N45" s="43" t="s">
        <v>27</v>
      </c>
      <c r="O45" s="43" t="s">
        <v>28</v>
      </c>
      <c r="P45" s="43" t="str">
        <f t="shared" si="3"/>
        <v>是</v>
      </c>
      <c r="Q45" s="16" t="s">
        <v>29</v>
      </c>
      <c r="R45" s="35">
        <v>0</v>
      </c>
      <c r="S45" s="17"/>
    </row>
    <row r="46" ht="24.75" customHeight="1" spans="1:19">
      <c r="A46" s="16">
        <v>41</v>
      </c>
      <c r="B46" s="17" t="s">
        <v>1508</v>
      </c>
      <c r="C46" s="18">
        <v>20200316048</v>
      </c>
      <c r="D46" s="19" t="s">
        <v>1513</v>
      </c>
      <c r="E46" s="37">
        <f>VLOOKUP(C46,[14]sheet1!$A:$AU,46,0)</f>
        <v>0</v>
      </c>
      <c r="F46" s="38" t="str">
        <f>VLOOKUP(C46,[14]sheet1!$A:$AU,47,0)</f>
        <v/>
      </c>
      <c r="G46" s="16">
        <v>10</v>
      </c>
      <c r="H46" s="16">
        <v>9</v>
      </c>
      <c r="I46" s="16">
        <f t="shared" si="0"/>
        <v>19</v>
      </c>
      <c r="J46" s="26">
        <v>411</v>
      </c>
      <c r="K46" s="26" t="str">
        <f t="shared" si="1"/>
        <v>是</v>
      </c>
      <c r="L46" s="26">
        <v>4070</v>
      </c>
      <c r="M46" s="26" t="str">
        <f t="shared" si="2"/>
        <v>是</v>
      </c>
      <c r="N46" s="43" t="s">
        <v>27</v>
      </c>
      <c r="O46" s="43" t="s">
        <v>28</v>
      </c>
      <c r="P46" s="43" t="str">
        <f t="shared" si="3"/>
        <v>是</v>
      </c>
      <c r="Q46" s="16" t="s">
        <v>29</v>
      </c>
      <c r="R46" s="35">
        <v>0</v>
      </c>
      <c r="S46" s="17"/>
    </row>
    <row r="47" ht="24.75" customHeight="1" spans="1:19">
      <c r="A47" s="16">
        <v>42</v>
      </c>
      <c r="B47" s="17" t="s">
        <v>1508</v>
      </c>
      <c r="C47" s="18">
        <v>20200205230</v>
      </c>
      <c r="D47" s="19" t="s">
        <v>1514</v>
      </c>
      <c r="E47" s="37">
        <f>VLOOKUP(C47,[14]sheet1!$A:$AU,46,0)</f>
        <v>0</v>
      </c>
      <c r="F47" s="38" t="str">
        <f>VLOOKUP(C47,[14]sheet1!$A:$AU,47,0)</f>
        <v/>
      </c>
      <c r="G47" s="16">
        <v>11</v>
      </c>
      <c r="H47" s="16">
        <v>11</v>
      </c>
      <c r="I47" s="16">
        <f t="shared" si="0"/>
        <v>22</v>
      </c>
      <c r="J47" s="26">
        <v>283</v>
      </c>
      <c r="K47" s="26" t="str">
        <f t="shared" si="1"/>
        <v>是</v>
      </c>
      <c r="L47" s="26">
        <v>3280</v>
      </c>
      <c r="M47" s="26" t="str">
        <f t="shared" si="2"/>
        <v>是</v>
      </c>
      <c r="N47" s="43" t="s">
        <v>27</v>
      </c>
      <c r="O47" s="43" t="s">
        <v>28</v>
      </c>
      <c r="P47" s="43" t="str">
        <f t="shared" si="3"/>
        <v>是</v>
      </c>
      <c r="Q47" s="16" t="s">
        <v>29</v>
      </c>
      <c r="R47" s="35">
        <v>0</v>
      </c>
      <c r="S47" s="17"/>
    </row>
    <row r="48" ht="24.75" customHeight="1" spans="1:19">
      <c r="A48" s="16">
        <v>43</v>
      </c>
      <c r="B48" s="17" t="s">
        <v>1508</v>
      </c>
      <c r="C48" s="18">
        <v>20200316065</v>
      </c>
      <c r="D48" s="19" t="s">
        <v>1515</v>
      </c>
      <c r="E48" s="37">
        <f>VLOOKUP(C48,[14]sheet1!$A:$AU,46,0)</f>
        <v>0</v>
      </c>
      <c r="F48" s="38" t="str">
        <f>VLOOKUP(C48,[14]sheet1!$A:$AU,47,0)</f>
        <v/>
      </c>
      <c r="G48" s="16">
        <v>12</v>
      </c>
      <c r="H48" s="16">
        <v>9</v>
      </c>
      <c r="I48" s="16">
        <f t="shared" si="0"/>
        <v>21</v>
      </c>
      <c r="J48" s="26">
        <v>334</v>
      </c>
      <c r="K48" s="26" t="str">
        <f t="shared" si="1"/>
        <v>是</v>
      </c>
      <c r="L48" s="26">
        <v>3160</v>
      </c>
      <c r="M48" s="26" t="str">
        <f t="shared" si="2"/>
        <v>是</v>
      </c>
      <c r="N48" s="43" t="s">
        <v>27</v>
      </c>
      <c r="O48" s="43" t="s">
        <v>28</v>
      </c>
      <c r="P48" s="43" t="str">
        <f t="shared" si="3"/>
        <v>是</v>
      </c>
      <c r="Q48" s="16" t="s">
        <v>29</v>
      </c>
      <c r="R48" s="35">
        <v>0</v>
      </c>
      <c r="S48" s="17"/>
    </row>
    <row r="49" ht="24.75" customHeight="1" spans="1:19">
      <c r="A49" s="16">
        <v>44</v>
      </c>
      <c r="B49" s="17" t="s">
        <v>1508</v>
      </c>
      <c r="C49" s="18">
        <v>20200316052</v>
      </c>
      <c r="D49" s="19" t="s">
        <v>1516</v>
      </c>
      <c r="E49" s="37">
        <f>VLOOKUP(C49,[14]sheet1!$A:$AU,46,0)</f>
        <v>0</v>
      </c>
      <c r="F49" s="38" t="str">
        <f>VLOOKUP(C49,[14]sheet1!$A:$AU,47,0)</f>
        <v/>
      </c>
      <c r="G49" s="16">
        <v>10</v>
      </c>
      <c r="H49" s="16">
        <v>9</v>
      </c>
      <c r="I49" s="16">
        <f t="shared" si="0"/>
        <v>19</v>
      </c>
      <c r="J49" s="26">
        <v>252</v>
      </c>
      <c r="K49" s="26" t="str">
        <f t="shared" si="1"/>
        <v>是</v>
      </c>
      <c r="L49" s="26">
        <v>3095</v>
      </c>
      <c r="M49" s="26" t="str">
        <f t="shared" si="2"/>
        <v>是</v>
      </c>
      <c r="N49" s="43" t="s">
        <v>27</v>
      </c>
      <c r="O49" s="43" t="s">
        <v>28</v>
      </c>
      <c r="P49" s="43" t="str">
        <f t="shared" si="3"/>
        <v>是</v>
      </c>
      <c r="Q49" s="16" t="s">
        <v>29</v>
      </c>
      <c r="R49" s="35">
        <v>0</v>
      </c>
      <c r="S49" s="17"/>
    </row>
    <row r="50" ht="24.75" customHeight="1" spans="1:19">
      <c r="A50" s="16">
        <v>45</v>
      </c>
      <c r="B50" s="17" t="s">
        <v>1508</v>
      </c>
      <c r="C50" s="18">
        <v>20200316064</v>
      </c>
      <c r="D50" s="19" t="s">
        <v>1517</v>
      </c>
      <c r="E50" s="37">
        <f>VLOOKUP(C50,[14]sheet1!$A:$AU,46,0)</f>
        <v>0</v>
      </c>
      <c r="F50" s="38" t="str">
        <f>VLOOKUP(C50,[14]sheet1!$A:$AU,47,0)</f>
        <v/>
      </c>
      <c r="G50" s="16">
        <v>13</v>
      </c>
      <c r="H50" s="16">
        <v>9</v>
      </c>
      <c r="I50" s="16">
        <f t="shared" si="0"/>
        <v>22</v>
      </c>
      <c r="J50" s="26">
        <v>372</v>
      </c>
      <c r="K50" s="26" t="str">
        <f t="shared" si="1"/>
        <v>是</v>
      </c>
      <c r="L50" s="26">
        <v>3690</v>
      </c>
      <c r="M50" s="26" t="str">
        <f t="shared" si="2"/>
        <v>是</v>
      </c>
      <c r="N50" s="43" t="s">
        <v>27</v>
      </c>
      <c r="O50" s="43" t="s">
        <v>28</v>
      </c>
      <c r="P50" s="43" t="str">
        <f t="shared" si="3"/>
        <v>是</v>
      </c>
      <c r="Q50" s="16" t="s">
        <v>29</v>
      </c>
      <c r="R50" s="35">
        <v>0</v>
      </c>
      <c r="S50" s="17"/>
    </row>
    <row r="51" ht="24.75" customHeight="1" spans="1:19">
      <c r="A51" s="16">
        <v>46</v>
      </c>
      <c r="B51" s="17" t="s">
        <v>1508</v>
      </c>
      <c r="C51" s="18">
        <v>20200316030</v>
      </c>
      <c r="D51" s="19" t="s">
        <v>1518</v>
      </c>
      <c r="E51" s="37">
        <f>VLOOKUP(C51,[14]sheet1!$A:$AU,46,0)</f>
        <v>0</v>
      </c>
      <c r="F51" s="38" t="str">
        <f>VLOOKUP(C51,[14]sheet1!$A:$AU,47,0)</f>
        <v/>
      </c>
      <c r="G51" s="16">
        <v>18</v>
      </c>
      <c r="H51" s="16">
        <v>9</v>
      </c>
      <c r="I51" s="16">
        <f t="shared" si="0"/>
        <v>27</v>
      </c>
      <c r="J51" s="26">
        <v>426</v>
      </c>
      <c r="K51" s="26" t="str">
        <f t="shared" si="1"/>
        <v>是</v>
      </c>
      <c r="L51" s="26">
        <v>3670</v>
      </c>
      <c r="M51" s="26" t="str">
        <f t="shared" si="2"/>
        <v>是</v>
      </c>
      <c r="N51" s="43" t="s">
        <v>27</v>
      </c>
      <c r="O51" s="43" t="s">
        <v>28</v>
      </c>
      <c r="P51" s="43" t="str">
        <f t="shared" si="3"/>
        <v>是</v>
      </c>
      <c r="Q51" s="16" t="s">
        <v>29</v>
      </c>
      <c r="R51" s="35">
        <v>0</v>
      </c>
      <c r="S51" s="17"/>
    </row>
    <row r="52" ht="24.75" customHeight="1" spans="1:19">
      <c r="A52" s="16">
        <v>47</v>
      </c>
      <c r="B52" s="17" t="s">
        <v>1508</v>
      </c>
      <c r="C52" s="18">
        <v>20200316026</v>
      </c>
      <c r="D52" s="19" t="s">
        <v>1519</v>
      </c>
      <c r="E52" s="37">
        <f>VLOOKUP(C52,[14]sheet1!$A:$AU,46,0)</f>
        <v>0</v>
      </c>
      <c r="F52" s="38" t="str">
        <f>VLOOKUP(C52,[14]sheet1!$A:$AU,47,0)</f>
        <v/>
      </c>
      <c r="G52" s="16">
        <v>10</v>
      </c>
      <c r="H52" s="16">
        <v>9</v>
      </c>
      <c r="I52" s="16">
        <f t="shared" si="0"/>
        <v>19</v>
      </c>
      <c r="J52" s="26">
        <v>348</v>
      </c>
      <c r="K52" s="26" t="str">
        <f t="shared" si="1"/>
        <v>是</v>
      </c>
      <c r="L52" s="26">
        <v>3090</v>
      </c>
      <c r="M52" s="26" t="str">
        <f t="shared" si="2"/>
        <v>是</v>
      </c>
      <c r="N52" s="43" t="s">
        <v>27</v>
      </c>
      <c r="O52" s="43" t="s">
        <v>28</v>
      </c>
      <c r="P52" s="43" t="str">
        <f t="shared" si="3"/>
        <v>是</v>
      </c>
      <c r="Q52" s="16" t="s">
        <v>29</v>
      </c>
      <c r="R52" s="35">
        <v>0</v>
      </c>
      <c r="S52" s="17"/>
    </row>
    <row r="53" ht="24.75" customHeight="1" spans="1:19">
      <c r="A53" s="16">
        <v>48</v>
      </c>
      <c r="B53" s="17" t="s">
        <v>1508</v>
      </c>
      <c r="C53" s="18">
        <v>20200316029</v>
      </c>
      <c r="D53" s="19" t="s">
        <v>1520</v>
      </c>
      <c r="E53" s="37">
        <f>VLOOKUP(C53,[14]sheet1!$A:$AU,46,0)</f>
        <v>0</v>
      </c>
      <c r="F53" s="38" t="str">
        <f>VLOOKUP(C53,[14]sheet1!$A:$AU,47,0)</f>
        <v/>
      </c>
      <c r="G53" s="16">
        <v>13</v>
      </c>
      <c r="H53" s="16">
        <v>9</v>
      </c>
      <c r="I53" s="16">
        <f t="shared" si="0"/>
        <v>22</v>
      </c>
      <c r="J53" s="26">
        <v>358</v>
      </c>
      <c r="K53" s="26" t="str">
        <f t="shared" si="1"/>
        <v>是</v>
      </c>
      <c r="L53" s="26">
        <v>3530</v>
      </c>
      <c r="M53" s="26" t="str">
        <f t="shared" si="2"/>
        <v>是</v>
      </c>
      <c r="N53" s="43" t="s">
        <v>27</v>
      </c>
      <c r="O53" s="43" t="s">
        <v>28</v>
      </c>
      <c r="P53" s="43" t="str">
        <f t="shared" si="3"/>
        <v>是</v>
      </c>
      <c r="Q53" s="16" t="s">
        <v>29</v>
      </c>
      <c r="R53" s="35">
        <v>0</v>
      </c>
      <c r="S53" s="17"/>
    </row>
    <row r="54" ht="24.75" customHeight="1" spans="1:19">
      <c r="A54" s="16">
        <v>49</v>
      </c>
      <c r="B54" s="17" t="s">
        <v>1508</v>
      </c>
      <c r="C54" s="18">
        <v>20200202044</v>
      </c>
      <c r="D54" s="19" t="s">
        <v>1521</v>
      </c>
      <c r="E54" s="37">
        <f>VLOOKUP(C54,[14]sheet1!$A:$AU,46,0)</f>
        <v>1</v>
      </c>
      <c r="F54" s="38" t="str">
        <f>VLOOKUP(C54,[14]sheet1!$A:$AU,47,0)</f>
        <v>体育与健康(二)——篮球</v>
      </c>
      <c r="G54" s="16">
        <v>12</v>
      </c>
      <c r="H54" s="16">
        <v>9</v>
      </c>
      <c r="I54" s="16">
        <f t="shared" si="0"/>
        <v>21</v>
      </c>
      <c r="J54" s="26">
        <v>261</v>
      </c>
      <c r="K54" s="26" t="str">
        <f t="shared" si="1"/>
        <v>是</v>
      </c>
      <c r="L54" s="26">
        <v>2820</v>
      </c>
      <c r="M54" s="26" t="str">
        <f t="shared" si="2"/>
        <v>是</v>
      </c>
      <c r="N54" s="43" t="s">
        <v>27</v>
      </c>
      <c r="O54" s="43" t="s">
        <v>28</v>
      </c>
      <c r="P54" s="43" t="str">
        <f t="shared" si="3"/>
        <v>否</v>
      </c>
      <c r="Q54" s="34" t="s">
        <v>63</v>
      </c>
      <c r="R54" s="35">
        <v>0</v>
      </c>
      <c r="S54" s="17">
        <v>1</v>
      </c>
    </row>
    <row r="55" ht="24.75" customHeight="1" spans="1:19">
      <c r="A55" s="16">
        <v>50</v>
      </c>
      <c r="B55" s="17" t="s">
        <v>1508</v>
      </c>
      <c r="C55" s="18">
        <v>20200316035</v>
      </c>
      <c r="D55" s="19" t="s">
        <v>1522</v>
      </c>
      <c r="E55" s="37">
        <f>VLOOKUP(C55,[14]sheet1!$A:$AU,46,0)</f>
        <v>0</v>
      </c>
      <c r="F55" s="38" t="str">
        <f>VLOOKUP(C55,[14]sheet1!$A:$AU,47,0)</f>
        <v/>
      </c>
      <c r="G55" s="16">
        <v>11</v>
      </c>
      <c r="H55" s="16">
        <v>9</v>
      </c>
      <c r="I55" s="16">
        <f t="shared" si="0"/>
        <v>20</v>
      </c>
      <c r="J55" s="26">
        <v>290</v>
      </c>
      <c r="K55" s="26" t="str">
        <f t="shared" si="1"/>
        <v>是</v>
      </c>
      <c r="L55" s="26">
        <v>2785</v>
      </c>
      <c r="M55" s="26" t="str">
        <f t="shared" si="2"/>
        <v>是</v>
      </c>
      <c r="N55" s="43" t="s">
        <v>27</v>
      </c>
      <c r="O55" s="43" t="s">
        <v>28</v>
      </c>
      <c r="P55" s="43" t="str">
        <f t="shared" si="3"/>
        <v>是</v>
      </c>
      <c r="Q55" s="16" t="s">
        <v>29</v>
      </c>
      <c r="R55" s="35">
        <v>0</v>
      </c>
      <c r="S55" s="17"/>
    </row>
    <row r="56" ht="24.75" customHeight="1" spans="1:19">
      <c r="A56" s="16">
        <v>51</v>
      </c>
      <c r="B56" s="17" t="s">
        <v>1508</v>
      </c>
      <c r="C56" s="18">
        <v>20200316067</v>
      </c>
      <c r="D56" s="19" t="s">
        <v>1523</v>
      </c>
      <c r="E56" s="37">
        <f>VLOOKUP(C56,[14]sheet1!$A:$AU,46,0)</f>
        <v>0</v>
      </c>
      <c r="F56" s="38" t="str">
        <f>VLOOKUP(C56,[14]sheet1!$A:$AU,47,0)</f>
        <v/>
      </c>
      <c r="G56" s="16">
        <v>9</v>
      </c>
      <c r="H56" s="16">
        <v>9</v>
      </c>
      <c r="I56" s="16">
        <f t="shared" si="0"/>
        <v>18</v>
      </c>
      <c r="J56" s="26">
        <v>257</v>
      </c>
      <c r="K56" s="26" t="str">
        <f t="shared" si="1"/>
        <v>是</v>
      </c>
      <c r="L56" s="26">
        <v>2960</v>
      </c>
      <c r="M56" s="26" t="str">
        <f t="shared" si="2"/>
        <v>是</v>
      </c>
      <c r="N56" s="43" t="s">
        <v>27</v>
      </c>
      <c r="O56" s="43" t="s">
        <v>28</v>
      </c>
      <c r="P56" s="43" t="str">
        <f t="shared" si="3"/>
        <v>是</v>
      </c>
      <c r="Q56" s="16" t="s">
        <v>29</v>
      </c>
      <c r="R56" s="35">
        <v>0</v>
      </c>
      <c r="S56" s="17"/>
    </row>
    <row r="57" ht="24.75" customHeight="1" spans="1:19">
      <c r="A57" s="16">
        <v>52</v>
      </c>
      <c r="B57" s="17" t="s">
        <v>1508</v>
      </c>
      <c r="C57" s="18">
        <v>20200316056</v>
      </c>
      <c r="D57" s="19" t="s">
        <v>1524</v>
      </c>
      <c r="E57" s="37">
        <f>VLOOKUP(C57,[14]sheet1!$A:$AU,46,0)</f>
        <v>0</v>
      </c>
      <c r="F57" s="38" t="str">
        <f>VLOOKUP(C57,[14]sheet1!$A:$AU,47,0)</f>
        <v/>
      </c>
      <c r="G57" s="16">
        <v>9</v>
      </c>
      <c r="H57" s="16">
        <v>9</v>
      </c>
      <c r="I57" s="16">
        <f t="shared" si="0"/>
        <v>18</v>
      </c>
      <c r="J57" s="26">
        <v>219</v>
      </c>
      <c r="K57" s="26" t="str">
        <f t="shared" si="1"/>
        <v>是</v>
      </c>
      <c r="L57" s="26">
        <v>2870</v>
      </c>
      <c r="M57" s="26" t="str">
        <f t="shared" si="2"/>
        <v>是</v>
      </c>
      <c r="N57" s="43" t="s">
        <v>27</v>
      </c>
      <c r="O57" s="43" t="s">
        <v>28</v>
      </c>
      <c r="P57" s="43" t="str">
        <f t="shared" si="3"/>
        <v>是</v>
      </c>
      <c r="Q57" s="16" t="s">
        <v>29</v>
      </c>
      <c r="R57" s="35">
        <v>0</v>
      </c>
      <c r="S57" s="17"/>
    </row>
    <row r="58" ht="24.75" customHeight="1" spans="1:19">
      <c r="A58" s="16">
        <v>53</v>
      </c>
      <c r="B58" s="17" t="s">
        <v>1508</v>
      </c>
      <c r="C58" s="18">
        <v>20200316005</v>
      </c>
      <c r="D58" s="19" t="s">
        <v>1525</v>
      </c>
      <c r="E58" s="37">
        <f>VLOOKUP(C58,[14]sheet1!$A:$AU,46,0)</f>
        <v>0</v>
      </c>
      <c r="F58" s="38" t="str">
        <f>VLOOKUP(C58,[14]sheet1!$A:$AU,47,0)</f>
        <v/>
      </c>
      <c r="G58" s="16">
        <v>9</v>
      </c>
      <c r="H58" s="16">
        <v>9</v>
      </c>
      <c r="I58" s="16">
        <f t="shared" si="0"/>
        <v>18</v>
      </c>
      <c r="J58" s="26">
        <v>270</v>
      </c>
      <c r="K58" s="26" t="str">
        <f t="shared" si="1"/>
        <v>是</v>
      </c>
      <c r="L58" s="26">
        <v>2980</v>
      </c>
      <c r="M58" s="26" t="str">
        <f t="shared" si="2"/>
        <v>是</v>
      </c>
      <c r="N58" s="43" t="s">
        <v>27</v>
      </c>
      <c r="O58" s="43" t="s">
        <v>28</v>
      </c>
      <c r="P58" s="43" t="str">
        <f t="shared" si="3"/>
        <v>是</v>
      </c>
      <c r="Q58" s="16" t="s">
        <v>29</v>
      </c>
      <c r="R58" s="35">
        <v>0</v>
      </c>
      <c r="S58" s="17"/>
    </row>
    <row r="59" ht="24.75" customHeight="1" spans="1:19">
      <c r="A59" s="16">
        <v>54</v>
      </c>
      <c r="B59" s="17" t="s">
        <v>1508</v>
      </c>
      <c r="C59" s="18">
        <v>20200316050</v>
      </c>
      <c r="D59" s="19" t="s">
        <v>1526</v>
      </c>
      <c r="E59" s="37">
        <f>VLOOKUP(C59,[14]sheet1!$A:$AU,46,0)</f>
        <v>0</v>
      </c>
      <c r="F59" s="38" t="str">
        <f>VLOOKUP(C59,[14]sheet1!$A:$AU,47,0)</f>
        <v/>
      </c>
      <c r="G59" s="16">
        <v>9</v>
      </c>
      <c r="H59" s="16">
        <v>9</v>
      </c>
      <c r="I59" s="16">
        <f t="shared" si="0"/>
        <v>18</v>
      </c>
      <c r="J59" s="26">
        <v>217</v>
      </c>
      <c r="K59" s="26" t="str">
        <f t="shared" si="1"/>
        <v>是</v>
      </c>
      <c r="L59" s="26">
        <v>2930</v>
      </c>
      <c r="M59" s="26" t="str">
        <f t="shared" si="2"/>
        <v>是</v>
      </c>
      <c r="N59" s="43" t="s">
        <v>27</v>
      </c>
      <c r="O59" s="43" t="s">
        <v>28</v>
      </c>
      <c r="P59" s="43" t="str">
        <f t="shared" si="3"/>
        <v>是</v>
      </c>
      <c r="Q59" s="16" t="s">
        <v>29</v>
      </c>
      <c r="R59" s="35">
        <v>0</v>
      </c>
      <c r="S59" s="17"/>
    </row>
    <row r="60" ht="24.75" customHeight="1" spans="1:19">
      <c r="A60" s="16">
        <v>55</v>
      </c>
      <c r="B60" s="17" t="s">
        <v>1508</v>
      </c>
      <c r="C60" s="18">
        <v>20200316031</v>
      </c>
      <c r="D60" s="19" t="s">
        <v>1527</v>
      </c>
      <c r="E60" s="37">
        <f>VLOOKUP(C60,[14]sheet1!$A:$AU,46,0)</f>
        <v>0</v>
      </c>
      <c r="F60" s="38" t="str">
        <f>VLOOKUP(C60,[14]sheet1!$A:$AU,47,0)</f>
        <v/>
      </c>
      <c r="G60" s="16">
        <v>10</v>
      </c>
      <c r="H60" s="16">
        <v>9</v>
      </c>
      <c r="I60" s="16">
        <f t="shared" si="0"/>
        <v>19</v>
      </c>
      <c r="J60" s="26">
        <v>298</v>
      </c>
      <c r="K60" s="26" t="str">
        <f t="shared" si="1"/>
        <v>是</v>
      </c>
      <c r="L60" s="26">
        <v>3150</v>
      </c>
      <c r="M60" s="26" t="str">
        <f t="shared" si="2"/>
        <v>是</v>
      </c>
      <c r="N60" s="43" t="s">
        <v>27</v>
      </c>
      <c r="O60" s="43" t="s">
        <v>28</v>
      </c>
      <c r="P60" s="43" t="str">
        <f t="shared" si="3"/>
        <v>是</v>
      </c>
      <c r="Q60" s="16" t="s">
        <v>29</v>
      </c>
      <c r="R60" s="35">
        <v>0</v>
      </c>
      <c r="S60" s="17"/>
    </row>
    <row r="61" ht="24.75" customHeight="1" spans="1:19">
      <c r="A61" s="16">
        <v>56</v>
      </c>
      <c r="B61" s="17" t="s">
        <v>1508</v>
      </c>
      <c r="C61" s="18">
        <v>20200316024</v>
      </c>
      <c r="D61" s="19" t="s">
        <v>1528</v>
      </c>
      <c r="E61" s="37">
        <f>VLOOKUP(C61,[14]sheet1!$A:$AU,46,0)</f>
        <v>0</v>
      </c>
      <c r="F61" s="38" t="str">
        <f>VLOOKUP(C61,[14]sheet1!$A:$AU,47,0)</f>
        <v/>
      </c>
      <c r="G61" s="16">
        <v>12</v>
      </c>
      <c r="H61" s="16">
        <v>9</v>
      </c>
      <c r="I61" s="16">
        <f t="shared" si="0"/>
        <v>21</v>
      </c>
      <c r="J61" s="26">
        <v>299</v>
      </c>
      <c r="K61" s="26" t="str">
        <f t="shared" si="1"/>
        <v>是</v>
      </c>
      <c r="L61" s="26">
        <v>2910</v>
      </c>
      <c r="M61" s="26" t="str">
        <f t="shared" si="2"/>
        <v>是</v>
      </c>
      <c r="N61" s="43" t="s">
        <v>27</v>
      </c>
      <c r="O61" s="43" t="s">
        <v>28</v>
      </c>
      <c r="P61" s="43" t="str">
        <f t="shared" si="3"/>
        <v>是</v>
      </c>
      <c r="Q61" s="16" t="s">
        <v>29</v>
      </c>
      <c r="R61" s="35">
        <v>0</v>
      </c>
      <c r="S61" s="17"/>
    </row>
    <row r="62" ht="24.75" customHeight="1" spans="1:19">
      <c r="A62" s="16">
        <v>57</v>
      </c>
      <c r="B62" s="17" t="s">
        <v>1508</v>
      </c>
      <c r="C62" s="18">
        <v>20200405029</v>
      </c>
      <c r="D62" s="19" t="s">
        <v>1529</v>
      </c>
      <c r="E62" s="37">
        <f>VLOOKUP(C62,[14]sheet1!$A:$AU,46,0)</f>
        <v>0</v>
      </c>
      <c r="F62" s="38" t="str">
        <f>VLOOKUP(C62,[14]sheet1!$A:$AU,47,0)</f>
        <v/>
      </c>
      <c r="G62" s="16">
        <v>10</v>
      </c>
      <c r="H62" s="16">
        <v>12</v>
      </c>
      <c r="I62" s="16">
        <f t="shared" si="0"/>
        <v>22</v>
      </c>
      <c r="J62" s="26">
        <v>225</v>
      </c>
      <c r="K62" s="26" t="str">
        <f t="shared" si="1"/>
        <v>是</v>
      </c>
      <c r="L62" s="26">
        <v>2720</v>
      </c>
      <c r="M62" s="26" t="str">
        <f t="shared" si="2"/>
        <v>是</v>
      </c>
      <c r="N62" s="43" t="s">
        <v>27</v>
      </c>
      <c r="O62" s="43" t="s">
        <v>28</v>
      </c>
      <c r="P62" s="43" t="str">
        <f t="shared" si="3"/>
        <v>是</v>
      </c>
      <c r="Q62" s="16" t="s">
        <v>29</v>
      </c>
      <c r="R62" s="35">
        <v>0</v>
      </c>
      <c r="S62" s="17"/>
    </row>
    <row r="63" ht="24.75" customHeight="1" spans="1:19">
      <c r="A63" s="16">
        <v>58</v>
      </c>
      <c r="B63" s="17" t="s">
        <v>1508</v>
      </c>
      <c r="C63" s="18">
        <v>20200316054</v>
      </c>
      <c r="D63" s="19" t="s">
        <v>1530</v>
      </c>
      <c r="E63" s="37">
        <f>VLOOKUP(C63,[14]sheet1!$A:$AU,46,0)</f>
        <v>0</v>
      </c>
      <c r="F63" s="38" t="str">
        <f>VLOOKUP(C63,[14]sheet1!$A:$AU,47,0)</f>
        <v/>
      </c>
      <c r="G63" s="16">
        <v>12</v>
      </c>
      <c r="H63" s="16">
        <v>9</v>
      </c>
      <c r="I63" s="16">
        <f t="shared" si="0"/>
        <v>21</v>
      </c>
      <c r="J63" s="26">
        <v>323</v>
      </c>
      <c r="K63" s="26" t="str">
        <f t="shared" si="1"/>
        <v>是</v>
      </c>
      <c r="L63" s="26">
        <v>3100</v>
      </c>
      <c r="M63" s="26" t="str">
        <f t="shared" si="2"/>
        <v>是</v>
      </c>
      <c r="N63" s="43" t="s">
        <v>27</v>
      </c>
      <c r="O63" s="43" t="s">
        <v>28</v>
      </c>
      <c r="P63" s="43" t="str">
        <f t="shared" si="3"/>
        <v>是</v>
      </c>
      <c r="Q63" s="16" t="s">
        <v>29</v>
      </c>
      <c r="R63" s="35">
        <v>0</v>
      </c>
      <c r="S63" s="17"/>
    </row>
    <row r="64" ht="24.75" customHeight="1" spans="1:19">
      <c r="A64" s="16">
        <v>59</v>
      </c>
      <c r="B64" s="17" t="s">
        <v>1508</v>
      </c>
      <c r="C64" s="18">
        <v>20200316001</v>
      </c>
      <c r="D64" s="19" t="s">
        <v>1531</v>
      </c>
      <c r="E64" s="37">
        <f>VLOOKUP(C64,[14]sheet1!$A:$AU,46,0)</f>
        <v>0</v>
      </c>
      <c r="F64" s="38" t="str">
        <f>VLOOKUP(C64,[14]sheet1!$A:$AU,47,0)</f>
        <v/>
      </c>
      <c r="G64" s="16">
        <v>12</v>
      </c>
      <c r="H64" s="16">
        <v>9</v>
      </c>
      <c r="I64" s="16">
        <f t="shared" si="0"/>
        <v>21</v>
      </c>
      <c r="J64" s="26">
        <v>227</v>
      </c>
      <c r="K64" s="26" t="str">
        <f t="shared" si="1"/>
        <v>是</v>
      </c>
      <c r="L64" s="26">
        <v>3200</v>
      </c>
      <c r="M64" s="26" t="str">
        <f t="shared" si="2"/>
        <v>是</v>
      </c>
      <c r="N64" s="43" t="s">
        <v>27</v>
      </c>
      <c r="O64" s="43" t="s">
        <v>28</v>
      </c>
      <c r="P64" s="43" t="str">
        <f t="shared" si="3"/>
        <v>是</v>
      </c>
      <c r="Q64" s="16" t="s">
        <v>29</v>
      </c>
      <c r="R64" s="35">
        <v>0</v>
      </c>
      <c r="S64" s="17"/>
    </row>
    <row r="65" ht="24.75" customHeight="1" spans="1:19">
      <c r="A65" s="16">
        <v>60</v>
      </c>
      <c r="B65" s="17" t="s">
        <v>1508</v>
      </c>
      <c r="C65" s="18">
        <v>20200316053</v>
      </c>
      <c r="D65" s="19" t="s">
        <v>1532</v>
      </c>
      <c r="E65" s="37">
        <f>VLOOKUP(C65,[14]sheet1!$A:$AU,46,0)</f>
        <v>0</v>
      </c>
      <c r="F65" s="38" t="str">
        <f>VLOOKUP(C65,[14]sheet1!$A:$AU,47,0)</f>
        <v/>
      </c>
      <c r="G65" s="16">
        <v>8</v>
      </c>
      <c r="H65" s="16">
        <v>9</v>
      </c>
      <c r="I65" s="16">
        <f t="shared" si="0"/>
        <v>17</v>
      </c>
      <c r="J65" s="26">
        <v>286</v>
      </c>
      <c r="K65" s="26" t="str">
        <f t="shared" si="1"/>
        <v>是</v>
      </c>
      <c r="L65" s="26">
        <v>3260</v>
      </c>
      <c r="M65" s="26" t="str">
        <f t="shared" si="2"/>
        <v>是</v>
      </c>
      <c r="N65" s="43" t="s">
        <v>27</v>
      </c>
      <c r="O65" s="43" t="s">
        <v>28</v>
      </c>
      <c r="P65" s="43" t="str">
        <f t="shared" si="3"/>
        <v>是</v>
      </c>
      <c r="Q65" s="16" t="s">
        <v>29</v>
      </c>
      <c r="R65" s="35">
        <v>0</v>
      </c>
      <c r="S65" s="17"/>
    </row>
    <row r="66" ht="24.75" customHeight="1" spans="1:19">
      <c r="A66" s="16">
        <v>61</v>
      </c>
      <c r="B66" s="17" t="s">
        <v>1508</v>
      </c>
      <c r="C66" s="18">
        <v>20200316069</v>
      </c>
      <c r="D66" s="19" t="s">
        <v>1533</v>
      </c>
      <c r="E66" s="37">
        <f>VLOOKUP(C66,[14]sheet1!$A:$AU,46,0)</f>
        <v>1</v>
      </c>
      <c r="F66" s="38" t="str">
        <f>VLOOKUP(C66,[14]sheet1!$A:$AU,47,0)</f>
        <v>预就业实习</v>
      </c>
      <c r="G66" s="16">
        <v>9</v>
      </c>
      <c r="H66" s="16">
        <v>9</v>
      </c>
      <c r="I66" s="16">
        <f t="shared" si="0"/>
        <v>18</v>
      </c>
      <c r="J66" s="26">
        <v>253</v>
      </c>
      <c r="K66" s="26" t="str">
        <f t="shared" si="1"/>
        <v>是</v>
      </c>
      <c r="L66" s="26">
        <v>2720</v>
      </c>
      <c r="M66" s="26" t="str">
        <f t="shared" si="2"/>
        <v>是</v>
      </c>
      <c r="N66" s="43" t="s">
        <v>27</v>
      </c>
      <c r="O66" s="43" t="s">
        <v>28</v>
      </c>
      <c r="P66" s="43" t="str">
        <f t="shared" ref="P66:P77" si="4">IF(AND(E66=0,SUM(G66:H66)&gt;=15,G66&gt;=6,H66&gt;=5,J66&gt;=120,L66&gt;=1800),"是","否")</f>
        <v>否</v>
      </c>
      <c r="Q66" s="34" t="s">
        <v>63</v>
      </c>
      <c r="R66" s="35">
        <v>0</v>
      </c>
      <c r="S66" s="17">
        <v>1</v>
      </c>
    </row>
    <row r="67" ht="24.75" customHeight="1" spans="1:19">
      <c r="A67" s="16">
        <v>62</v>
      </c>
      <c r="B67" s="17" t="s">
        <v>1508</v>
      </c>
      <c r="C67" s="18">
        <v>20200316038</v>
      </c>
      <c r="D67" s="19" t="s">
        <v>1534</v>
      </c>
      <c r="E67" s="37">
        <f>VLOOKUP(C67,[14]sheet1!$A:$AU,46,0)</f>
        <v>1</v>
      </c>
      <c r="F67" s="38" t="str">
        <f>VLOOKUP(C67,[14]sheet1!$A:$AU,47,0)</f>
        <v>预就业实习</v>
      </c>
      <c r="G67" s="16">
        <v>14</v>
      </c>
      <c r="H67" s="16">
        <v>9</v>
      </c>
      <c r="I67" s="16">
        <f t="shared" si="0"/>
        <v>23</v>
      </c>
      <c r="J67" s="26">
        <v>264</v>
      </c>
      <c r="K67" s="26" t="str">
        <f t="shared" si="1"/>
        <v>是</v>
      </c>
      <c r="L67" s="26">
        <v>3090</v>
      </c>
      <c r="M67" s="26" t="str">
        <f t="shared" si="2"/>
        <v>是</v>
      </c>
      <c r="N67" s="43" t="s">
        <v>27</v>
      </c>
      <c r="O67" s="43" t="s">
        <v>28</v>
      </c>
      <c r="P67" s="43" t="str">
        <f t="shared" si="4"/>
        <v>否</v>
      </c>
      <c r="Q67" s="34" t="s">
        <v>63</v>
      </c>
      <c r="R67" s="35">
        <v>0</v>
      </c>
      <c r="S67" s="17">
        <v>1</v>
      </c>
    </row>
    <row r="68" ht="24.75" customHeight="1" spans="1:19">
      <c r="A68" s="16">
        <v>63</v>
      </c>
      <c r="B68" s="17" t="s">
        <v>1508</v>
      </c>
      <c r="C68" s="18">
        <v>20200316012</v>
      </c>
      <c r="D68" s="19" t="s">
        <v>1535</v>
      </c>
      <c r="E68" s="37">
        <f>VLOOKUP(C68,[14]sheet1!$A:$AU,46,0)</f>
        <v>1</v>
      </c>
      <c r="F68" s="38" t="str">
        <f>VLOOKUP(C68,[14]sheet1!$A:$AU,47,0)</f>
        <v>预就业实习</v>
      </c>
      <c r="G68" s="16">
        <v>9</v>
      </c>
      <c r="H68" s="16">
        <v>9</v>
      </c>
      <c r="I68" s="16">
        <f t="shared" si="0"/>
        <v>18</v>
      </c>
      <c r="J68" s="26">
        <v>218</v>
      </c>
      <c r="K68" s="26" t="str">
        <f t="shared" si="1"/>
        <v>是</v>
      </c>
      <c r="L68" s="26">
        <v>2850</v>
      </c>
      <c r="M68" s="26" t="str">
        <f t="shared" si="2"/>
        <v>是</v>
      </c>
      <c r="N68" s="43" t="s">
        <v>27</v>
      </c>
      <c r="O68" s="43" t="s">
        <v>28</v>
      </c>
      <c r="P68" s="43" t="str">
        <f t="shared" si="4"/>
        <v>否</v>
      </c>
      <c r="Q68" s="34" t="s">
        <v>63</v>
      </c>
      <c r="R68" s="35">
        <v>0</v>
      </c>
      <c r="S68" s="17">
        <v>1</v>
      </c>
    </row>
    <row r="69" ht="24.75" customHeight="1" spans="1:19">
      <c r="A69" s="16">
        <v>64</v>
      </c>
      <c r="B69" s="17" t="s">
        <v>1508</v>
      </c>
      <c r="C69" s="18">
        <v>20200202001</v>
      </c>
      <c r="D69" s="19" t="s">
        <v>1536</v>
      </c>
      <c r="E69" s="37">
        <f>VLOOKUP(C69,[14]sheet1!$A:$AU,46,0)</f>
        <v>0</v>
      </c>
      <c r="F69" s="38" t="str">
        <f>VLOOKUP(C69,[14]sheet1!$A:$AU,47,0)</f>
        <v/>
      </c>
      <c r="G69" s="16">
        <v>8</v>
      </c>
      <c r="H69" s="16">
        <v>11</v>
      </c>
      <c r="I69" s="16">
        <f t="shared" si="0"/>
        <v>19</v>
      </c>
      <c r="J69" s="26">
        <v>302</v>
      </c>
      <c r="K69" s="26" t="str">
        <f t="shared" si="1"/>
        <v>是</v>
      </c>
      <c r="L69" s="26">
        <v>3040</v>
      </c>
      <c r="M69" s="26" t="str">
        <f t="shared" si="2"/>
        <v>是</v>
      </c>
      <c r="N69" s="43" t="s">
        <v>27</v>
      </c>
      <c r="O69" s="43" t="s">
        <v>28</v>
      </c>
      <c r="P69" s="43" t="str">
        <f t="shared" si="4"/>
        <v>是</v>
      </c>
      <c r="Q69" s="16" t="s">
        <v>29</v>
      </c>
      <c r="R69" s="35">
        <v>0</v>
      </c>
      <c r="S69" s="17"/>
    </row>
    <row r="70" ht="24.75" customHeight="1" spans="1:19">
      <c r="A70" s="16">
        <v>65</v>
      </c>
      <c r="B70" s="17" t="s">
        <v>1508</v>
      </c>
      <c r="C70" s="18">
        <v>20200316003</v>
      </c>
      <c r="D70" s="19" t="s">
        <v>1537</v>
      </c>
      <c r="E70" s="37">
        <f>VLOOKUP(C70,[14]sheet1!$A:$AU,46,0)</f>
        <v>0</v>
      </c>
      <c r="F70" s="38" t="str">
        <f>VLOOKUP(C70,[14]sheet1!$A:$AU,47,0)</f>
        <v/>
      </c>
      <c r="G70" s="16">
        <v>11</v>
      </c>
      <c r="H70" s="16">
        <v>9</v>
      </c>
      <c r="I70" s="16">
        <f t="shared" ref="I70:I77" si="5">SUM(G70:H70)</f>
        <v>20</v>
      </c>
      <c r="J70" s="26">
        <v>243</v>
      </c>
      <c r="K70" s="26" t="str">
        <f t="shared" ref="K70:K77" si="6">IF(J70&gt;=120,"是","否")</f>
        <v>是</v>
      </c>
      <c r="L70" s="26">
        <v>2940</v>
      </c>
      <c r="M70" s="26" t="str">
        <f t="shared" ref="M70:M77" si="7">IF(L70&gt;=1800,"是","否")</f>
        <v>是</v>
      </c>
      <c r="N70" s="43" t="s">
        <v>27</v>
      </c>
      <c r="O70" s="43" t="s">
        <v>28</v>
      </c>
      <c r="P70" s="43" t="str">
        <f t="shared" si="4"/>
        <v>是</v>
      </c>
      <c r="Q70" s="16" t="s">
        <v>29</v>
      </c>
      <c r="R70" s="35">
        <v>0</v>
      </c>
      <c r="S70" s="17"/>
    </row>
    <row r="71" ht="24.75" customHeight="1" spans="1:19">
      <c r="A71" s="16">
        <v>66</v>
      </c>
      <c r="B71" s="17" t="s">
        <v>1508</v>
      </c>
      <c r="C71" s="18">
        <v>20200316015</v>
      </c>
      <c r="D71" s="19" t="s">
        <v>1538</v>
      </c>
      <c r="E71" s="37">
        <f>VLOOKUP(C71,[14]sheet1!$A:$AU,46,0)</f>
        <v>0</v>
      </c>
      <c r="F71" s="38" t="str">
        <f>VLOOKUP(C71,[14]sheet1!$A:$AU,47,0)</f>
        <v/>
      </c>
      <c r="G71" s="16">
        <v>9</v>
      </c>
      <c r="H71" s="16">
        <v>9</v>
      </c>
      <c r="I71" s="16">
        <f t="shared" si="5"/>
        <v>18</v>
      </c>
      <c r="J71" s="26">
        <v>221</v>
      </c>
      <c r="K71" s="26" t="str">
        <f t="shared" si="6"/>
        <v>是</v>
      </c>
      <c r="L71" s="26">
        <v>3140</v>
      </c>
      <c r="M71" s="26" t="str">
        <f t="shared" si="7"/>
        <v>是</v>
      </c>
      <c r="N71" s="43" t="s">
        <v>27</v>
      </c>
      <c r="O71" s="43" t="s">
        <v>28</v>
      </c>
      <c r="P71" s="43" t="str">
        <f t="shared" si="4"/>
        <v>是</v>
      </c>
      <c r="Q71" s="16" t="s">
        <v>29</v>
      </c>
      <c r="R71" s="35">
        <v>0</v>
      </c>
      <c r="S71" s="17"/>
    </row>
    <row r="72" ht="24.75" customHeight="1" spans="1:19">
      <c r="A72" s="16">
        <v>67</v>
      </c>
      <c r="B72" s="17" t="s">
        <v>1508</v>
      </c>
      <c r="C72" s="18">
        <v>20200316008</v>
      </c>
      <c r="D72" s="19" t="s">
        <v>1539</v>
      </c>
      <c r="E72" s="37">
        <f>VLOOKUP(C72,[14]sheet1!$A:$AU,46,0)</f>
        <v>1</v>
      </c>
      <c r="F72" s="38" t="str">
        <f>VLOOKUP(C72,[14]sheet1!$A:$AU,47,0)</f>
        <v>预就业实习</v>
      </c>
      <c r="G72" s="16">
        <v>10</v>
      </c>
      <c r="H72" s="16">
        <v>9</v>
      </c>
      <c r="I72" s="16">
        <f t="shared" si="5"/>
        <v>19</v>
      </c>
      <c r="J72" s="26">
        <v>321</v>
      </c>
      <c r="K72" s="26" t="str">
        <f t="shared" si="6"/>
        <v>是</v>
      </c>
      <c r="L72" s="26">
        <v>3220</v>
      </c>
      <c r="M72" s="26" t="str">
        <f t="shared" si="7"/>
        <v>是</v>
      </c>
      <c r="N72" s="43" t="s">
        <v>27</v>
      </c>
      <c r="O72" s="43" t="s">
        <v>28</v>
      </c>
      <c r="P72" s="43" t="str">
        <f t="shared" si="4"/>
        <v>否</v>
      </c>
      <c r="Q72" s="34" t="s">
        <v>63</v>
      </c>
      <c r="R72" s="35">
        <v>0</v>
      </c>
      <c r="S72" s="17">
        <v>1</v>
      </c>
    </row>
    <row r="73" ht="24.75" customHeight="1" spans="1:19">
      <c r="A73" s="16">
        <v>68</v>
      </c>
      <c r="B73" s="17" t="s">
        <v>1508</v>
      </c>
      <c r="C73" s="18">
        <v>20200316028</v>
      </c>
      <c r="D73" s="19" t="s">
        <v>1540</v>
      </c>
      <c r="E73" s="37">
        <f>VLOOKUP(C73,[14]sheet1!$A:$AU,46,0)</f>
        <v>0</v>
      </c>
      <c r="F73" s="38" t="str">
        <f>VLOOKUP(C73,[14]sheet1!$A:$AU,47,0)</f>
        <v/>
      </c>
      <c r="G73" s="16">
        <v>11</v>
      </c>
      <c r="H73" s="16">
        <v>9</v>
      </c>
      <c r="I73" s="16">
        <f t="shared" si="5"/>
        <v>20</v>
      </c>
      <c r="J73" s="26">
        <v>258</v>
      </c>
      <c r="K73" s="26" t="str">
        <f t="shared" si="6"/>
        <v>是</v>
      </c>
      <c r="L73" s="26">
        <v>2850</v>
      </c>
      <c r="M73" s="26" t="str">
        <f t="shared" si="7"/>
        <v>是</v>
      </c>
      <c r="N73" s="43" t="s">
        <v>27</v>
      </c>
      <c r="O73" s="43" t="s">
        <v>28</v>
      </c>
      <c r="P73" s="43" t="str">
        <f t="shared" si="4"/>
        <v>是</v>
      </c>
      <c r="Q73" s="16" t="s">
        <v>29</v>
      </c>
      <c r="R73" s="35">
        <v>0</v>
      </c>
      <c r="S73" s="17"/>
    </row>
    <row r="74" ht="24.75" customHeight="1" spans="1:19">
      <c r="A74" s="16">
        <v>69</v>
      </c>
      <c r="B74" s="17" t="s">
        <v>1508</v>
      </c>
      <c r="C74" s="18">
        <v>20200316060</v>
      </c>
      <c r="D74" s="19" t="s">
        <v>1541</v>
      </c>
      <c r="E74" s="37">
        <f>VLOOKUP(C74,[14]sheet1!$A:$AU,46,0)</f>
        <v>0</v>
      </c>
      <c r="F74" s="38" t="str">
        <f>VLOOKUP(C74,[14]sheet1!$A:$AU,47,0)</f>
        <v/>
      </c>
      <c r="G74" s="16">
        <v>13</v>
      </c>
      <c r="H74" s="16">
        <v>9</v>
      </c>
      <c r="I74" s="16">
        <f t="shared" si="5"/>
        <v>22</v>
      </c>
      <c r="J74" s="26">
        <v>233</v>
      </c>
      <c r="K74" s="26" t="str">
        <f t="shared" si="6"/>
        <v>是</v>
      </c>
      <c r="L74" s="26">
        <v>2860</v>
      </c>
      <c r="M74" s="26" t="str">
        <f t="shared" si="7"/>
        <v>是</v>
      </c>
      <c r="N74" s="43" t="s">
        <v>27</v>
      </c>
      <c r="O74" s="43" t="s">
        <v>28</v>
      </c>
      <c r="P74" s="43" t="str">
        <f t="shared" si="4"/>
        <v>是</v>
      </c>
      <c r="Q74" s="16" t="s">
        <v>29</v>
      </c>
      <c r="R74" s="35">
        <v>0</v>
      </c>
      <c r="S74" s="17"/>
    </row>
    <row r="75" ht="24.75" customHeight="1" spans="1:19">
      <c r="A75" s="16">
        <v>70</v>
      </c>
      <c r="B75" s="17" t="s">
        <v>1508</v>
      </c>
      <c r="C75" s="18">
        <v>20180316046</v>
      </c>
      <c r="D75" s="19" t="s">
        <v>1542</v>
      </c>
      <c r="E75" s="37">
        <f>VLOOKUP(C75,[14]sheet1!$A:$AU,46,0)</f>
        <v>1</v>
      </c>
      <c r="F75" s="38" t="str">
        <f>VLOOKUP(C75,[14]sheet1!$A:$AU,47,0)</f>
        <v>预就业实习</v>
      </c>
      <c r="G75" s="16">
        <v>11</v>
      </c>
      <c r="H75" s="16">
        <v>9</v>
      </c>
      <c r="I75" s="16">
        <f t="shared" si="5"/>
        <v>20</v>
      </c>
      <c r="J75" s="26">
        <v>273</v>
      </c>
      <c r="K75" s="26" t="str">
        <f t="shared" si="6"/>
        <v>是</v>
      </c>
      <c r="L75" s="26">
        <v>3330</v>
      </c>
      <c r="M75" s="26" t="str">
        <f t="shared" si="7"/>
        <v>是</v>
      </c>
      <c r="N75" s="43" t="s">
        <v>27</v>
      </c>
      <c r="O75" s="43" t="s">
        <v>28</v>
      </c>
      <c r="P75" s="43" t="str">
        <f t="shared" si="4"/>
        <v>否</v>
      </c>
      <c r="Q75" s="34" t="s">
        <v>63</v>
      </c>
      <c r="R75" s="35">
        <v>0</v>
      </c>
      <c r="S75" s="17">
        <v>1</v>
      </c>
    </row>
    <row r="76" ht="24.75" customHeight="1" spans="1:19">
      <c r="A76" s="16">
        <v>71</v>
      </c>
      <c r="B76" s="17" t="s">
        <v>1508</v>
      </c>
      <c r="C76" s="18">
        <v>20200316011</v>
      </c>
      <c r="D76" s="19" t="s">
        <v>1543</v>
      </c>
      <c r="E76" s="37">
        <f>VLOOKUP(C76,[14]sheet1!$A:$AU,46,0)</f>
        <v>1</v>
      </c>
      <c r="F76" s="38" t="str">
        <f>VLOOKUP(C76,[14]sheet1!$A:$AU,47,0)</f>
        <v>预就业实习</v>
      </c>
      <c r="G76" s="16">
        <v>10</v>
      </c>
      <c r="H76" s="16">
        <v>9</v>
      </c>
      <c r="I76" s="16">
        <f t="shared" si="5"/>
        <v>19</v>
      </c>
      <c r="J76" s="26">
        <v>226</v>
      </c>
      <c r="K76" s="26" t="str">
        <f t="shared" si="6"/>
        <v>是</v>
      </c>
      <c r="L76" s="26">
        <v>2930</v>
      </c>
      <c r="M76" s="26" t="str">
        <f t="shared" si="7"/>
        <v>是</v>
      </c>
      <c r="N76" s="43" t="s">
        <v>27</v>
      </c>
      <c r="O76" s="43" t="s">
        <v>28</v>
      </c>
      <c r="P76" s="43" t="str">
        <f t="shared" si="4"/>
        <v>否</v>
      </c>
      <c r="Q76" s="34" t="s">
        <v>63</v>
      </c>
      <c r="R76" s="35">
        <v>0</v>
      </c>
      <c r="S76" s="17">
        <v>1</v>
      </c>
    </row>
    <row r="77" ht="24.75" customHeight="1" spans="1:19">
      <c r="A77" s="16">
        <v>72</v>
      </c>
      <c r="B77" s="17" t="s">
        <v>1508</v>
      </c>
      <c r="C77" s="18">
        <v>20200316045</v>
      </c>
      <c r="D77" s="19" t="s">
        <v>1544</v>
      </c>
      <c r="E77" s="37">
        <f>VLOOKUP(C77,[14]sheet1!$A:$AU,46,0)</f>
        <v>0</v>
      </c>
      <c r="F77" s="38" t="str">
        <f>VLOOKUP(C77,[14]sheet1!$A:$AU,47,0)</f>
        <v/>
      </c>
      <c r="G77" s="16">
        <v>10</v>
      </c>
      <c r="H77" s="16">
        <v>9</v>
      </c>
      <c r="I77" s="16">
        <f t="shared" si="5"/>
        <v>19</v>
      </c>
      <c r="J77" s="26">
        <v>365</v>
      </c>
      <c r="K77" s="26" t="str">
        <f t="shared" si="6"/>
        <v>是</v>
      </c>
      <c r="L77" s="26">
        <v>3370</v>
      </c>
      <c r="M77" s="26" t="str">
        <f t="shared" si="7"/>
        <v>是</v>
      </c>
      <c r="N77" s="43" t="s">
        <v>27</v>
      </c>
      <c r="O77" s="43" t="s">
        <v>28</v>
      </c>
      <c r="P77" s="43" t="str">
        <f t="shared" si="4"/>
        <v>是</v>
      </c>
      <c r="Q77" s="16" t="s">
        <v>29</v>
      </c>
      <c r="R77" s="35">
        <v>0</v>
      </c>
      <c r="S77" s="17"/>
    </row>
  </sheetData>
  <autoFilter ref="A4:V77">
    <extLst/>
  </autoFilter>
  <mergeCells count="17">
    <mergeCell ref="A1:S1"/>
    <mergeCell ref="A2:S2"/>
    <mergeCell ref="A3:S3"/>
    <mergeCell ref="G4:I4"/>
    <mergeCell ref="J4:K4"/>
    <mergeCell ref="L4:M4"/>
    <mergeCell ref="N4:O4"/>
    <mergeCell ref="A4:A5"/>
    <mergeCell ref="B4:B5"/>
    <mergeCell ref="C4:C5"/>
    <mergeCell ref="D4:D5"/>
    <mergeCell ref="E4:E5"/>
    <mergeCell ref="F4:F5"/>
    <mergeCell ref="P4:P5"/>
    <mergeCell ref="Q4:Q5"/>
    <mergeCell ref="R4:R5"/>
    <mergeCell ref="S4:S5"/>
  </mergeCells>
  <conditionalFormatting sqref="G6:G77">
    <cfRule type="cellIs" dxfId="0" priority="9" operator="lessThan">
      <formula>6</formula>
    </cfRule>
  </conditionalFormatting>
  <conditionalFormatting sqref="H6:H77">
    <cfRule type="cellIs" dxfId="0" priority="8" operator="lessThan">
      <formula>5</formula>
    </cfRule>
  </conditionalFormatting>
  <conditionalFormatting sqref="I6:I77">
    <cfRule type="cellIs" dxfId="0" priority="7" operator="lessThan">
      <formula>15</formula>
    </cfRule>
  </conditionalFormatting>
  <conditionalFormatting sqref="J6:J77">
    <cfRule type="cellIs" dxfId="0" priority="4" operator="lessThan">
      <formula>120</formula>
    </cfRule>
    <cfRule type="cellIs" dxfId="0" priority="6" operator="lessThan">
      <formula>120</formula>
    </cfRule>
  </conditionalFormatting>
  <conditionalFormatting sqref="L6:L77">
    <cfRule type="cellIs" dxfId="0" priority="3" operator="lessThan">
      <formula>1800</formula>
    </cfRule>
    <cfRule type="cellIs" dxfId="0" priority="5" operator="lessThan">
      <formula>1800</formula>
    </cfRule>
  </conditionalFormatting>
  <conditionalFormatting sqref="N$1:N$1048576">
    <cfRule type="cellIs" dxfId="1" priority="1" operator="equal">
      <formula>"是"</formula>
    </cfRule>
  </conditionalFormatting>
  <conditionalFormatting sqref="P$1:P$1048576">
    <cfRule type="cellIs" dxfId="1" priority="2" operator="equal">
      <formula>"否"</formula>
    </cfRule>
  </conditionalFormatting>
  <dataValidations count="1">
    <dataValidation type="list" allowBlank="1" showInputMessage="1" showErrorMessage="1" sqref="S6:S77">
      <formula1>"1,2,3,1.2.3,1.2,1.3,2.3"</formula1>
    </dataValidation>
  </dataValidations>
  <pageMargins left="0.699305555555556" right="0.699305555555556" top="0.75" bottom="0.75" header="0.3" footer="0.3"/>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72"/>
  <sheetViews>
    <sheetView tabSelected="1" zoomScale="90" zoomScaleNormal="90" workbookViewId="0">
      <selection activeCell="V21" sqref="V21"/>
    </sheetView>
  </sheetViews>
  <sheetFormatPr defaultColWidth="9" defaultRowHeight="13.5"/>
  <cols>
    <col min="1" max="1" width="4.45" customWidth="1"/>
    <col min="2" max="2" width="29.3" customWidth="1"/>
    <col min="3" max="3" width="12.5083333333333" style="2" customWidth="1"/>
    <col min="5" max="5" width="9.45" customWidth="1"/>
    <col min="6" max="6" width="31.1333333333333" customWidth="1"/>
    <col min="7" max="8" width="8.25" customWidth="1"/>
    <col min="9" max="9" width="6.71666666666667" customWidth="1"/>
    <col min="10" max="10" width="6.50833333333333" customWidth="1"/>
    <col min="11" max="11" width="7.13333333333333" customWidth="1"/>
    <col min="12" max="12" width="5.88333333333333" customWidth="1"/>
    <col min="13" max="15" width="8.25" customWidth="1"/>
    <col min="16" max="16" width="8.25" style="36" customWidth="1"/>
    <col min="18" max="18" width="8.93333333333333" customWidth="1"/>
  </cols>
  <sheetData>
    <row r="1" ht="27" customHeight="1" spans="1:19">
      <c r="A1" s="3" t="s">
        <v>0</v>
      </c>
      <c r="B1" s="3"/>
      <c r="C1" s="3"/>
      <c r="D1" s="3"/>
      <c r="E1" s="3"/>
      <c r="F1" s="3"/>
      <c r="G1" s="3"/>
      <c r="H1" s="3"/>
      <c r="I1" s="3"/>
      <c r="J1" s="3"/>
      <c r="K1" s="3"/>
      <c r="L1" s="3"/>
      <c r="M1" s="3"/>
      <c r="N1" s="3"/>
      <c r="O1" s="3"/>
      <c r="P1" s="39"/>
      <c r="Q1" s="3"/>
      <c r="R1" s="3"/>
      <c r="S1" s="3"/>
    </row>
    <row r="2" ht="195" hidden="1" customHeight="1" spans="1:22">
      <c r="A2" s="4" t="s">
        <v>1</v>
      </c>
      <c r="B2" s="4"/>
      <c r="C2" s="4"/>
      <c r="D2" s="4"/>
      <c r="E2" s="4"/>
      <c r="F2" s="4"/>
      <c r="G2" s="4"/>
      <c r="H2" s="4"/>
      <c r="I2" s="4"/>
      <c r="J2" s="4"/>
      <c r="K2" s="4"/>
      <c r="L2" s="4"/>
      <c r="M2" s="4"/>
      <c r="N2" s="4"/>
      <c r="O2" s="4"/>
      <c r="P2" s="40"/>
      <c r="Q2" s="4"/>
      <c r="R2" s="4"/>
      <c r="S2" s="4"/>
      <c r="T2" s="29"/>
      <c r="U2" s="29"/>
      <c r="V2" s="29"/>
    </row>
    <row r="3" ht="27" customHeight="1" spans="1:19">
      <c r="A3" s="5" t="s">
        <v>1545</v>
      </c>
      <c r="B3" s="6"/>
      <c r="C3" s="6"/>
      <c r="D3" s="6"/>
      <c r="E3" s="6"/>
      <c r="F3" s="6"/>
      <c r="G3" s="6"/>
      <c r="H3" s="6"/>
      <c r="I3" s="6"/>
      <c r="J3" s="6"/>
      <c r="K3" s="6"/>
      <c r="L3" s="6"/>
      <c r="M3" s="6"/>
      <c r="N3" s="6"/>
      <c r="O3" s="6"/>
      <c r="P3" s="41"/>
      <c r="Q3" s="6"/>
      <c r="R3" s="6"/>
      <c r="S3" s="30"/>
    </row>
    <row r="4" ht="19.5" customHeight="1" spans="1:19">
      <c r="A4" s="7" t="s">
        <v>3</v>
      </c>
      <c r="B4" s="8" t="s">
        <v>4</v>
      </c>
      <c r="C4" s="7" t="s">
        <v>5</v>
      </c>
      <c r="D4" s="7" t="s">
        <v>6</v>
      </c>
      <c r="E4" s="9" t="s">
        <v>7</v>
      </c>
      <c r="F4" s="7" t="s">
        <v>8</v>
      </c>
      <c r="G4" s="10" t="s">
        <v>9</v>
      </c>
      <c r="H4" s="11"/>
      <c r="I4" s="21"/>
      <c r="J4" s="7" t="s">
        <v>10</v>
      </c>
      <c r="K4" s="7"/>
      <c r="L4" s="9" t="s">
        <v>11</v>
      </c>
      <c r="M4" s="9"/>
      <c r="N4" s="9" t="s">
        <v>12</v>
      </c>
      <c r="O4" s="9"/>
      <c r="P4" s="42" t="s">
        <v>13</v>
      </c>
      <c r="Q4" s="9" t="s">
        <v>14</v>
      </c>
      <c r="R4" s="8" t="s">
        <v>15</v>
      </c>
      <c r="S4" s="9" t="s">
        <v>16</v>
      </c>
    </row>
    <row r="5" ht="36.75" customHeight="1" spans="1:19">
      <c r="A5" s="7"/>
      <c r="B5" s="12"/>
      <c r="C5" s="7"/>
      <c r="D5" s="7"/>
      <c r="E5" s="9"/>
      <c r="F5" s="7"/>
      <c r="G5" s="9" t="s">
        <v>17</v>
      </c>
      <c r="H5" s="9" t="s">
        <v>18</v>
      </c>
      <c r="I5" s="9" t="s">
        <v>19</v>
      </c>
      <c r="J5" s="7" t="s">
        <v>20</v>
      </c>
      <c r="K5" s="9" t="s">
        <v>21</v>
      </c>
      <c r="L5" s="9" t="s">
        <v>20</v>
      </c>
      <c r="M5" s="9" t="s">
        <v>22</v>
      </c>
      <c r="N5" s="22" t="s">
        <v>23</v>
      </c>
      <c r="O5" s="22" t="s">
        <v>24</v>
      </c>
      <c r="P5" s="42"/>
      <c r="Q5" s="9"/>
      <c r="R5" s="12"/>
      <c r="S5" s="7"/>
    </row>
    <row r="6" ht="24.75" customHeight="1" spans="1:19">
      <c r="A6" s="16">
        <v>1</v>
      </c>
      <c r="B6" s="17" t="s">
        <v>1546</v>
      </c>
      <c r="C6" s="18">
        <v>20200314060</v>
      </c>
      <c r="D6" s="19" t="s">
        <v>1547</v>
      </c>
      <c r="E6" s="37">
        <f>VLOOKUP(C6,[15]sheet1!$A:$AV,46,0)</f>
        <v>0</v>
      </c>
      <c r="F6" s="38" t="str">
        <f>VLOOKUP(C6,[15]sheet1!$A:$AU,47,0)</f>
        <v/>
      </c>
      <c r="G6" s="16">
        <v>14</v>
      </c>
      <c r="H6" s="16">
        <v>10</v>
      </c>
      <c r="I6" s="16">
        <f t="shared" ref="I6:I69" si="0">SUM(G6:H6)</f>
        <v>24</v>
      </c>
      <c r="J6" s="16">
        <v>443</v>
      </c>
      <c r="K6" s="16" t="str">
        <f t="shared" ref="K6:K69" si="1">IF(J6&gt;=120,"是","否")</f>
        <v>是</v>
      </c>
      <c r="L6" s="26">
        <v>6460</v>
      </c>
      <c r="M6" s="16" t="str">
        <f t="shared" ref="M6:M69" si="2">IF(L6&gt;=1800,"是","否")</f>
        <v>是</v>
      </c>
      <c r="N6" s="27" t="s">
        <v>27</v>
      </c>
      <c r="O6" s="27" t="s">
        <v>28</v>
      </c>
      <c r="P6" s="43" t="str">
        <f t="shared" ref="P6:P69" si="3">IF(AND(E6=0,SUM(G6:H6)&gt;=15,G6&gt;=6,H6&gt;=5,J6&gt;=120,L6&gt;=1800),"是","否")</f>
        <v>是</v>
      </c>
      <c r="Q6" s="16" t="s">
        <v>29</v>
      </c>
      <c r="R6" s="44">
        <v>0</v>
      </c>
      <c r="S6" s="17"/>
    </row>
    <row r="7" ht="24.75" customHeight="1" spans="1:19">
      <c r="A7" s="16">
        <v>2</v>
      </c>
      <c r="B7" s="17" t="s">
        <v>1546</v>
      </c>
      <c r="C7" s="18">
        <v>20200314033</v>
      </c>
      <c r="D7" s="19" t="s">
        <v>1548</v>
      </c>
      <c r="E7" s="37">
        <f>VLOOKUP(C7,[15]sheet1!$A:$AV,46,0)</f>
        <v>0</v>
      </c>
      <c r="F7" s="38" t="str">
        <f>VLOOKUP(C7,[15]sheet1!$A:$AU,47,0)</f>
        <v/>
      </c>
      <c r="G7" s="16">
        <v>13</v>
      </c>
      <c r="H7" s="16">
        <v>10</v>
      </c>
      <c r="I7" s="16">
        <f t="shared" si="0"/>
        <v>23</v>
      </c>
      <c r="J7" s="16">
        <v>378</v>
      </c>
      <c r="K7" s="16" t="str">
        <f t="shared" si="1"/>
        <v>是</v>
      </c>
      <c r="L7" s="26">
        <v>4750</v>
      </c>
      <c r="M7" s="16" t="str">
        <f t="shared" si="2"/>
        <v>是</v>
      </c>
      <c r="N7" s="27" t="s">
        <v>27</v>
      </c>
      <c r="O7" s="27" t="s">
        <v>28</v>
      </c>
      <c r="P7" s="43" t="str">
        <f t="shared" si="3"/>
        <v>是</v>
      </c>
      <c r="Q7" s="16" t="s">
        <v>29</v>
      </c>
      <c r="R7" s="44">
        <v>0</v>
      </c>
      <c r="S7" s="17"/>
    </row>
    <row r="8" ht="24.75" customHeight="1" spans="1:19">
      <c r="A8" s="16">
        <v>3</v>
      </c>
      <c r="B8" s="17" t="s">
        <v>1546</v>
      </c>
      <c r="C8" s="18">
        <v>20200314028</v>
      </c>
      <c r="D8" s="19" t="s">
        <v>1549</v>
      </c>
      <c r="E8" s="37">
        <f>VLOOKUP(C8,[15]sheet1!$A:$AV,46,0)</f>
        <v>0</v>
      </c>
      <c r="F8" s="38" t="str">
        <f>VLOOKUP(C8,[15]sheet1!$A:$AU,47,0)</f>
        <v/>
      </c>
      <c r="G8" s="16">
        <v>14</v>
      </c>
      <c r="H8" s="16">
        <v>10</v>
      </c>
      <c r="I8" s="16">
        <f t="shared" si="0"/>
        <v>24</v>
      </c>
      <c r="J8" s="16">
        <v>339</v>
      </c>
      <c r="K8" s="16" t="str">
        <f t="shared" si="1"/>
        <v>是</v>
      </c>
      <c r="L8" s="26">
        <v>4790</v>
      </c>
      <c r="M8" s="16" t="str">
        <f t="shared" si="2"/>
        <v>是</v>
      </c>
      <c r="N8" s="27" t="s">
        <v>27</v>
      </c>
      <c r="O8" s="27" t="s">
        <v>28</v>
      </c>
      <c r="P8" s="43" t="str">
        <f t="shared" si="3"/>
        <v>是</v>
      </c>
      <c r="Q8" s="16" t="s">
        <v>29</v>
      </c>
      <c r="R8" s="44">
        <v>0</v>
      </c>
      <c r="S8" s="17"/>
    </row>
    <row r="9" ht="24.75" customHeight="1" spans="1:19">
      <c r="A9" s="16">
        <v>4</v>
      </c>
      <c r="B9" s="17" t="s">
        <v>1546</v>
      </c>
      <c r="C9" s="18">
        <v>20200314010</v>
      </c>
      <c r="D9" s="19" t="s">
        <v>1550</v>
      </c>
      <c r="E9" s="37">
        <f>VLOOKUP(C9,[15]sheet1!$A:$AV,46,0)</f>
        <v>0</v>
      </c>
      <c r="F9" s="38" t="str">
        <f>VLOOKUP(C9,[15]sheet1!$A:$AU,47,0)</f>
        <v/>
      </c>
      <c r="G9" s="16">
        <v>14</v>
      </c>
      <c r="H9" s="16">
        <v>10</v>
      </c>
      <c r="I9" s="16">
        <f t="shared" si="0"/>
        <v>24</v>
      </c>
      <c r="J9" s="16">
        <v>220</v>
      </c>
      <c r="K9" s="16" t="str">
        <f t="shared" si="1"/>
        <v>是</v>
      </c>
      <c r="L9" s="26">
        <v>3680</v>
      </c>
      <c r="M9" s="16" t="str">
        <f t="shared" si="2"/>
        <v>是</v>
      </c>
      <c r="N9" s="27" t="s">
        <v>27</v>
      </c>
      <c r="O9" s="27" t="s">
        <v>28</v>
      </c>
      <c r="P9" s="43" t="str">
        <f t="shared" si="3"/>
        <v>是</v>
      </c>
      <c r="Q9" s="16" t="s">
        <v>29</v>
      </c>
      <c r="R9" s="44">
        <v>0</v>
      </c>
      <c r="S9" s="17"/>
    </row>
    <row r="10" ht="24.75" customHeight="1" spans="1:19">
      <c r="A10" s="16">
        <v>5</v>
      </c>
      <c r="B10" s="17" t="s">
        <v>1546</v>
      </c>
      <c r="C10" s="18">
        <v>20200314053</v>
      </c>
      <c r="D10" s="19" t="s">
        <v>1551</v>
      </c>
      <c r="E10" s="37">
        <f>VLOOKUP(C10,[15]sheet1!$A:$AV,46,0)</f>
        <v>0</v>
      </c>
      <c r="F10" s="38" t="str">
        <f>VLOOKUP(C10,[15]sheet1!$A:$AU,47,0)</f>
        <v/>
      </c>
      <c r="G10" s="16">
        <v>16</v>
      </c>
      <c r="H10" s="16">
        <v>10</v>
      </c>
      <c r="I10" s="16">
        <f t="shared" si="0"/>
        <v>26</v>
      </c>
      <c r="J10" s="16">
        <v>217</v>
      </c>
      <c r="K10" s="16" t="str">
        <f t="shared" si="1"/>
        <v>是</v>
      </c>
      <c r="L10" s="26">
        <v>5080</v>
      </c>
      <c r="M10" s="16" t="str">
        <f t="shared" si="2"/>
        <v>是</v>
      </c>
      <c r="N10" s="27" t="s">
        <v>27</v>
      </c>
      <c r="O10" s="27" t="s">
        <v>28</v>
      </c>
      <c r="P10" s="43" t="str">
        <f t="shared" si="3"/>
        <v>是</v>
      </c>
      <c r="Q10" s="16" t="s">
        <v>29</v>
      </c>
      <c r="R10" s="44">
        <v>0</v>
      </c>
      <c r="S10" s="17"/>
    </row>
    <row r="11" ht="24.75" customHeight="1" spans="1:19">
      <c r="A11" s="16">
        <v>6</v>
      </c>
      <c r="B11" s="17" t="s">
        <v>1546</v>
      </c>
      <c r="C11" s="18">
        <v>20200314030</v>
      </c>
      <c r="D11" s="19" t="s">
        <v>1552</v>
      </c>
      <c r="E11" s="37">
        <f>VLOOKUP(C11,[15]sheet1!$A:$AV,46,0)</f>
        <v>0</v>
      </c>
      <c r="F11" s="38" t="str">
        <f>VLOOKUP(C11,[15]sheet1!$A:$AU,47,0)</f>
        <v/>
      </c>
      <c r="G11" s="16">
        <v>15</v>
      </c>
      <c r="H11" s="16">
        <v>10</v>
      </c>
      <c r="I11" s="16">
        <f t="shared" si="0"/>
        <v>25</v>
      </c>
      <c r="J11" s="16">
        <v>410</v>
      </c>
      <c r="K11" s="16" t="str">
        <f t="shared" si="1"/>
        <v>是</v>
      </c>
      <c r="L11" s="26">
        <v>3980</v>
      </c>
      <c r="M11" s="16" t="str">
        <f t="shared" si="2"/>
        <v>是</v>
      </c>
      <c r="N11" s="27" t="s">
        <v>27</v>
      </c>
      <c r="O11" s="27" t="s">
        <v>28</v>
      </c>
      <c r="P11" s="43" t="str">
        <f t="shared" si="3"/>
        <v>是</v>
      </c>
      <c r="Q11" s="16" t="s">
        <v>29</v>
      </c>
      <c r="R11" s="44">
        <v>0</v>
      </c>
      <c r="S11" s="17"/>
    </row>
    <row r="12" ht="24.75" customHeight="1" spans="1:19">
      <c r="A12" s="16">
        <v>7</v>
      </c>
      <c r="B12" s="17" t="s">
        <v>1546</v>
      </c>
      <c r="C12" s="18">
        <v>20200314023</v>
      </c>
      <c r="D12" s="19" t="s">
        <v>1553</v>
      </c>
      <c r="E12" s="37">
        <f>VLOOKUP(C12,[15]sheet1!$A:$AV,46,0)</f>
        <v>0</v>
      </c>
      <c r="F12" s="38" t="str">
        <f>VLOOKUP(C12,[15]sheet1!$A:$AU,47,0)</f>
        <v/>
      </c>
      <c r="G12" s="16">
        <v>13</v>
      </c>
      <c r="H12" s="16">
        <v>10</v>
      </c>
      <c r="I12" s="16">
        <f t="shared" si="0"/>
        <v>23</v>
      </c>
      <c r="J12" s="16">
        <v>228</v>
      </c>
      <c r="K12" s="16" t="str">
        <f t="shared" si="1"/>
        <v>是</v>
      </c>
      <c r="L12" s="26">
        <v>3530</v>
      </c>
      <c r="M12" s="16" t="str">
        <f t="shared" si="2"/>
        <v>是</v>
      </c>
      <c r="N12" s="27" t="s">
        <v>27</v>
      </c>
      <c r="O12" s="27" t="s">
        <v>28</v>
      </c>
      <c r="P12" s="43" t="str">
        <f t="shared" si="3"/>
        <v>是</v>
      </c>
      <c r="Q12" s="16" t="s">
        <v>29</v>
      </c>
      <c r="R12" s="44">
        <v>0</v>
      </c>
      <c r="S12" s="17"/>
    </row>
    <row r="13" ht="24.75" customHeight="1" spans="1:19">
      <c r="A13" s="16">
        <v>8</v>
      </c>
      <c r="B13" s="17" t="s">
        <v>1546</v>
      </c>
      <c r="C13" s="18">
        <v>20200314050</v>
      </c>
      <c r="D13" s="19" t="s">
        <v>1554</v>
      </c>
      <c r="E13" s="37">
        <f>VLOOKUP(C13,[15]sheet1!$A:$AV,46,0)</f>
        <v>1</v>
      </c>
      <c r="F13" s="38" t="str">
        <f>VLOOKUP(C13,[15]sheet1!$A:$AU,47,0)</f>
        <v>预就业实习</v>
      </c>
      <c r="G13" s="16">
        <v>13</v>
      </c>
      <c r="H13" s="16">
        <v>10</v>
      </c>
      <c r="I13" s="16">
        <f t="shared" si="0"/>
        <v>23</v>
      </c>
      <c r="J13" s="16">
        <v>219</v>
      </c>
      <c r="K13" s="16" t="str">
        <f t="shared" si="1"/>
        <v>是</v>
      </c>
      <c r="L13" s="26">
        <v>3700</v>
      </c>
      <c r="M13" s="16" t="str">
        <f t="shared" si="2"/>
        <v>是</v>
      </c>
      <c r="N13" s="27" t="s">
        <v>27</v>
      </c>
      <c r="O13" s="27" t="s">
        <v>28</v>
      </c>
      <c r="P13" s="43" t="str">
        <f t="shared" si="3"/>
        <v>否</v>
      </c>
      <c r="Q13" s="45" t="s">
        <v>63</v>
      </c>
      <c r="R13" s="44">
        <v>0</v>
      </c>
      <c r="S13" s="17">
        <v>1</v>
      </c>
    </row>
    <row r="14" ht="24.75" customHeight="1" spans="1:19">
      <c r="A14" s="16">
        <v>9</v>
      </c>
      <c r="B14" s="17" t="s">
        <v>1546</v>
      </c>
      <c r="C14" s="18">
        <v>20200314089</v>
      </c>
      <c r="D14" s="19" t="s">
        <v>1555</v>
      </c>
      <c r="E14" s="37">
        <f>VLOOKUP(C14,[15]sheet1!$A:$AV,46,0)</f>
        <v>0</v>
      </c>
      <c r="F14" s="38" t="str">
        <f>VLOOKUP(C14,[15]sheet1!$A:$AU,47,0)</f>
        <v/>
      </c>
      <c r="G14" s="16">
        <v>13</v>
      </c>
      <c r="H14" s="16">
        <v>10</v>
      </c>
      <c r="I14" s="16">
        <f t="shared" si="0"/>
        <v>23</v>
      </c>
      <c r="J14" s="16">
        <v>215</v>
      </c>
      <c r="K14" s="16" t="str">
        <f t="shared" si="1"/>
        <v>是</v>
      </c>
      <c r="L14" s="26">
        <v>3580</v>
      </c>
      <c r="M14" s="16" t="str">
        <f t="shared" si="2"/>
        <v>是</v>
      </c>
      <c r="N14" s="27" t="s">
        <v>27</v>
      </c>
      <c r="O14" s="27" t="s">
        <v>28</v>
      </c>
      <c r="P14" s="43" t="str">
        <f t="shared" si="3"/>
        <v>是</v>
      </c>
      <c r="Q14" s="16" t="s">
        <v>29</v>
      </c>
      <c r="R14" s="44">
        <v>0</v>
      </c>
      <c r="S14" s="17"/>
    </row>
    <row r="15" ht="24.75" customHeight="1" spans="1:19">
      <c r="A15" s="16">
        <v>10</v>
      </c>
      <c r="B15" s="17" t="s">
        <v>1546</v>
      </c>
      <c r="C15" s="18">
        <v>20200314066</v>
      </c>
      <c r="D15" s="19" t="s">
        <v>1556</v>
      </c>
      <c r="E15" s="37">
        <f>VLOOKUP(C15,[15]sheet1!$A:$AV,46,0)</f>
        <v>0</v>
      </c>
      <c r="F15" s="38" t="str">
        <f>VLOOKUP(C15,[15]sheet1!$A:$AU,47,0)</f>
        <v/>
      </c>
      <c r="G15" s="16">
        <v>13</v>
      </c>
      <c r="H15" s="16">
        <v>10</v>
      </c>
      <c r="I15" s="16">
        <f t="shared" si="0"/>
        <v>23</v>
      </c>
      <c r="J15" s="16">
        <v>273</v>
      </c>
      <c r="K15" s="16" t="str">
        <f t="shared" si="1"/>
        <v>是</v>
      </c>
      <c r="L15" s="26">
        <v>3460</v>
      </c>
      <c r="M15" s="16" t="str">
        <f t="shared" si="2"/>
        <v>是</v>
      </c>
      <c r="N15" s="27" t="s">
        <v>27</v>
      </c>
      <c r="O15" s="27" t="s">
        <v>28</v>
      </c>
      <c r="P15" s="43" t="str">
        <f t="shared" si="3"/>
        <v>是</v>
      </c>
      <c r="Q15" s="16" t="s">
        <v>29</v>
      </c>
      <c r="R15" s="44">
        <v>0</v>
      </c>
      <c r="S15" s="17"/>
    </row>
    <row r="16" ht="24.75" customHeight="1" spans="1:19">
      <c r="A16" s="16">
        <v>11</v>
      </c>
      <c r="B16" s="17" t="s">
        <v>1546</v>
      </c>
      <c r="C16" s="18">
        <v>20200314097</v>
      </c>
      <c r="D16" s="19" t="s">
        <v>1557</v>
      </c>
      <c r="E16" s="37">
        <f>VLOOKUP(C16,[15]sheet1!$A:$AV,46,0)</f>
        <v>0</v>
      </c>
      <c r="F16" s="38" t="str">
        <f>VLOOKUP(C16,[15]sheet1!$A:$AU,47,0)</f>
        <v/>
      </c>
      <c r="G16" s="16">
        <v>17</v>
      </c>
      <c r="H16" s="16">
        <v>10</v>
      </c>
      <c r="I16" s="16">
        <f t="shared" si="0"/>
        <v>27</v>
      </c>
      <c r="J16" s="16">
        <v>211</v>
      </c>
      <c r="K16" s="16" t="str">
        <f t="shared" si="1"/>
        <v>是</v>
      </c>
      <c r="L16" s="26">
        <v>3250</v>
      </c>
      <c r="M16" s="16" t="str">
        <f t="shared" si="2"/>
        <v>是</v>
      </c>
      <c r="N16" s="27" t="s">
        <v>27</v>
      </c>
      <c r="O16" s="27" t="s">
        <v>28</v>
      </c>
      <c r="P16" s="43" t="str">
        <f t="shared" si="3"/>
        <v>是</v>
      </c>
      <c r="Q16" s="16" t="s">
        <v>29</v>
      </c>
      <c r="R16" s="44">
        <v>0</v>
      </c>
      <c r="S16" s="17"/>
    </row>
    <row r="17" ht="24.75" customHeight="1" spans="1:19">
      <c r="A17" s="16">
        <v>12</v>
      </c>
      <c r="B17" s="17" t="s">
        <v>1546</v>
      </c>
      <c r="C17" s="18">
        <v>20200314096</v>
      </c>
      <c r="D17" s="19" t="s">
        <v>1558</v>
      </c>
      <c r="E17" s="37">
        <f>VLOOKUP(C17,[15]sheet1!$A:$AV,46,0)</f>
        <v>0</v>
      </c>
      <c r="F17" s="38" t="str">
        <f>VLOOKUP(C17,[15]sheet1!$A:$AU,47,0)</f>
        <v/>
      </c>
      <c r="G17" s="16">
        <v>13</v>
      </c>
      <c r="H17" s="16">
        <v>10</v>
      </c>
      <c r="I17" s="16">
        <f t="shared" si="0"/>
        <v>23</v>
      </c>
      <c r="J17" s="16">
        <v>272</v>
      </c>
      <c r="K17" s="16" t="str">
        <f t="shared" si="1"/>
        <v>是</v>
      </c>
      <c r="L17" s="26">
        <v>3240</v>
      </c>
      <c r="M17" s="16" t="str">
        <f t="shared" si="2"/>
        <v>是</v>
      </c>
      <c r="N17" s="27" t="s">
        <v>27</v>
      </c>
      <c r="O17" s="27" t="s">
        <v>28</v>
      </c>
      <c r="P17" s="43" t="str">
        <f t="shared" si="3"/>
        <v>是</v>
      </c>
      <c r="Q17" s="16" t="s">
        <v>29</v>
      </c>
      <c r="R17" s="44">
        <v>0</v>
      </c>
      <c r="S17" s="17"/>
    </row>
    <row r="18" ht="24.75" customHeight="1" spans="1:19">
      <c r="A18" s="16">
        <v>13</v>
      </c>
      <c r="B18" s="17" t="s">
        <v>1546</v>
      </c>
      <c r="C18" s="18">
        <v>20200314095</v>
      </c>
      <c r="D18" s="19" t="s">
        <v>1559</v>
      </c>
      <c r="E18" s="37">
        <f>VLOOKUP(C18,[15]sheet1!$A:$AV,46,0)</f>
        <v>0</v>
      </c>
      <c r="F18" s="38" t="str">
        <f>VLOOKUP(C18,[15]sheet1!$A:$AU,47,0)</f>
        <v/>
      </c>
      <c r="G18" s="16">
        <v>14</v>
      </c>
      <c r="H18" s="16">
        <v>10</v>
      </c>
      <c r="I18" s="16">
        <f t="shared" si="0"/>
        <v>24</v>
      </c>
      <c r="J18" s="16">
        <v>272</v>
      </c>
      <c r="K18" s="16" t="str">
        <f t="shared" si="1"/>
        <v>是</v>
      </c>
      <c r="L18" s="26">
        <v>3390</v>
      </c>
      <c r="M18" s="16" t="str">
        <f t="shared" si="2"/>
        <v>是</v>
      </c>
      <c r="N18" s="27" t="s">
        <v>27</v>
      </c>
      <c r="O18" s="27" t="s">
        <v>28</v>
      </c>
      <c r="P18" s="43" t="str">
        <f t="shared" si="3"/>
        <v>是</v>
      </c>
      <c r="Q18" s="16" t="s">
        <v>29</v>
      </c>
      <c r="R18" s="44">
        <v>0</v>
      </c>
      <c r="S18" s="17"/>
    </row>
    <row r="19" ht="24.75" customHeight="1" spans="1:19">
      <c r="A19" s="16">
        <v>14</v>
      </c>
      <c r="B19" s="17" t="s">
        <v>1546</v>
      </c>
      <c r="C19" s="18">
        <v>20200314009</v>
      </c>
      <c r="D19" s="19" t="s">
        <v>1560</v>
      </c>
      <c r="E19" s="37">
        <f>VLOOKUP(C19,[15]sheet1!$A:$AV,46,0)</f>
        <v>0</v>
      </c>
      <c r="F19" s="38" t="str">
        <f>VLOOKUP(C19,[15]sheet1!$A:$AU,47,0)</f>
        <v/>
      </c>
      <c r="G19" s="16">
        <v>14</v>
      </c>
      <c r="H19" s="16">
        <v>10</v>
      </c>
      <c r="I19" s="16">
        <f t="shared" si="0"/>
        <v>24</v>
      </c>
      <c r="J19" s="16">
        <v>300</v>
      </c>
      <c r="K19" s="16" t="str">
        <f t="shared" si="1"/>
        <v>是</v>
      </c>
      <c r="L19" s="26">
        <v>3320</v>
      </c>
      <c r="M19" s="16" t="str">
        <f t="shared" si="2"/>
        <v>是</v>
      </c>
      <c r="N19" s="27" t="s">
        <v>27</v>
      </c>
      <c r="O19" s="27" t="s">
        <v>28</v>
      </c>
      <c r="P19" s="43" t="str">
        <f t="shared" si="3"/>
        <v>是</v>
      </c>
      <c r="Q19" s="16" t="s">
        <v>29</v>
      </c>
      <c r="R19" s="44">
        <v>0</v>
      </c>
      <c r="S19" s="17"/>
    </row>
    <row r="20" ht="24.75" customHeight="1" spans="1:19">
      <c r="A20" s="16">
        <v>15</v>
      </c>
      <c r="B20" s="17" t="s">
        <v>1546</v>
      </c>
      <c r="C20" s="18">
        <v>20200314070</v>
      </c>
      <c r="D20" s="19" t="s">
        <v>1561</v>
      </c>
      <c r="E20" s="37">
        <f>VLOOKUP(C20,[15]sheet1!$A:$AV,46,0)</f>
        <v>0</v>
      </c>
      <c r="F20" s="38" t="str">
        <f>VLOOKUP(C20,[15]sheet1!$A:$AU,47,0)</f>
        <v/>
      </c>
      <c r="G20" s="16">
        <v>13</v>
      </c>
      <c r="H20" s="16">
        <v>10</v>
      </c>
      <c r="I20" s="16">
        <f t="shared" si="0"/>
        <v>23</v>
      </c>
      <c r="J20" s="16">
        <v>250</v>
      </c>
      <c r="K20" s="16" t="str">
        <f t="shared" si="1"/>
        <v>是</v>
      </c>
      <c r="L20" s="26">
        <v>3360</v>
      </c>
      <c r="M20" s="16" t="str">
        <f t="shared" si="2"/>
        <v>是</v>
      </c>
      <c r="N20" s="27" t="s">
        <v>27</v>
      </c>
      <c r="O20" s="27" t="s">
        <v>28</v>
      </c>
      <c r="P20" s="43" t="str">
        <f t="shared" si="3"/>
        <v>是</v>
      </c>
      <c r="Q20" s="16" t="s">
        <v>29</v>
      </c>
      <c r="R20" s="44">
        <v>0</v>
      </c>
      <c r="S20" s="17"/>
    </row>
    <row r="21" ht="24.75" customHeight="1" spans="1:19">
      <c r="A21" s="16">
        <v>16</v>
      </c>
      <c r="B21" s="17" t="s">
        <v>1546</v>
      </c>
      <c r="C21" s="18">
        <v>20200314049</v>
      </c>
      <c r="D21" s="19" t="s">
        <v>1562</v>
      </c>
      <c r="E21" s="37">
        <f>VLOOKUP(C21,[15]sheet1!$A:$AV,46,0)</f>
        <v>0</v>
      </c>
      <c r="F21" s="38" t="str">
        <f>VLOOKUP(C21,[15]sheet1!$A:$AU,47,0)</f>
        <v/>
      </c>
      <c r="G21" s="16">
        <v>12</v>
      </c>
      <c r="H21" s="16">
        <v>10</v>
      </c>
      <c r="I21" s="16">
        <f t="shared" si="0"/>
        <v>22</v>
      </c>
      <c r="J21" s="16">
        <v>301</v>
      </c>
      <c r="K21" s="16" t="str">
        <f t="shared" si="1"/>
        <v>是</v>
      </c>
      <c r="L21" s="26">
        <v>3610</v>
      </c>
      <c r="M21" s="16" t="str">
        <f t="shared" si="2"/>
        <v>是</v>
      </c>
      <c r="N21" s="27" t="s">
        <v>27</v>
      </c>
      <c r="O21" s="27" t="s">
        <v>28</v>
      </c>
      <c r="P21" s="43" t="str">
        <f t="shared" si="3"/>
        <v>是</v>
      </c>
      <c r="Q21" s="16" t="s">
        <v>29</v>
      </c>
      <c r="R21" s="44">
        <v>0</v>
      </c>
      <c r="S21" s="17"/>
    </row>
    <row r="22" ht="24.75" customHeight="1" spans="1:19">
      <c r="A22" s="16">
        <v>17</v>
      </c>
      <c r="B22" s="17" t="s">
        <v>1546</v>
      </c>
      <c r="C22" s="18">
        <v>20200314064</v>
      </c>
      <c r="D22" s="19" t="s">
        <v>1563</v>
      </c>
      <c r="E22" s="37">
        <f>VLOOKUP(C22,[15]sheet1!$A:$AV,46,0)</f>
        <v>0</v>
      </c>
      <c r="F22" s="38" t="str">
        <f>VLOOKUP(C22,[15]sheet1!$A:$AU,47,0)</f>
        <v/>
      </c>
      <c r="G22" s="16">
        <v>12</v>
      </c>
      <c r="H22" s="16">
        <v>10</v>
      </c>
      <c r="I22" s="16">
        <f t="shared" si="0"/>
        <v>22</v>
      </c>
      <c r="J22" s="16">
        <v>277</v>
      </c>
      <c r="K22" s="16" t="str">
        <f t="shared" si="1"/>
        <v>是</v>
      </c>
      <c r="L22" s="26">
        <v>3660</v>
      </c>
      <c r="M22" s="16" t="str">
        <f t="shared" si="2"/>
        <v>是</v>
      </c>
      <c r="N22" s="27" t="s">
        <v>27</v>
      </c>
      <c r="O22" s="27" t="s">
        <v>28</v>
      </c>
      <c r="P22" s="43" t="str">
        <f t="shared" si="3"/>
        <v>是</v>
      </c>
      <c r="Q22" s="16" t="s">
        <v>29</v>
      </c>
      <c r="R22" s="44">
        <v>0</v>
      </c>
      <c r="S22" s="17"/>
    </row>
    <row r="23" ht="24.75" customHeight="1" spans="1:19">
      <c r="A23" s="16">
        <v>18</v>
      </c>
      <c r="B23" s="17" t="s">
        <v>1546</v>
      </c>
      <c r="C23" s="18">
        <v>20200314046</v>
      </c>
      <c r="D23" s="19" t="s">
        <v>1564</v>
      </c>
      <c r="E23" s="37">
        <f>VLOOKUP(C23,[15]sheet1!$A:$AV,46,0)</f>
        <v>0</v>
      </c>
      <c r="F23" s="38" t="str">
        <f>VLOOKUP(C23,[15]sheet1!$A:$AU,47,0)</f>
        <v/>
      </c>
      <c r="G23" s="16">
        <v>13</v>
      </c>
      <c r="H23" s="16">
        <v>10</v>
      </c>
      <c r="I23" s="16">
        <f t="shared" si="0"/>
        <v>23</v>
      </c>
      <c r="J23" s="16">
        <v>346</v>
      </c>
      <c r="K23" s="16" t="str">
        <f t="shared" si="1"/>
        <v>是</v>
      </c>
      <c r="L23" s="26">
        <v>3850</v>
      </c>
      <c r="M23" s="16" t="str">
        <f t="shared" si="2"/>
        <v>是</v>
      </c>
      <c r="N23" s="27" t="s">
        <v>27</v>
      </c>
      <c r="O23" s="27" t="s">
        <v>28</v>
      </c>
      <c r="P23" s="43" t="str">
        <f t="shared" si="3"/>
        <v>是</v>
      </c>
      <c r="Q23" s="16" t="s">
        <v>29</v>
      </c>
      <c r="R23" s="44">
        <v>0</v>
      </c>
      <c r="S23" s="17"/>
    </row>
    <row r="24" ht="24.75" customHeight="1" spans="1:19">
      <c r="A24" s="16">
        <v>19</v>
      </c>
      <c r="B24" s="17" t="s">
        <v>1546</v>
      </c>
      <c r="C24" s="18">
        <v>20200314075</v>
      </c>
      <c r="D24" s="19" t="s">
        <v>1565</v>
      </c>
      <c r="E24" s="37">
        <f>VLOOKUP(C24,[15]sheet1!$A:$AV,46,0)</f>
        <v>0</v>
      </c>
      <c r="F24" s="38" t="str">
        <f>VLOOKUP(C24,[15]sheet1!$A:$AU,47,0)</f>
        <v/>
      </c>
      <c r="G24" s="16">
        <v>13</v>
      </c>
      <c r="H24" s="16">
        <v>10</v>
      </c>
      <c r="I24" s="16">
        <f t="shared" si="0"/>
        <v>23</v>
      </c>
      <c r="J24" s="16">
        <v>212</v>
      </c>
      <c r="K24" s="16" t="str">
        <f t="shared" si="1"/>
        <v>是</v>
      </c>
      <c r="L24" s="26">
        <v>3600</v>
      </c>
      <c r="M24" s="16" t="str">
        <f t="shared" si="2"/>
        <v>是</v>
      </c>
      <c r="N24" s="27" t="s">
        <v>27</v>
      </c>
      <c r="O24" s="27" t="s">
        <v>28</v>
      </c>
      <c r="P24" s="43" t="str">
        <f t="shared" si="3"/>
        <v>是</v>
      </c>
      <c r="Q24" s="16" t="s">
        <v>29</v>
      </c>
      <c r="R24" s="44">
        <v>0</v>
      </c>
      <c r="S24" s="17"/>
    </row>
    <row r="25" ht="24.75" customHeight="1" spans="1:19">
      <c r="A25" s="16">
        <v>20</v>
      </c>
      <c r="B25" s="17" t="s">
        <v>1546</v>
      </c>
      <c r="C25" s="18">
        <v>20200314018</v>
      </c>
      <c r="D25" s="19" t="s">
        <v>1566</v>
      </c>
      <c r="E25" s="37">
        <f>VLOOKUP(C25,[15]sheet1!$A:$AV,46,0)</f>
        <v>0</v>
      </c>
      <c r="F25" s="38" t="str">
        <f>VLOOKUP(C25,[15]sheet1!$A:$AU,47,0)</f>
        <v/>
      </c>
      <c r="G25" s="16">
        <v>14</v>
      </c>
      <c r="H25" s="16">
        <v>10</v>
      </c>
      <c r="I25" s="16">
        <f t="shared" si="0"/>
        <v>24</v>
      </c>
      <c r="J25" s="16">
        <v>236</v>
      </c>
      <c r="K25" s="16" t="str">
        <f t="shared" si="1"/>
        <v>是</v>
      </c>
      <c r="L25" s="26">
        <v>3340</v>
      </c>
      <c r="M25" s="16" t="str">
        <f t="shared" si="2"/>
        <v>是</v>
      </c>
      <c r="N25" s="27" t="s">
        <v>27</v>
      </c>
      <c r="O25" s="27" t="s">
        <v>28</v>
      </c>
      <c r="P25" s="43" t="str">
        <f t="shared" si="3"/>
        <v>是</v>
      </c>
      <c r="Q25" s="16" t="s">
        <v>29</v>
      </c>
      <c r="R25" s="44">
        <v>0</v>
      </c>
      <c r="S25" s="17"/>
    </row>
    <row r="26" ht="24.75" customHeight="1" spans="1:19">
      <c r="A26" s="16">
        <v>21</v>
      </c>
      <c r="B26" s="17" t="s">
        <v>1546</v>
      </c>
      <c r="C26" s="18">
        <v>20200314080</v>
      </c>
      <c r="D26" s="19" t="s">
        <v>1567</v>
      </c>
      <c r="E26" s="37">
        <f>VLOOKUP(C26,[15]sheet1!$A:$AV,46,0)</f>
        <v>0</v>
      </c>
      <c r="F26" s="38" t="str">
        <f>VLOOKUP(C26,[15]sheet1!$A:$AU,47,0)</f>
        <v/>
      </c>
      <c r="G26" s="16">
        <v>11</v>
      </c>
      <c r="H26" s="16">
        <v>10</v>
      </c>
      <c r="I26" s="16">
        <f t="shared" si="0"/>
        <v>21</v>
      </c>
      <c r="J26" s="16">
        <v>190</v>
      </c>
      <c r="K26" s="16" t="str">
        <f t="shared" si="1"/>
        <v>是</v>
      </c>
      <c r="L26" s="26">
        <v>3060</v>
      </c>
      <c r="M26" s="16" t="str">
        <f t="shared" si="2"/>
        <v>是</v>
      </c>
      <c r="N26" s="27" t="s">
        <v>27</v>
      </c>
      <c r="O26" s="27" t="s">
        <v>28</v>
      </c>
      <c r="P26" s="43" t="str">
        <f t="shared" si="3"/>
        <v>是</v>
      </c>
      <c r="Q26" s="16" t="s">
        <v>29</v>
      </c>
      <c r="R26" s="44">
        <v>0</v>
      </c>
      <c r="S26" s="17"/>
    </row>
    <row r="27" ht="24.75" customHeight="1" spans="1:19">
      <c r="A27" s="16">
        <v>22</v>
      </c>
      <c r="B27" s="17" t="s">
        <v>1546</v>
      </c>
      <c r="C27" s="18">
        <v>20200314047</v>
      </c>
      <c r="D27" s="19" t="s">
        <v>1568</v>
      </c>
      <c r="E27" s="37">
        <f>VLOOKUP(C27,[15]sheet1!$A:$AV,46,0)</f>
        <v>0</v>
      </c>
      <c r="F27" s="38" t="str">
        <f>VLOOKUP(C27,[15]sheet1!$A:$AU,47,0)</f>
        <v/>
      </c>
      <c r="G27" s="16">
        <v>12</v>
      </c>
      <c r="H27" s="16">
        <v>10</v>
      </c>
      <c r="I27" s="16">
        <f t="shared" si="0"/>
        <v>22</v>
      </c>
      <c r="J27" s="16">
        <v>194</v>
      </c>
      <c r="K27" s="16" t="str">
        <f t="shared" si="1"/>
        <v>是</v>
      </c>
      <c r="L27" s="26">
        <v>3120</v>
      </c>
      <c r="M27" s="16" t="str">
        <f t="shared" si="2"/>
        <v>是</v>
      </c>
      <c r="N27" s="27" t="s">
        <v>27</v>
      </c>
      <c r="O27" s="27" t="s">
        <v>28</v>
      </c>
      <c r="P27" s="43" t="str">
        <f t="shared" si="3"/>
        <v>是</v>
      </c>
      <c r="Q27" s="16" t="s">
        <v>29</v>
      </c>
      <c r="R27" s="44">
        <v>0</v>
      </c>
      <c r="S27" s="17"/>
    </row>
    <row r="28" ht="24.75" customHeight="1" spans="1:19">
      <c r="A28" s="16">
        <v>23</v>
      </c>
      <c r="B28" s="17" t="s">
        <v>1546</v>
      </c>
      <c r="C28" s="18">
        <v>20200314051</v>
      </c>
      <c r="D28" s="19" t="s">
        <v>1569</v>
      </c>
      <c r="E28" s="37">
        <f>VLOOKUP(C28,[15]sheet1!$A:$AV,46,0)</f>
        <v>0</v>
      </c>
      <c r="F28" s="38" t="str">
        <f>VLOOKUP(C28,[15]sheet1!$A:$AU,47,0)</f>
        <v/>
      </c>
      <c r="G28" s="16">
        <v>13</v>
      </c>
      <c r="H28" s="16">
        <v>10</v>
      </c>
      <c r="I28" s="16">
        <f t="shared" si="0"/>
        <v>23</v>
      </c>
      <c r="J28" s="16">
        <v>206</v>
      </c>
      <c r="K28" s="16" t="str">
        <f t="shared" si="1"/>
        <v>是</v>
      </c>
      <c r="L28" s="26">
        <v>3290</v>
      </c>
      <c r="M28" s="16" t="str">
        <f t="shared" si="2"/>
        <v>是</v>
      </c>
      <c r="N28" s="27" t="s">
        <v>27</v>
      </c>
      <c r="O28" s="27" t="s">
        <v>28</v>
      </c>
      <c r="P28" s="43" t="str">
        <f t="shared" si="3"/>
        <v>是</v>
      </c>
      <c r="Q28" s="16" t="s">
        <v>29</v>
      </c>
      <c r="R28" s="44">
        <v>0</v>
      </c>
      <c r="S28" s="17"/>
    </row>
    <row r="29" ht="24.75" customHeight="1" spans="1:19">
      <c r="A29" s="16">
        <v>24</v>
      </c>
      <c r="B29" s="17" t="s">
        <v>1546</v>
      </c>
      <c r="C29" s="18">
        <v>20200314013</v>
      </c>
      <c r="D29" s="19" t="s">
        <v>1570</v>
      </c>
      <c r="E29" s="37">
        <f>VLOOKUP(C29,[15]sheet1!$A:$AV,46,0)</f>
        <v>0</v>
      </c>
      <c r="F29" s="38" t="str">
        <f>VLOOKUP(C29,[15]sheet1!$A:$AU,47,0)</f>
        <v/>
      </c>
      <c r="G29" s="16">
        <v>15</v>
      </c>
      <c r="H29" s="16">
        <v>10</v>
      </c>
      <c r="I29" s="16">
        <f t="shared" si="0"/>
        <v>25</v>
      </c>
      <c r="J29" s="16">
        <v>206</v>
      </c>
      <c r="K29" s="16" t="str">
        <f t="shared" si="1"/>
        <v>是</v>
      </c>
      <c r="L29" s="26">
        <v>3250</v>
      </c>
      <c r="M29" s="16" t="str">
        <f t="shared" si="2"/>
        <v>是</v>
      </c>
      <c r="N29" s="27" t="s">
        <v>27</v>
      </c>
      <c r="O29" s="27" t="s">
        <v>28</v>
      </c>
      <c r="P29" s="43" t="str">
        <f t="shared" si="3"/>
        <v>是</v>
      </c>
      <c r="Q29" s="16" t="s">
        <v>29</v>
      </c>
      <c r="R29" s="44">
        <v>0</v>
      </c>
      <c r="S29" s="17"/>
    </row>
    <row r="30" ht="24.75" customHeight="1" spans="1:19">
      <c r="A30" s="16">
        <v>25</v>
      </c>
      <c r="B30" s="17" t="s">
        <v>1546</v>
      </c>
      <c r="C30" s="18">
        <v>20200314040</v>
      </c>
      <c r="D30" s="19" t="s">
        <v>1571</v>
      </c>
      <c r="E30" s="37">
        <f>VLOOKUP(C30,[15]sheet1!$A:$AV,46,0)</f>
        <v>0</v>
      </c>
      <c r="F30" s="38" t="str">
        <f>VLOOKUP(C30,[15]sheet1!$A:$AU,47,0)</f>
        <v/>
      </c>
      <c r="G30" s="16">
        <v>14</v>
      </c>
      <c r="H30" s="16">
        <v>10</v>
      </c>
      <c r="I30" s="16">
        <f t="shared" si="0"/>
        <v>24</v>
      </c>
      <c r="J30" s="16">
        <v>180</v>
      </c>
      <c r="K30" s="16" t="str">
        <f t="shared" si="1"/>
        <v>是</v>
      </c>
      <c r="L30" s="26">
        <v>3090</v>
      </c>
      <c r="M30" s="16" t="str">
        <f t="shared" si="2"/>
        <v>是</v>
      </c>
      <c r="N30" s="27" t="s">
        <v>27</v>
      </c>
      <c r="O30" s="27" t="s">
        <v>28</v>
      </c>
      <c r="P30" s="43" t="str">
        <f t="shared" si="3"/>
        <v>是</v>
      </c>
      <c r="Q30" s="16" t="s">
        <v>29</v>
      </c>
      <c r="R30" s="44">
        <v>0</v>
      </c>
      <c r="S30" s="17"/>
    </row>
    <row r="31" ht="24.75" customHeight="1" spans="1:19">
      <c r="A31" s="16">
        <v>26</v>
      </c>
      <c r="B31" s="17" t="s">
        <v>1546</v>
      </c>
      <c r="C31" s="18">
        <v>20200314063</v>
      </c>
      <c r="D31" s="19" t="s">
        <v>1572</v>
      </c>
      <c r="E31" s="37">
        <f>VLOOKUP(C31,[15]sheet1!$A:$AV,46,0)</f>
        <v>1</v>
      </c>
      <c r="F31" s="38" t="str">
        <f>VLOOKUP(C31,[15]sheet1!$A:$AU,47,0)</f>
        <v>预就业实习</v>
      </c>
      <c r="G31" s="16">
        <v>12</v>
      </c>
      <c r="H31" s="16">
        <v>10</v>
      </c>
      <c r="I31" s="16">
        <f t="shared" si="0"/>
        <v>22</v>
      </c>
      <c r="J31" s="16">
        <v>231</v>
      </c>
      <c r="K31" s="16" t="str">
        <f t="shared" si="1"/>
        <v>是</v>
      </c>
      <c r="L31" s="26">
        <v>3160</v>
      </c>
      <c r="M31" s="16" t="str">
        <f t="shared" si="2"/>
        <v>是</v>
      </c>
      <c r="N31" s="27" t="s">
        <v>27</v>
      </c>
      <c r="O31" s="27" t="s">
        <v>28</v>
      </c>
      <c r="P31" s="43" t="str">
        <f t="shared" si="3"/>
        <v>否</v>
      </c>
      <c r="Q31" s="45" t="s">
        <v>63</v>
      </c>
      <c r="R31" s="44">
        <v>0</v>
      </c>
      <c r="S31" s="17">
        <v>1</v>
      </c>
    </row>
    <row r="32" ht="24.75" customHeight="1" spans="1:19">
      <c r="A32" s="16">
        <v>27</v>
      </c>
      <c r="B32" s="17" t="s">
        <v>1546</v>
      </c>
      <c r="C32" s="18">
        <v>20200314078</v>
      </c>
      <c r="D32" s="19" t="s">
        <v>1573</v>
      </c>
      <c r="E32" s="37">
        <f>VLOOKUP(C32,[15]sheet1!$A:$AV,46,0)</f>
        <v>0</v>
      </c>
      <c r="F32" s="38" t="str">
        <f>VLOOKUP(C32,[15]sheet1!$A:$AU,47,0)</f>
        <v/>
      </c>
      <c r="G32" s="16">
        <v>13</v>
      </c>
      <c r="H32" s="16">
        <v>10</v>
      </c>
      <c r="I32" s="16">
        <f t="shared" si="0"/>
        <v>23</v>
      </c>
      <c r="J32" s="16">
        <v>169</v>
      </c>
      <c r="K32" s="16" t="str">
        <f t="shared" si="1"/>
        <v>是</v>
      </c>
      <c r="L32" s="26">
        <v>3560</v>
      </c>
      <c r="M32" s="16" t="str">
        <f t="shared" si="2"/>
        <v>是</v>
      </c>
      <c r="N32" s="27" t="s">
        <v>27</v>
      </c>
      <c r="O32" s="27" t="s">
        <v>28</v>
      </c>
      <c r="P32" s="43" t="str">
        <f t="shared" si="3"/>
        <v>是</v>
      </c>
      <c r="Q32" s="16" t="s">
        <v>29</v>
      </c>
      <c r="R32" s="44">
        <v>0</v>
      </c>
      <c r="S32" s="17"/>
    </row>
    <row r="33" ht="24.75" customHeight="1" spans="1:19">
      <c r="A33" s="16">
        <v>28</v>
      </c>
      <c r="B33" s="17" t="s">
        <v>1546</v>
      </c>
      <c r="C33" s="18">
        <v>20200314037</v>
      </c>
      <c r="D33" s="19" t="s">
        <v>1574</v>
      </c>
      <c r="E33" s="37">
        <f>VLOOKUP(C33,[15]sheet1!$A:$AV,46,0)</f>
        <v>0</v>
      </c>
      <c r="F33" s="38" t="str">
        <f>VLOOKUP(C33,[15]sheet1!$A:$AU,47,0)</f>
        <v/>
      </c>
      <c r="G33" s="16">
        <v>14</v>
      </c>
      <c r="H33" s="16">
        <v>10</v>
      </c>
      <c r="I33" s="16">
        <f t="shared" si="0"/>
        <v>24</v>
      </c>
      <c r="J33" s="16">
        <v>226</v>
      </c>
      <c r="K33" s="16" t="str">
        <f t="shared" si="1"/>
        <v>是</v>
      </c>
      <c r="L33" s="26">
        <v>3350</v>
      </c>
      <c r="M33" s="16" t="str">
        <f t="shared" si="2"/>
        <v>是</v>
      </c>
      <c r="N33" s="27" t="s">
        <v>27</v>
      </c>
      <c r="O33" s="27" t="s">
        <v>28</v>
      </c>
      <c r="P33" s="43" t="str">
        <f t="shared" si="3"/>
        <v>是</v>
      </c>
      <c r="Q33" s="16" t="s">
        <v>29</v>
      </c>
      <c r="R33" s="44">
        <v>0</v>
      </c>
      <c r="S33" s="17"/>
    </row>
    <row r="34" ht="24.75" customHeight="1" spans="1:19">
      <c r="A34" s="16">
        <v>29</v>
      </c>
      <c r="B34" s="17" t="s">
        <v>1546</v>
      </c>
      <c r="C34" s="18">
        <v>20200314017</v>
      </c>
      <c r="D34" s="19" t="s">
        <v>1575</v>
      </c>
      <c r="E34" s="37">
        <f>VLOOKUP(C34,[15]sheet1!$A:$AV,46,0)</f>
        <v>0</v>
      </c>
      <c r="F34" s="38" t="str">
        <f>VLOOKUP(C34,[15]sheet1!$A:$AU,47,0)</f>
        <v/>
      </c>
      <c r="G34" s="16">
        <v>11</v>
      </c>
      <c r="H34" s="16">
        <v>10</v>
      </c>
      <c r="I34" s="16">
        <f t="shared" si="0"/>
        <v>21</v>
      </c>
      <c r="J34" s="16">
        <v>240</v>
      </c>
      <c r="K34" s="16" t="str">
        <f t="shared" si="1"/>
        <v>是</v>
      </c>
      <c r="L34" s="26">
        <v>3210</v>
      </c>
      <c r="M34" s="16" t="str">
        <f t="shared" si="2"/>
        <v>是</v>
      </c>
      <c r="N34" s="27" t="s">
        <v>27</v>
      </c>
      <c r="O34" s="27" t="s">
        <v>28</v>
      </c>
      <c r="P34" s="43" t="str">
        <f t="shared" si="3"/>
        <v>是</v>
      </c>
      <c r="Q34" s="16" t="s">
        <v>29</v>
      </c>
      <c r="R34" s="44">
        <v>0</v>
      </c>
      <c r="S34" s="17"/>
    </row>
    <row r="35" ht="24.75" customHeight="1" spans="1:19">
      <c r="A35" s="16">
        <v>30</v>
      </c>
      <c r="B35" s="17" t="s">
        <v>1546</v>
      </c>
      <c r="C35" s="18">
        <v>20200110004</v>
      </c>
      <c r="D35" s="19" t="s">
        <v>1576</v>
      </c>
      <c r="E35" s="37">
        <f>VLOOKUP(C35,[15]sheet1!$A:$AV,46,0)</f>
        <v>0</v>
      </c>
      <c r="F35" s="38" t="str">
        <f>VLOOKUP(C35,[15]sheet1!$A:$AU,47,0)</f>
        <v/>
      </c>
      <c r="G35" s="16">
        <v>17</v>
      </c>
      <c r="H35" s="16">
        <v>10</v>
      </c>
      <c r="I35" s="16">
        <f t="shared" si="0"/>
        <v>27</v>
      </c>
      <c r="J35" s="16">
        <v>220</v>
      </c>
      <c r="K35" s="16" t="str">
        <f t="shared" si="1"/>
        <v>是</v>
      </c>
      <c r="L35" s="26">
        <v>3090</v>
      </c>
      <c r="M35" s="16" t="str">
        <f t="shared" si="2"/>
        <v>是</v>
      </c>
      <c r="N35" s="27" t="s">
        <v>27</v>
      </c>
      <c r="O35" s="27" t="s">
        <v>28</v>
      </c>
      <c r="P35" s="43" t="str">
        <f t="shared" si="3"/>
        <v>是</v>
      </c>
      <c r="Q35" s="16" t="s">
        <v>29</v>
      </c>
      <c r="R35" s="44">
        <v>0</v>
      </c>
      <c r="S35" s="17"/>
    </row>
    <row r="36" ht="24.75" customHeight="1" spans="1:19">
      <c r="A36" s="16">
        <v>31</v>
      </c>
      <c r="B36" s="17" t="s">
        <v>1546</v>
      </c>
      <c r="C36" s="18">
        <v>20200314048</v>
      </c>
      <c r="D36" s="19" t="s">
        <v>1577</v>
      </c>
      <c r="E36" s="37">
        <f>VLOOKUP(C36,[15]sheet1!$A:$AV,46,0)</f>
        <v>1</v>
      </c>
      <c r="F36" s="38" t="str">
        <f>VLOOKUP(C36,[15]sheet1!$A:$AU,47,0)</f>
        <v>预就业实习</v>
      </c>
      <c r="G36" s="16">
        <v>16</v>
      </c>
      <c r="H36" s="16">
        <v>10</v>
      </c>
      <c r="I36" s="16">
        <f t="shared" si="0"/>
        <v>26</v>
      </c>
      <c r="J36" s="16">
        <v>224</v>
      </c>
      <c r="K36" s="16" t="str">
        <f t="shared" si="1"/>
        <v>是</v>
      </c>
      <c r="L36" s="26">
        <v>3230</v>
      </c>
      <c r="M36" s="16" t="str">
        <f t="shared" si="2"/>
        <v>是</v>
      </c>
      <c r="N36" s="27" t="s">
        <v>27</v>
      </c>
      <c r="O36" s="27" t="s">
        <v>28</v>
      </c>
      <c r="P36" s="43" t="str">
        <f t="shared" si="3"/>
        <v>否</v>
      </c>
      <c r="Q36" s="45" t="s">
        <v>63</v>
      </c>
      <c r="R36" s="44">
        <v>0</v>
      </c>
      <c r="S36" s="17">
        <v>1</v>
      </c>
    </row>
    <row r="37" ht="24.75" customHeight="1" spans="1:19">
      <c r="A37" s="16">
        <v>32</v>
      </c>
      <c r="B37" s="17" t="s">
        <v>1546</v>
      </c>
      <c r="C37" s="18">
        <v>20200314035</v>
      </c>
      <c r="D37" s="19" t="s">
        <v>1578</v>
      </c>
      <c r="E37" s="37">
        <f>VLOOKUP(C37,[15]sheet1!$A:$AV,46,0)</f>
        <v>0</v>
      </c>
      <c r="F37" s="38" t="str">
        <f>VLOOKUP(C37,[15]sheet1!$A:$AU,47,0)</f>
        <v/>
      </c>
      <c r="G37" s="16">
        <v>14</v>
      </c>
      <c r="H37" s="16">
        <v>10</v>
      </c>
      <c r="I37" s="16">
        <f t="shared" si="0"/>
        <v>24</v>
      </c>
      <c r="J37" s="16">
        <v>236</v>
      </c>
      <c r="K37" s="16" t="str">
        <f t="shared" si="1"/>
        <v>是</v>
      </c>
      <c r="L37" s="26">
        <v>3790</v>
      </c>
      <c r="M37" s="16" t="str">
        <f t="shared" si="2"/>
        <v>是</v>
      </c>
      <c r="N37" s="27" t="s">
        <v>27</v>
      </c>
      <c r="O37" s="27" t="s">
        <v>28</v>
      </c>
      <c r="P37" s="43" t="str">
        <f t="shared" si="3"/>
        <v>是</v>
      </c>
      <c r="Q37" s="16" t="s">
        <v>29</v>
      </c>
      <c r="R37" s="44">
        <v>0</v>
      </c>
      <c r="S37" s="17"/>
    </row>
    <row r="38" ht="24.75" customHeight="1" spans="1:19">
      <c r="A38" s="16">
        <v>33</v>
      </c>
      <c r="B38" s="17" t="s">
        <v>1546</v>
      </c>
      <c r="C38" s="18">
        <v>20200314073</v>
      </c>
      <c r="D38" s="19" t="s">
        <v>1579</v>
      </c>
      <c r="E38" s="37">
        <f>VLOOKUP(C38,[15]sheet1!$A:$AV,46,0)</f>
        <v>0</v>
      </c>
      <c r="F38" s="38" t="str">
        <f>VLOOKUP(C38,[15]sheet1!$A:$AU,47,0)</f>
        <v/>
      </c>
      <c r="G38" s="16">
        <v>13</v>
      </c>
      <c r="H38" s="16">
        <v>10</v>
      </c>
      <c r="I38" s="16">
        <f t="shared" si="0"/>
        <v>23</v>
      </c>
      <c r="J38" s="16">
        <v>183</v>
      </c>
      <c r="K38" s="16" t="str">
        <f t="shared" si="1"/>
        <v>是</v>
      </c>
      <c r="L38" s="26">
        <v>3440</v>
      </c>
      <c r="M38" s="16" t="str">
        <f t="shared" si="2"/>
        <v>是</v>
      </c>
      <c r="N38" s="27" t="s">
        <v>27</v>
      </c>
      <c r="O38" s="27" t="s">
        <v>28</v>
      </c>
      <c r="P38" s="43" t="str">
        <f t="shared" si="3"/>
        <v>是</v>
      </c>
      <c r="Q38" s="16" t="s">
        <v>29</v>
      </c>
      <c r="R38" s="44">
        <v>0</v>
      </c>
      <c r="S38" s="17"/>
    </row>
    <row r="39" ht="24.75" customHeight="1" spans="1:19">
      <c r="A39" s="16">
        <v>34</v>
      </c>
      <c r="B39" s="17" t="s">
        <v>1546</v>
      </c>
      <c r="C39" s="18">
        <v>20200314004</v>
      </c>
      <c r="D39" s="19" t="s">
        <v>1580</v>
      </c>
      <c r="E39" s="37">
        <f>VLOOKUP(C39,[15]sheet1!$A:$AV,46,0)</f>
        <v>1</v>
      </c>
      <c r="F39" s="38" t="str">
        <f>VLOOKUP(C39,[15]sheet1!$A:$AU,47,0)</f>
        <v>预就业实习</v>
      </c>
      <c r="G39" s="16">
        <v>12</v>
      </c>
      <c r="H39" s="16">
        <v>10</v>
      </c>
      <c r="I39" s="16">
        <f t="shared" si="0"/>
        <v>22</v>
      </c>
      <c r="J39" s="16">
        <v>209</v>
      </c>
      <c r="K39" s="16" t="str">
        <f t="shared" si="1"/>
        <v>是</v>
      </c>
      <c r="L39" s="26">
        <v>5220</v>
      </c>
      <c r="M39" s="16" t="str">
        <f t="shared" si="2"/>
        <v>是</v>
      </c>
      <c r="N39" s="27" t="s">
        <v>27</v>
      </c>
      <c r="O39" s="27" t="s">
        <v>28</v>
      </c>
      <c r="P39" s="43" t="str">
        <f t="shared" si="3"/>
        <v>否</v>
      </c>
      <c r="Q39" s="45" t="s">
        <v>63</v>
      </c>
      <c r="R39" s="44">
        <v>0</v>
      </c>
      <c r="S39" s="17">
        <v>1</v>
      </c>
    </row>
    <row r="40" ht="24.75" customHeight="1" spans="1:19">
      <c r="A40" s="16">
        <v>35</v>
      </c>
      <c r="B40" s="17" t="s">
        <v>1546</v>
      </c>
      <c r="C40" s="18">
        <v>20200314029</v>
      </c>
      <c r="D40" s="19" t="s">
        <v>1581</v>
      </c>
      <c r="E40" s="37">
        <f>VLOOKUP(C40,[15]sheet1!$A:$AV,46,0)</f>
        <v>0</v>
      </c>
      <c r="F40" s="38" t="str">
        <f>VLOOKUP(C40,[15]sheet1!$A:$AU,47,0)</f>
        <v/>
      </c>
      <c r="G40" s="16">
        <v>14</v>
      </c>
      <c r="H40" s="16">
        <v>10</v>
      </c>
      <c r="I40" s="16">
        <f t="shared" si="0"/>
        <v>24</v>
      </c>
      <c r="J40" s="16">
        <v>222</v>
      </c>
      <c r="K40" s="16" t="str">
        <f t="shared" si="1"/>
        <v>是</v>
      </c>
      <c r="L40" s="26">
        <v>3540</v>
      </c>
      <c r="M40" s="16" t="str">
        <f t="shared" si="2"/>
        <v>是</v>
      </c>
      <c r="N40" s="27" t="s">
        <v>27</v>
      </c>
      <c r="O40" s="27" t="s">
        <v>28</v>
      </c>
      <c r="P40" s="43" t="str">
        <f t="shared" si="3"/>
        <v>是</v>
      </c>
      <c r="Q40" s="16" t="s">
        <v>29</v>
      </c>
      <c r="R40" s="44">
        <v>0</v>
      </c>
      <c r="S40" s="17"/>
    </row>
    <row r="41" ht="24.75" customHeight="1" spans="1:19">
      <c r="A41" s="16">
        <v>36</v>
      </c>
      <c r="B41" s="17" t="s">
        <v>1546</v>
      </c>
      <c r="C41" s="18">
        <v>20200314090</v>
      </c>
      <c r="D41" s="19" t="s">
        <v>1582</v>
      </c>
      <c r="E41" s="37">
        <f>VLOOKUP(C41,[15]sheet1!$A:$AV,46,0)</f>
        <v>0</v>
      </c>
      <c r="F41" s="38" t="str">
        <f>VLOOKUP(C41,[15]sheet1!$A:$AU,47,0)</f>
        <v/>
      </c>
      <c r="G41" s="16">
        <v>12</v>
      </c>
      <c r="H41" s="16">
        <v>10</v>
      </c>
      <c r="I41" s="16">
        <f t="shared" si="0"/>
        <v>22</v>
      </c>
      <c r="J41" s="16">
        <v>233</v>
      </c>
      <c r="K41" s="16" t="str">
        <f t="shared" si="1"/>
        <v>是</v>
      </c>
      <c r="L41" s="26">
        <v>3210</v>
      </c>
      <c r="M41" s="16" t="str">
        <f t="shared" si="2"/>
        <v>是</v>
      </c>
      <c r="N41" s="27" t="s">
        <v>27</v>
      </c>
      <c r="O41" s="27" t="s">
        <v>28</v>
      </c>
      <c r="P41" s="43" t="str">
        <f t="shared" si="3"/>
        <v>是</v>
      </c>
      <c r="Q41" s="16" t="s">
        <v>29</v>
      </c>
      <c r="R41" s="44">
        <v>0</v>
      </c>
      <c r="S41" s="17"/>
    </row>
    <row r="42" ht="24.75" customHeight="1" spans="1:19">
      <c r="A42" s="16">
        <v>37</v>
      </c>
      <c r="B42" s="17" t="s">
        <v>1546</v>
      </c>
      <c r="C42" s="18">
        <v>20200314012</v>
      </c>
      <c r="D42" s="19" t="s">
        <v>1583</v>
      </c>
      <c r="E42" s="37">
        <f>VLOOKUP(C42,[15]sheet1!$A:$AV,46,0)</f>
        <v>0</v>
      </c>
      <c r="F42" s="38" t="str">
        <f>VLOOKUP(C42,[15]sheet1!$A:$AU,47,0)</f>
        <v/>
      </c>
      <c r="G42" s="16">
        <v>14</v>
      </c>
      <c r="H42" s="16">
        <v>12</v>
      </c>
      <c r="I42" s="16">
        <f t="shared" si="0"/>
        <v>26</v>
      </c>
      <c r="J42" s="16">
        <v>240</v>
      </c>
      <c r="K42" s="16" t="str">
        <f t="shared" si="1"/>
        <v>是</v>
      </c>
      <c r="L42" s="26">
        <v>3220</v>
      </c>
      <c r="M42" s="16" t="str">
        <f t="shared" si="2"/>
        <v>是</v>
      </c>
      <c r="N42" s="27" t="s">
        <v>27</v>
      </c>
      <c r="O42" s="27" t="s">
        <v>28</v>
      </c>
      <c r="P42" s="43" t="str">
        <f t="shared" si="3"/>
        <v>是</v>
      </c>
      <c r="Q42" s="16" t="s">
        <v>29</v>
      </c>
      <c r="R42" s="44">
        <v>0</v>
      </c>
      <c r="S42" s="17"/>
    </row>
    <row r="43" ht="24.75" customHeight="1" spans="1:19">
      <c r="A43" s="16">
        <v>38</v>
      </c>
      <c r="B43" s="17" t="s">
        <v>1546</v>
      </c>
      <c r="C43" s="18">
        <v>20200314011</v>
      </c>
      <c r="D43" s="19" t="s">
        <v>1584</v>
      </c>
      <c r="E43" s="37">
        <f>VLOOKUP(C43,[15]sheet1!$A:$AV,46,0)</f>
        <v>2</v>
      </c>
      <c r="F43" s="38" t="str">
        <f>VLOOKUP(C43,[15]sheet1!$A:$AU,47,0)</f>
        <v>印刷电路板设计与制作Android APP开发</v>
      </c>
      <c r="G43" s="16">
        <v>7</v>
      </c>
      <c r="H43" s="16">
        <v>10</v>
      </c>
      <c r="I43" s="16">
        <f t="shared" si="0"/>
        <v>17</v>
      </c>
      <c r="J43" s="16">
        <v>173</v>
      </c>
      <c r="K43" s="16" t="str">
        <f t="shared" si="1"/>
        <v>是</v>
      </c>
      <c r="L43" s="26">
        <v>3040</v>
      </c>
      <c r="M43" s="16" t="str">
        <f t="shared" si="2"/>
        <v>是</v>
      </c>
      <c r="N43" s="27" t="s">
        <v>27</v>
      </c>
      <c r="O43" s="27" t="s">
        <v>28</v>
      </c>
      <c r="P43" s="43" t="str">
        <f t="shared" si="3"/>
        <v>否</v>
      </c>
      <c r="Q43" s="45" t="s">
        <v>63</v>
      </c>
      <c r="R43" s="44">
        <v>0</v>
      </c>
      <c r="S43" s="17">
        <v>1</v>
      </c>
    </row>
    <row r="44" ht="24.75" customHeight="1" spans="1:19">
      <c r="A44" s="16">
        <v>39</v>
      </c>
      <c r="B44" s="17" t="s">
        <v>1585</v>
      </c>
      <c r="C44" s="18">
        <v>20200314082</v>
      </c>
      <c r="D44" s="19" t="s">
        <v>1586</v>
      </c>
      <c r="E44" s="37">
        <f>VLOOKUP(C44,[15]sheet1!$A:$AV,46,0)</f>
        <v>0</v>
      </c>
      <c r="F44" s="38" t="str">
        <f>VLOOKUP(C44,[15]sheet1!$A:$AU,47,0)</f>
        <v/>
      </c>
      <c r="G44" s="16">
        <v>12</v>
      </c>
      <c r="H44" s="16">
        <v>10</v>
      </c>
      <c r="I44" s="16">
        <f t="shared" si="0"/>
        <v>22</v>
      </c>
      <c r="J44" s="16">
        <v>336</v>
      </c>
      <c r="K44" s="16" t="str">
        <f t="shared" si="1"/>
        <v>是</v>
      </c>
      <c r="L44" s="26">
        <v>3330</v>
      </c>
      <c r="M44" s="16" t="str">
        <f t="shared" si="2"/>
        <v>是</v>
      </c>
      <c r="N44" s="27" t="s">
        <v>27</v>
      </c>
      <c r="O44" s="27" t="s">
        <v>28</v>
      </c>
      <c r="P44" s="43" t="str">
        <f t="shared" si="3"/>
        <v>是</v>
      </c>
      <c r="Q44" s="16" t="s">
        <v>29</v>
      </c>
      <c r="R44" s="44">
        <v>0</v>
      </c>
      <c r="S44" s="17"/>
    </row>
    <row r="45" ht="24.75" customHeight="1" spans="1:19">
      <c r="A45" s="16">
        <v>40</v>
      </c>
      <c r="B45" s="17" t="s">
        <v>1585</v>
      </c>
      <c r="C45" s="18">
        <v>20200314014</v>
      </c>
      <c r="D45" s="19" t="s">
        <v>1587</v>
      </c>
      <c r="E45" s="37">
        <f>VLOOKUP(C45,[15]sheet1!$A:$AV,46,0)</f>
        <v>0</v>
      </c>
      <c r="F45" s="38" t="str">
        <f>VLOOKUP(C45,[15]sheet1!$A:$AU,47,0)</f>
        <v/>
      </c>
      <c r="G45" s="16">
        <v>12</v>
      </c>
      <c r="H45" s="16">
        <v>10</v>
      </c>
      <c r="I45" s="16">
        <f t="shared" si="0"/>
        <v>22</v>
      </c>
      <c r="J45" s="16">
        <v>294</v>
      </c>
      <c r="K45" s="16" t="str">
        <f t="shared" si="1"/>
        <v>是</v>
      </c>
      <c r="L45" s="26">
        <v>3010</v>
      </c>
      <c r="M45" s="16" t="str">
        <f t="shared" si="2"/>
        <v>是</v>
      </c>
      <c r="N45" s="27" t="s">
        <v>27</v>
      </c>
      <c r="O45" s="27" t="s">
        <v>28</v>
      </c>
      <c r="P45" s="43" t="str">
        <f t="shared" si="3"/>
        <v>是</v>
      </c>
      <c r="Q45" s="16" t="s">
        <v>29</v>
      </c>
      <c r="R45" s="44">
        <v>0</v>
      </c>
      <c r="S45" s="17"/>
    </row>
    <row r="46" ht="24.75" customHeight="1" spans="1:19">
      <c r="A46" s="16">
        <v>41</v>
      </c>
      <c r="B46" s="17" t="s">
        <v>1585</v>
      </c>
      <c r="C46" s="18">
        <v>20200314056</v>
      </c>
      <c r="D46" s="19" t="s">
        <v>1588</v>
      </c>
      <c r="E46" s="37">
        <f>VLOOKUP(C46,[15]sheet1!$A:$AV,46,0)</f>
        <v>0</v>
      </c>
      <c r="F46" s="38" t="str">
        <f>VLOOKUP(C46,[15]sheet1!$A:$AU,47,0)</f>
        <v/>
      </c>
      <c r="G46" s="16">
        <v>13</v>
      </c>
      <c r="H46" s="16">
        <v>10</v>
      </c>
      <c r="I46" s="16">
        <f t="shared" si="0"/>
        <v>23</v>
      </c>
      <c r="J46" s="16">
        <v>273</v>
      </c>
      <c r="K46" s="16" t="str">
        <f t="shared" si="1"/>
        <v>是</v>
      </c>
      <c r="L46" s="26">
        <v>2980</v>
      </c>
      <c r="M46" s="16" t="str">
        <f t="shared" si="2"/>
        <v>是</v>
      </c>
      <c r="N46" s="27" t="s">
        <v>27</v>
      </c>
      <c r="O46" s="27" t="s">
        <v>28</v>
      </c>
      <c r="P46" s="43" t="str">
        <f t="shared" si="3"/>
        <v>是</v>
      </c>
      <c r="Q46" s="16" t="s">
        <v>29</v>
      </c>
      <c r="R46" s="44">
        <v>0</v>
      </c>
      <c r="S46" s="17"/>
    </row>
    <row r="47" ht="24.75" customHeight="1" spans="1:19">
      <c r="A47" s="16">
        <v>42</v>
      </c>
      <c r="B47" s="17" t="s">
        <v>1585</v>
      </c>
      <c r="C47" s="18">
        <v>20200314069</v>
      </c>
      <c r="D47" s="19" t="s">
        <v>1589</v>
      </c>
      <c r="E47" s="37">
        <f>VLOOKUP(C47,[15]sheet1!$A:$AV,46,0)</f>
        <v>0</v>
      </c>
      <c r="F47" s="38" t="str">
        <f>VLOOKUP(C47,[15]sheet1!$A:$AU,47,0)</f>
        <v/>
      </c>
      <c r="G47" s="16">
        <v>14</v>
      </c>
      <c r="H47" s="16">
        <v>10</v>
      </c>
      <c r="I47" s="16">
        <f t="shared" si="0"/>
        <v>24</v>
      </c>
      <c r="J47" s="16">
        <v>226</v>
      </c>
      <c r="K47" s="16" t="str">
        <f t="shared" si="1"/>
        <v>是</v>
      </c>
      <c r="L47" s="26">
        <v>2900</v>
      </c>
      <c r="M47" s="16" t="str">
        <f t="shared" si="2"/>
        <v>是</v>
      </c>
      <c r="N47" s="27" t="s">
        <v>27</v>
      </c>
      <c r="O47" s="27" t="s">
        <v>28</v>
      </c>
      <c r="P47" s="43" t="str">
        <f t="shared" si="3"/>
        <v>是</v>
      </c>
      <c r="Q47" s="16" t="s">
        <v>29</v>
      </c>
      <c r="R47" s="44">
        <v>0</v>
      </c>
      <c r="S47" s="17"/>
    </row>
    <row r="48" ht="24.75" customHeight="1" spans="1:19">
      <c r="A48" s="16">
        <v>43</v>
      </c>
      <c r="B48" s="17" t="s">
        <v>1585</v>
      </c>
      <c r="C48" s="18">
        <v>20180314024</v>
      </c>
      <c r="D48" s="19" t="s">
        <v>1590</v>
      </c>
      <c r="E48" s="37">
        <f>VLOOKUP(C48,[15]sheet1!$A:$AV,46,0)</f>
        <v>0</v>
      </c>
      <c r="F48" s="38" t="str">
        <f>VLOOKUP(C48,[15]sheet1!$A:$AU,47,0)</f>
        <v/>
      </c>
      <c r="G48" s="16">
        <v>16</v>
      </c>
      <c r="H48" s="16">
        <v>10</v>
      </c>
      <c r="I48" s="16">
        <f t="shared" si="0"/>
        <v>26</v>
      </c>
      <c r="J48" s="16">
        <v>356</v>
      </c>
      <c r="K48" s="16" t="str">
        <f t="shared" si="1"/>
        <v>是</v>
      </c>
      <c r="L48" s="26">
        <v>3450</v>
      </c>
      <c r="M48" s="16" t="str">
        <f t="shared" si="2"/>
        <v>是</v>
      </c>
      <c r="N48" s="27" t="s">
        <v>27</v>
      </c>
      <c r="O48" s="27" t="s">
        <v>28</v>
      </c>
      <c r="P48" s="43" t="str">
        <f t="shared" si="3"/>
        <v>是</v>
      </c>
      <c r="Q48" s="16" t="s">
        <v>29</v>
      </c>
      <c r="R48" s="44">
        <v>0</v>
      </c>
      <c r="S48" s="17"/>
    </row>
    <row r="49" ht="24.75" customHeight="1" spans="1:19">
      <c r="A49" s="16">
        <v>44</v>
      </c>
      <c r="B49" s="17" t="s">
        <v>1585</v>
      </c>
      <c r="C49" s="18">
        <v>20200314044</v>
      </c>
      <c r="D49" s="19" t="s">
        <v>1591</v>
      </c>
      <c r="E49" s="37">
        <f>VLOOKUP(C49,[15]sheet1!$A:$AV,46,0)</f>
        <v>0</v>
      </c>
      <c r="F49" s="38" t="str">
        <f>VLOOKUP(C49,[15]sheet1!$A:$AU,47,0)</f>
        <v/>
      </c>
      <c r="G49" s="16">
        <v>14</v>
      </c>
      <c r="H49" s="16">
        <v>10</v>
      </c>
      <c r="I49" s="16">
        <f t="shared" si="0"/>
        <v>24</v>
      </c>
      <c r="J49" s="16">
        <v>292</v>
      </c>
      <c r="K49" s="16" t="str">
        <f t="shared" si="1"/>
        <v>是</v>
      </c>
      <c r="L49" s="26">
        <v>2910</v>
      </c>
      <c r="M49" s="16" t="str">
        <f t="shared" si="2"/>
        <v>是</v>
      </c>
      <c r="N49" s="27" t="s">
        <v>27</v>
      </c>
      <c r="O49" s="27" t="s">
        <v>28</v>
      </c>
      <c r="P49" s="43" t="str">
        <f t="shared" si="3"/>
        <v>是</v>
      </c>
      <c r="Q49" s="16" t="s">
        <v>29</v>
      </c>
      <c r="R49" s="44">
        <v>0</v>
      </c>
      <c r="S49" s="17"/>
    </row>
    <row r="50" ht="24.75" customHeight="1" spans="1:19">
      <c r="A50" s="16">
        <v>45</v>
      </c>
      <c r="B50" s="17" t="s">
        <v>1585</v>
      </c>
      <c r="C50" s="18">
        <v>20200314085</v>
      </c>
      <c r="D50" s="19" t="s">
        <v>1592</v>
      </c>
      <c r="E50" s="37">
        <f>VLOOKUP(C50,[15]sheet1!$A:$AV,46,0)</f>
        <v>1</v>
      </c>
      <c r="F50" s="38" t="str">
        <f>VLOOKUP(C50,[15]sheet1!$A:$AU,47,0)</f>
        <v>预就业实习</v>
      </c>
      <c r="G50" s="16">
        <v>14</v>
      </c>
      <c r="H50" s="16">
        <v>10</v>
      </c>
      <c r="I50" s="16">
        <f t="shared" si="0"/>
        <v>24</v>
      </c>
      <c r="J50" s="16">
        <v>234</v>
      </c>
      <c r="K50" s="16" t="str">
        <f t="shared" si="1"/>
        <v>是</v>
      </c>
      <c r="L50" s="26">
        <v>3010</v>
      </c>
      <c r="M50" s="16" t="str">
        <f t="shared" si="2"/>
        <v>是</v>
      </c>
      <c r="N50" s="27" t="s">
        <v>27</v>
      </c>
      <c r="O50" s="27" t="s">
        <v>28</v>
      </c>
      <c r="P50" s="43" t="str">
        <f t="shared" si="3"/>
        <v>否</v>
      </c>
      <c r="Q50" s="45" t="s">
        <v>63</v>
      </c>
      <c r="R50" s="44">
        <v>0</v>
      </c>
      <c r="S50" s="17">
        <v>1</v>
      </c>
    </row>
    <row r="51" ht="24.75" customHeight="1" spans="1:19">
      <c r="A51" s="16">
        <v>46</v>
      </c>
      <c r="B51" s="17" t="s">
        <v>1585</v>
      </c>
      <c r="C51" s="18">
        <v>20200314005</v>
      </c>
      <c r="D51" s="19" t="s">
        <v>1593</v>
      </c>
      <c r="E51" s="37">
        <f>VLOOKUP(C51,[15]sheet1!$A:$AV,46,0)</f>
        <v>0</v>
      </c>
      <c r="F51" s="38" t="str">
        <f>VLOOKUP(C51,[15]sheet1!$A:$AU,47,0)</f>
        <v/>
      </c>
      <c r="G51" s="16">
        <v>15</v>
      </c>
      <c r="H51" s="16">
        <v>10</v>
      </c>
      <c r="I51" s="16">
        <f t="shared" si="0"/>
        <v>25</v>
      </c>
      <c r="J51" s="16">
        <v>216</v>
      </c>
      <c r="K51" s="16" t="str">
        <f t="shared" si="1"/>
        <v>是</v>
      </c>
      <c r="L51" s="26">
        <v>2870</v>
      </c>
      <c r="M51" s="16" t="str">
        <f t="shared" si="2"/>
        <v>是</v>
      </c>
      <c r="N51" s="27" t="s">
        <v>27</v>
      </c>
      <c r="O51" s="27" t="s">
        <v>28</v>
      </c>
      <c r="P51" s="43" t="str">
        <f t="shared" si="3"/>
        <v>是</v>
      </c>
      <c r="Q51" s="16" t="s">
        <v>29</v>
      </c>
      <c r="R51" s="44">
        <v>0</v>
      </c>
      <c r="S51" s="17"/>
    </row>
    <row r="52" ht="24.75" customHeight="1" spans="1:19">
      <c r="A52" s="16">
        <v>47</v>
      </c>
      <c r="B52" s="17" t="s">
        <v>1585</v>
      </c>
      <c r="C52" s="18">
        <v>20200314038</v>
      </c>
      <c r="D52" s="19" t="s">
        <v>1594</v>
      </c>
      <c r="E52" s="37">
        <f>VLOOKUP(C52,[15]sheet1!$A:$AV,46,0)</f>
        <v>0</v>
      </c>
      <c r="F52" s="38" t="str">
        <f>VLOOKUP(C52,[15]sheet1!$A:$AU,47,0)</f>
        <v/>
      </c>
      <c r="G52" s="16">
        <v>13</v>
      </c>
      <c r="H52" s="16">
        <v>10</v>
      </c>
      <c r="I52" s="16">
        <f t="shared" si="0"/>
        <v>23</v>
      </c>
      <c r="J52" s="16">
        <v>213</v>
      </c>
      <c r="K52" s="16" t="str">
        <f t="shared" si="1"/>
        <v>是</v>
      </c>
      <c r="L52" s="26">
        <v>2430</v>
      </c>
      <c r="M52" s="16" t="str">
        <f t="shared" si="2"/>
        <v>是</v>
      </c>
      <c r="N52" s="27" t="s">
        <v>27</v>
      </c>
      <c r="O52" s="27" t="s">
        <v>28</v>
      </c>
      <c r="P52" s="43" t="str">
        <f t="shared" si="3"/>
        <v>是</v>
      </c>
      <c r="Q52" s="16" t="s">
        <v>29</v>
      </c>
      <c r="R52" s="44">
        <v>0</v>
      </c>
      <c r="S52" s="17"/>
    </row>
    <row r="53" ht="24.75" customHeight="1" spans="1:19">
      <c r="A53" s="16">
        <v>48</v>
      </c>
      <c r="B53" s="17" t="s">
        <v>1585</v>
      </c>
      <c r="C53" s="18">
        <v>20200314015</v>
      </c>
      <c r="D53" s="19" t="s">
        <v>1595</v>
      </c>
      <c r="E53" s="37">
        <f>VLOOKUP(C53,[15]sheet1!$A:$AV,46,0)</f>
        <v>0</v>
      </c>
      <c r="F53" s="38" t="str">
        <f>VLOOKUP(C53,[15]sheet1!$A:$AU,47,0)</f>
        <v/>
      </c>
      <c r="G53" s="16">
        <v>14</v>
      </c>
      <c r="H53" s="16">
        <v>10</v>
      </c>
      <c r="I53" s="16">
        <f t="shared" si="0"/>
        <v>24</v>
      </c>
      <c r="J53" s="16">
        <v>225</v>
      </c>
      <c r="K53" s="16" t="str">
        <f t="shared" si="1"/>
        <v>是</v>
      </c>
      <c r="L53" s="26">
        <v>3070</v>
      </c>
      <c r="M53" s="16" t="str">
        <f t="shared" si="2"/>
        <v>是</v>
      </c>
      <c r="N53" s="27" t="s">
        <v>27</v>
      </c>
      <c r="O53" s="27" t="s">
        <v>28</v>
      </c>
      <c r="P53" s="43" t="str">
        <f t="shared" si="3"/>
        <v>是</v>
      </c>
      <c r="Q53" s="16" t="s">
        <v>29</v>
      </c>
      <c r="R53" s="44">
        <v>0</v>
      </c>
      <c r="S53" s="17"/>
    </row>
    <row r="54" ht="24.75" customHeight="1" spans="1:19">
      <c r="A54" s="16">
        <v>49</v>
      </c>
      <c r="B54" s="17" t="s">
        <v>1585</v>
      </c>
      <c r="C54" s="18">
        <v>20200314052</v>
      </c>
      <c r="D54" s="19" t="s">
        <v>1596</v>
      </c>
      <c r="E54" s="37">
        <f>VLOOKUP(C54,[15]sheet1!$A:$AV,46,0)</f>
        <v>0</v>
      </c>
      <c r="F54" s="38" t="str">
        <f>VLOOKUP(C54,[15]sheet1!$A:$AU,47,0)</f>
        <v/>
      </c>
      <c r="G54" s="16">
        <v>12</v>
      </c>
      <c r="H54" s="16">
        <v>10</v>
      </c>
      <c r="I54" s="16">
        <f t="shared" si="0"/>
        <v>22</v>
      </c>
      <c r="J54" s="16">
        <v>191</v>
      </c>
      <c r="K54" s="16" t="str">
        <f t="shared" si="1"/>
        <v>是</v>
      </c>
      <c r="L54" s="26">
        <v>2530</v>
      </c>
      <c r="M54" s="16" t="str">
        <f t="shared" si="2"/>
        <v>是</v>
      </c>
      <c r="N54" s="27" t="s">
        <v>27</v>
      </c>
      <c r="O54" s="27" t="s">
        <v>28</v>
      </c>
      <c r="P54" s="43" t="str">
        <f t="shared" si="3"/>
        <v>是</v>
      </c>
      <c r="Q54" s="16" t="s">
        <v>29</v>
      </c>
      <c r="R54" s="44">
        <v>0</v>
      </c>
      <c r="S54" s="17"/>
    </row>
    <row r="55" ht="24.75" customHeight="1" spans="1:19">
      <c r="A55" s="16">
        <v>50</v>
      </c>
      <c r="B55" s="17" t="s">
        <v>1585</v>
      </c>
      <c r="C55" s="18">
        <v>20200314025</v>
      </c>
      <c r="D55" s="19" t="s">
        <v>1597</v>
      </c>
      <c r="E55" s="37">
        <f>VLOOKUP(C55,[15]sheet1!$A:$AV,46,0)</f>
        <v>0</v>
      </c>
      <c r="F55" s="38" t="str">
        <f>VLOOKUP(C55,[15]sheet1!$A:$AU,47,0)</f>
        <v/>
      </c>
      <c r="G55" s="16">
        <v>12</v>
      </c>
      <c r="H55" s="16">
        <v>10</v>
      </c>
      <c r="I55" s="16">
        <f t="shared" si="0"/>
        <v>22</v>
      </c>
      <c r="J55" s="16">
        <v>190</v>
      </c>
      <c r="K55" s="16" t="str">
        <f t="shared" si="1"/>
        <v>是</v>
      </c>
      <c r="L55" s="26">
        <v>2630</v>
      </c>
      <c r="M55" s="16" t="str">
        <f t="shared" si="2"/>
        <v>是</v>
      </c>
      <c r="N55" s="27" t="s">
        <v>27</v>
      </c>
      <c r="O55" s="27" t="s">
        <v>28</v>
      </c>
      <c r="P55" s="43" t="str">
        <f t="shared" si="3"/>
        <v>是</v>
      </c>
      <c r="Q55" s="16" t="s">
        <v>29</v>
      </c>
      <c r="R55" s="44">
        <v>0</v>
      </c>
      <c r="S55" s="17"/>
    </row>
    <row r="56" ht="24.75" customHeight="1" spans="1:19">
      <c r="A56" s="16">
        <v>51</v>
      </c>
      <c r="B56" s="17" t="s">
        <v>1585</v>
      </c>
      <c r="C56" s="18">
        <v>20200314043</v>
      </c>
      <c r="D56" s="19" t="s">
        <v>1598</v>
      </c>
      <c r="E56" s="37">
        <f>VLOOKUP(C56,[15]sheet1!$A:$AV,46,0)</f>
        <v>0</v>
      </c>
      <c r="F56" s="38" t="str">
        <f>VLOOKUP(C56,[15]sheet1!$A:$AU,47,0)</f>
        <v/>
      </c>
      <c r="G56" s="16">
        <v>10</v>
      </c>
      <c r="H56" s="16">
        <v>10</v>
      </c>
      <c r="I56" s="16">
        <f t="shared" si="0"/>
        <v>20</v>
      </c>
      <c r="J56" s="16">
        <v>176</v>
      </c>
      <c r="K56" s="16" t="str">
        <f t="shared" si="1"/>
        <v>是</v>
      </c>
      <c r="L56" s="26">
        <v>3050</v>
      </c>
      <c r="M56" s="16" t="str">
        <f t="shared" si="2"/>
        <v>是</v>
      </c>
      <c r="N56" s="27" t="s">
        <v>27</v>
      </c>
      <c r="O56" s="27" t="s">
        <v>28</v>
      </c>
      <c r="P56" s="43" t="str">
        <f t="shared" si="3"/>
        <v>是</v>
      </c>
      <c r="Q56" s="16" t="s">
        <v>29</v>
      </c>
      <c r="R56" s="44">
        <v>0</v>
      </c>
      <c r="S56" s="17"/>
    </row>
    <row r="57" ht="24.75" customHeight="1" spans="1:19">
      <c r="A57" s="16">
        <v>52</v>
      </c>
      <c r="B57" s="17" t="s">
        <v>1585</v>
      </c>
      <c r="C57" s="18">
        <v>20200314002</v>
      </c>
      <c r="D57" s="19" t="s">
        <v>1599</v>
      </c>
      <c r="E57" s="37">
        <f>VLOOKUP(C57,[15]sheet1!$A:$AV,46,0)</f>
        <v>0</v>
      </c>
      <c r="F57" s="38" t="str">
        <f>VLOOKUP(C57,[15]sheet1!$A:$AU,47,0)</f>
        <v/>
      </c>
      <c r="G57" s="16">
        <v>15</v>
      </c>
      <c r="H57" s="16">
        <v>10</v>
      </c>
      <c r="I57" s="16">
        <f t="shared" si="0"/>
        <v>25</v>
      </c>
      <c r="J57" s="16">
        <v>188</v>
      </c>
      <c r="K57" s="16" t="str">
        <f t="shared" si="1"/>
        <v>是</v>
      </c>
      <c r="L57" s="26">
        <v>2770</v>
      </c>
      <c r="M57" s="16" t="str">
        <f t="shared" si="2"/>
        <v>是</v>
      </c>
      <c r="N57" s="27" t="s">
        <v>27</v>
      </c>
      <c r="O57" s="27" t="s">
        <v>28</v>
      </c>
      <c r="P57" s="43" t="str">
        <f t="shared" si="3"/>
        <v>是</v>
      </c>
      <c r="Q57" s="16" t="s">
        <v>29</v>
      </c>
      <c r="R57" s="44">
        <v>0</v>
      </c>
      <c r="S57" s="17"/>
    </row>
    <row r="58" ht="24.75" customHeight="1" spans="1:19">
      <c r="A58" s="16">
        <v>53</v>
      </c>
      <c r="B58" s="17" t="s">
        <v>1585</v>
      </c>
      <c r="C58" s="18">
        <v>20200314042</v>
      </c>
      <c r="D58" s="19" t="s">
        <v>1600</v>
      </c>
      <c r="E58" s="37">
        <f>VLOOKUP(C58,[15]sheet1!$A:$AV,46,0)</f>
        <v>0</v>
      </c>
      <c r="F58" s="38" t="str">
        <f>VLOOKUP(C58,[15]sheet1!$A:$AU,47,0)</f>
        <v/>
      </c>
      <c r="G58" s="16">
        <v>11</v>
      </c>
      <c r="H58" s="16">
        <v>11</v>
      </c>
      <c r="I58" s="16">
        <f t="shared" si="0"/>
        <v>22</v>
      </c>
      <c r="J58" s="16">
        <v>161</v>
      </c>
      <c r="K58" s="16" t="str">
        <f t="shared" si="1"/>
        <v>是</v>
      </c>
      <c r="L58" s="26">
        <v>2560</v>
      </c>
      <c r="M58" s="16" t="str">
        <f t="shared" si="2"/>
        <v>是</v>
      </c>
      <c r="N58" s="27" t="s">
        <v>27</v>
      </c>
      <c r="O58" s="27" t="s">
        <v>28</v>
      </c>
      <c r="P58" s="43" t="str">
        <f t="shared" si="3"/>
        <v>是</v>
      </c>
      <c r="Q58" s="16" t="s">
        <v>29</v>
      </c>
      <c r="R58" s="44">
        <v>0</v>
      </c>
      <c r="S58" s="17"/>
    </row>
    <row r="59" ht="24.75" customHeight="1" spans="1:19">
      <c r="A59" s="16">
        <v>54</v>
      </c>
      <c r="B59" s="17" t="s">
        <v>1585</v>
      </c>
      <c r="C59" s="18">
        <v>20200314019</v>
      </c>
      <c r="D59" s="19" t="s">
        <v>1601</v>
      </c>
      <c r="E59" s="37">
        <f>VLOOKUP(C59,[15]sheet1!$A:$AV,46,0)</f>
        <v>0</v>
      </c>
      <c r="F59" s="38" t="str">
        <f>VLOOKUP(C59,[15]sheet1!$A:$AU,47,0)</f>
        <v/>
      </c>
      <c r="G59" s="16">
        <v>12</v>
      </c>
      <c r="H59" s="16">
        <v>10</v>
      </c>
      <c r="I59" s="16">
        <f t="shared" si="0"/>
        <v>22</v>
      </c>
      <c r="J59" s="16">
        <v>148</v>
      </c>
      <c r="K59" s="16" t="str">
        <f t="shared" si="1"/>
        <v>是</v>
      </c>
      <c r="L59" s="26">
        <v>2750</v>
      </c>
      <c r="M59" s="16" t="str">
        <f t="shared" si="2"/>
        <v>是</v>
      </c>
      <c r="N59" s="27" t="s">
        <v>27</v>
      </c>
      <c r="O59" s="27" t="s">
        <v>28</v>
      </c>
      <c r="P59" s="43" t="str">
        <f t="shared" si="3"/>
        <v>是</v>
      </c>
      <c r="Q59" s="16" t="s">
        <v>29</v>
      </c>
      <c r="R59" s="44">
        <v>0</v>
      </c>
      <c r="S59" s="17"/>
    </row>
    <row r="60" ht="24.75" customHeight="1" spans="1:19">
      <c r="A60" s="16">
        <v>55</v>
      </c>
      <c r="B60" s="17" t="s">
        <v>1585</v>
      </c>
      <c r="C60" s="18">
        <v>20200314036</v>
      </c>
      <c r="D60" s="19" t="s">
        <v>1602</v>
      </c>
      <c r="E60" s="37">
        <f>VLOOKUP(C60,[15]sheet1!$A:$AV,46,0)</f>
        <v>0</v>
      </c>
      <c r="F60" s="38" t="str">
        <f>VLOOKUP(C60,[15]sheet1!$A:$AU,47,0)</f>
        <v/>
      </c>
      <c r="G60" s="16">
        <v>13</v>
      </c>
      <c r="H60" s="16">
        <v>10</v>
      </c>
      <c r="I60" s="16">
        <f t="shared" si="0"/>
        <v>23</v>
      </c>
      <c r="J60" s="16">
        <v>178</v>
      </c>
      <c r="K60" s="16" t="str">
        <f t="shared" si="1"/>
        <v>是</v>
      </c>
      <c r="L60" s="26">
        <v>2600</v>
      </c>
      <c r="M60" s="16" t="str">
        <f t="shared" si="2"/>
        <v>是</v>
      </c>
      <c r="N60" s="27" t="s">
        <v>27</v>
      </c>
      <c r="O60" s="27" t="s">
        <v>28</v>
      </c>
      <c r="P60" s="43" t="str">
        <f t="shared" si="3"/>
        <v>是</v>
      </c>
      <c r="Q60" s="16" t="s">
        <v>29</v>
      </c>
      <c r="R60" s="44">
        <v>0</v>
      </c>
      <c r="S60" s="17"/>
    </row>
    <row r="61" ht="24.75" customHeight="1" spans="1:19">
      <c r="A61" s="16">
        <v>56</v>
      </c>
      <c r="B61" s="17" t="s">
        <v>1585</v>
      </c>
      <c r="C61" s="18">
        <v>20200314072</v>
      </c>
      <c r="D61" s="19" t="s">
        <v>1603</v>
      </c>
      <c r="E61" s="37">
        <f>VLOOKUP(C61,[15]sheet1!$A:$AV,46,0)</f>
        <v>1</v>
      </c>
      <c r="F61" s="38" t="str">
        <f>VLOOKUP(C61,[15]sheet1!$A:$AU,47,0)</f>
        <v>预就业实习</v>
      </c>
      <c r="G61" s="16">
        <v>13</v>
      </c>
      <c r="H61" s="16">
        <v>10</v>
      </c>
      <c r="I61" s="16">
        <f t="shared" si="0"/>
        <v>23</v>
      </c>
      <c r="J61" s="16">
        <v>186</v>
      </c>
      <c r="K61" s="16" t="str">
        <f t="shared" si="1"/>
        <v>是</v>
      </c>
      <c r="L61" s="26">
        <v>3030</v>
      </c>
      <c r="M61" s="16" t="str">
        <f t="shared" si="2"/>
        <v>是</v>
      </c>
      <c r="N61" s="27" t="s">
        <v>27</v>
      </c>
      <c r="O61" s="27" t="s">
        <v>28</v>
      </c>
      <c r="P61" s="43" t="str">
        <f t="shared" si="3"/>
        <v>否</v>
      </c>
      <c r="Q61" s="45" t="s">
        <v>63</v>
      </c>
      <c r="R61" s="44">
        <v>0</v>
      </c>
      <c r="S61" s="17">
        <v>1</v>
      </c>
    </row>
    <row r="62" ht="24.75" customHeight="1" spans="1:19">
      <c r="A62" s="16">
        <v>57</v>
      </c>
      <c r="B62" s="17" t="s">
        <v>1585</v>
      </c>
      <c r="C62" s="18">
        <v>20200314092</v>
      </c>
      <c r="D62" s="19" t="s">
        <v>1604</v>
      </c>
      <c r="E62" s="37">
        <f>VLOOKUP(C62,[15]sheet1!$A:$AV,46,0)</f>
        <v>0</v>
      </c>
      <c r="F62" s="38" t="str">
        <f>VLOOKUP(C62,[15]sheet1!$A:$AU,47,0)</f>
        <v/>
      </c>
      <c r="G62" s="16">
        <v>11</v>
      </c>
      <c r="H62" s="16">
        <v>10</v>
      </c>
      <c r="I62" s="16">
        <f t="shared" si="0"/>
        <v>21</v>
      </c>
      <c r="J62" s="16">
        <v>173</v>
      </c>
      <c r="K62" s="16" t="str">
        <f t="shared" si="1"/>
        <v>是</v>
      </c>
      <c r="L62" s="26">
        <v>2560</v>
      </c>
      <c r="M62" s="16" t="str">
        <f t="shared" si="2"/>
        <v>是</v>
      </c>
      <c r="N62" s="27" t="s">
        <v>27</v>
      </c>
      <c r="O62" s="27" t="s">
        <v>28</v>
      </c>
      <c r="P62" s="43" t="str">
        <f t="shared" si="3"/>
        <v>是</v>
      </c>
      <c r="Q62" s="16" t="s">
        <v>29</v>
      </c>
      <c r="R62" s="44">
        <v>0</v>
      </c>
      <c r="S62" s="17"/>
    </row>
    <row r="63" ht="24.75" customHeight="1" spans="1:19">
      <c r="A63" s="16">
        <v>58</v>
      </c>
      <c r="B63" s="17" t="s">
        <v>1585</v>
      </c>
      <c r="C63" s="18">
        <v>20200314067</v>
      </c>
      <c r="D63" s="19" t="s">
        <v>1605</v>
      </c>
      <c r="E63" s="37">
        <f>VLOOKUP(C63,[15]sheet1!$A:$AV,46,0)</f>
        <v>1</v>
      </c>
      <c r="F63" s="38" t="str">
        <f>VLOOKUP(C63,[15]sheet1!$A:$AU,47,0)</f>
        <v>预就业实习</v>
      </c>
      <c r="G63" s="16">
        <v>15</v>
      </c>
      <c r="H63" s="16">
        <v>10</v>
      </c>
      <c r="I63" s="16">
        <f t="shared" si="0"/>
        <v>25</v>
      </c>
      <c r="J63" s="16">
        <v>168</v>
      </c>
      <c r="K63" s="16" t="str">
        <f t="shared" si="1"/>
        <v>是</v>
      </c>
      <c r="L63" s="26">
        <v>2710</v>
      </c>
      <c r="M63" s="16" t="str">
        <f t="shared" si="2"/>
        <v>是</v>
      </c>
      <c r="N63" s="27" t="s">
        <v>27</v>
      </c>
      <c r="O63" s="27" t="s">
        <v>28</v>
      </c>
      <c r="P63" s="43" t="str">
        <f t="shared" si="3"/>
        <v>否</v>
      </c>
      <c r="Q63" s="45" t="s">
        <v>63</v>
      </c>
      <c r="R63" s="44">
        <v>0</v>
      </c>
      <c r="S63" s="17">
        <v>1</v>
      </c>
    </row>
    <row r="64" ht="24.75" customHeight="1" spans="1:19">
      <c r="A64" s="16">
        <v>59</v>
      </c>
      <c r="B64" s="17" t="s">
        <v>1585</v>
      </c>
      <c r="C64" s="18">
        <v>20200314034</v>
      </c>
      <c r="D64" s="19" t="s">
        <v>1606</v>
      </c>
      <c r="E64" s="37">
        <f>VLOOKUP(C64,[15]sheet1!$A:$AV,46,0)</f>
        <v>0</v>
      </c>
      <c r="F64" s="38" t="str">
        <f>VLOOKUP(C64,[15]sheet1!$A:$AU,47,0)</f>
        <v/>
      </c>
      <c r="G64" s="16">
        <v>15</v>
      </c>
      <c r="H64" s="16">
        <v>10</v>
      </c>
      <c r="I64" s="16">
        <f t="shared" si="0"/>
        <v>25</v>
      </c>
      <c r="J64" s="16">
        <v>210</v>
      </c>
      <c r="K64" s="16" t="str">
        <f t="shared" si="1"/>
        <v>是</v>
      </c>
      <c r="L64" s="26">
        <v>2860</v>
      </c>
      <c r="M64" s="16" t="str">
        <f t="shared" si="2"/>
        <v>是</v>
      </c>
      <c r="N64" s="27" t="s">
        <v>27</v>
      </c>
      <c r="O64" s="27" t="s">
        <v>28</v>
      </c>
      <c r="P64" s="43" t="str">
        <f t="shared" si="3"/>
        <v>是</v>
      </c>
      <c r="Q64" s="16" t="s">
        <v>29</v>
      </c>
      <c r="R64" s="44">
        <v>0</v>
      </c>
      <c r="S64" s="17"/>
    </row>
    <row r="65" ht="24.75" customHeight="1" spans="1:19">
      <c r="A65" s="16">
        <v>60</v>
      </c>
      <c r="B65" s="17" t="s">
        <v>1585</v>
      </c>
      <c r="C65" s="18">
        <v>20200314032</v>
      </c>
      <c r="D65" s="19" t="s">
        <v>1607</v>
      </c>
      <c r="E65" s="37">
        <f>VLOOKUP(C65,[15]sheet1!$A:$AV,46,0)</f>
        <v>0</v>
      </c>
      <c r="F65" s="38" t="str">
        <f>VLOOKUP(C65,[15]sheet1!$A:$AU,47,0)</f>
        <v/>
      </c>
      <c r="G65" s="16">
        <v>12</v>
      </c>
      <c r="H65" s="16">
        <v>10</v>
      </c>
      <c r="I65" s="16">
        <f t="shared" si="0"/>
        <v>22</v>
      </c>
      <c r="J65" s="16">
        <v>150</v>
      </c>
      <c r="K65" s="16" t="str">
        <f t="shared" si="1"/>
        <v>是</v>
      </c>
      <c r="L65" s="26">
        <v>2620</v>
      </c>
      <c r="M65" s="16" t="str">
        <f t="shared" si="2"/>
        <v>是</v>
      </c>
      <c r="N65" s="27" t="s">
        <v>27</v>
      </c>
      <c r="O65" s="27" t="s">
        <v>28</v>
      </c>
      <c r="P65" s="43" t="str">
        <f t="shared" si="3"/>
        <v>是</v>
      </c>
      <c r="Q65" s="16" t="s">
        <v>29</v>
      </c>
      <c r="R65" s="44">
        <v>0</v>
      </c>
      <c r="S65" s="17"/>
    </row>
    <row r="66" ht="24.75" customHeight="1" spans="1:19">
      <c r="A66" s="16">
        <v>61</v>
      </c>
      <c r="B66" s="17" t="s">
        <v>1585</v>
      </c>
      <c r="C66" s="18">
        <v>20200314093</v>
      </c>
      <c r="D66" s="19" t="s">
        <v>1608</v>
      </c>
      <c r="E66" s="37">
        <f>VLOOKUP(C66,[15]sheet1!$A:$AV,46,0)</f>
        <v>0</v>
      </c>
      <c r="F66" s="38" t="str">
        <f>VLOOKUP(C66,[15]sheet1!$A:$AU,47,0)</f>
        <v/>
      </c>
      <c r="G66" s="16">
        <v>13</v>
      </c>
      <c r="H66" s="16">
        <v>10</v>
      </c>
      <c r="I66" s="16">
        <f t="shared" si="0"/>
        <v>23</v>
      </c>
      <c r="J66" s="16">
        <v>176</v>
      </c>
      <c r="K66" s="16" t="str">
        <f t="shared" si="1"/>
        <v>是</v>
      </c>
      <c r="L66" s="26">
        <v>2100</v>
      </c>
      <c r="M66" s="16" t="str">
        <f t="shared" si="2"/>
        <v>是</v>
      </c>
      <c r="N66" s="26" t="s">
        <v>69</v>
      </c>
      <c r="O66" s="26" t="s">
        <v>69</v>
      </c>
      <c r="P66" s="43" t="str">
        <f t="shared" si="3"/>
        <v>是</v>
      </c>
      <c r="Q66" s="16" t="s">
        <v>29</v>
      </c>
      <c r="R66" s="44">
        <v>0</v>
      </c>
      <c r="S66" s="17"/>
    </row>
    <row r="67" ht="24.75" customHeight="1" spans="1:19">
      <c r="A67" s="16">
        <v>62</v>
      </c>
      <c r="B67" s="17" t="s">
        <v>1585</v>
      </c>
      <c r="C67" s="18">
        <v>20200314024</v>
      </c>
      <c r="D67" s="19" t="s">
        <v>1609</v>
      </c>
      <c r="E67" s="37">
        <f>VLOOKUP(C67,[15]sheet1!$A:$AV,46,0)</f>
        <v>0</v>
      </c>
      <c r="F67" s="38" t="str">
        <f>VLOOKUP(C67,[15]sheet1!$A:$AU,47,0)</f>
        <v/>
      </c>
      <c r="G67" s="16">
        <v>14</v>
      </c>
      <c r="H67" s="16">
        <v>10</v>
      </c>
      <c r="I67" s="16">
        <f t="shared" si="0"/>
        <v>24</v>
      </c>
      <c r="J67" s="16">
        <v>200</v>
      </c>
      <c r="K67" s="16" t="str">
        <f t="shared" si="1"/>
        <v>是</v>
      </c>
      <c r="L67" s="26">
        <v>3050</v>
      </c>
      <c r="M67" s="16" t="str">
        <f t="shared" si="2"/>
        <v>是</v>
      </c>
      <c r="N67" s="27" t="s">
        <v>27</v>
      </c>
      <c r="O67" s="27" t="s">
        <v>28</v>
      </c>
      <c r="P67" s="43" t="str">
        <f t="shared" si="3"/>
        <v>是</v>
      </c>
      <c r="Q67" s="16" t="s">
        <v>29</v>
      </c>
      <c r="R67" s="44">
        <v>0</v>
      </c>
      <c r="S67" s="17"/>
    </row>
    <row r="68" ht="24.75" customHeight="1" spans="1:19">
      <c r="A68" s="16">
        <v>63</v>
      </c>
      <c r="B68" s="17" t="s">
        <v>1585</v>
      </c>
      <c r="C68" s="18">
        <v>20200314016</v>
      </c>
      <c r="D68" s="19" t="s">
        <v>1610</v>
      </c>
      <c r="E68" s="37">
        <f>VLOOKUP(C68,[15]sheet1!$A:$AV,46,0)</f>
        <v>0</v>
      </c>
      <c r="F68" s="38" t="str">
        <f>VLOOKUP(C68,[15]sheet1!$A:$AU,47,0)</f>
        <v/>
      </c>
      <c r="G68" s="16">
        <v>15</v>
      </c>
      <c r="H68" s="16">
        <v>10</v>
      </c>
      <c r="I68" s="16">
        <f t="shared" si="0"/>
        <v>25</v>
      </c>
      <c r="J68" s="16">
        <v>196</v>
      </c>
      <c r="K68" s="16" t="str">
        <f t="shared" si="1"/>
        <v>是</v>
      </c>
      <c r="L68" s="26">
        <v>2770</v>
      </c>
      <c r="M68" s="16" t="str">
        <f t="shared" si="2"/>
        <v>是</v>
      </c>
      <c r="N68" s="27" t="s">
        <v>27</v>
      </c>
      <c r="O68" s="27" t="s">
        <v>28</v>
      </c>
      <c r="P68" s="43" t="str">
        <f t="shared" si="3"/>
        <v>是</v>
      </c>
      <c r="Q68" s="16" t="s">
        <v>29</v>
      </c>
      <c r="R68" s="44">
        <v>0</v>
      </c>
      <c r="S68" s="17"/>
    </row>
    <row r="69" ht="24.75" customHeight="1" spans="1:19">
      <c r="A69" s="16">
        <v>64</v>
      </c>
      <c r="B69" s="17" t="s">
        <v>1585</v>
      </c>
      <c r="C69" s="18">
        <v>20200314062</v>
      </c>
      <c r="D69" s="19" t="s">
        <v>1611</v>
      </c>
      <c r="E69" s="37">
        <f>VLOOKUP(C69,[15]sheet1!$A:$AV,46,0)</f>
        <v>0</v>
      </c>
      <c r="F69" s="38" t="str">
        <f>VLOOKUP(C69,[15]sheet1!$A:$AU,47,0)</f>
        <v/>
      </c>
      <c r="G69" s="16">
        <v>14</v>
      </c>
      <c r="H69" s="16">
        <v>10</v>
      </c>
      <c r="I69" s="16">
        <f t="shared" si="0"/>
        <v>24</v>
      </c>
      <c r="J69" s="16">
        <v>227</v>
      </c>
      <c r="K69" s="16" t="str">
        <f t="shared" si="1"/>
        <v>是</v>
      </c>
      <c r="L69" s="26">
        <v>2830</v>
      </c>
      <c r="M69" s="16" t="str">
        <f t="shared" si="2"/>
        <v>是</v>
      </c>
      <c r="N69" s="27" t="s">
        <v>27</v>
      </c>
      <c r="O69" s="27" t="s">
        <v>28</v>
      </c>
      <c r="P69" s="43" t="str">
        <f t="shared" si="3"/>
        <v>是</v>
      </c>
      <c r="Q69" s="16" t="s">
        <v>29</v>
      </c>
      <c r="R69" s="44">
        <v>0</v>
      </c>
      <c r="S69" s="17"/>
    </row>
    <row r="70" ht="24.75" customHeight="1" spans="1:19">
      <c r="A70" s="16">
        <v>65</v>
      </c>
      <c r="B70" s="17" t="s">
        <v>1585</v>
      </c>
      <c r="C70" s="18">
        <v>20200314027</v>
      </c>
      <c r="D70" s="19" t="s">
        <v>1612</v>
      </c>
      <c r="E70" s="37">
        <f>VLOOKUP(C70,[15]sheet1!$A:$AV,46,0)</f>
        <v>0</v>
      </c>
      <c r="F70" s="38" t="str">
        <f>VLOOKUP(C70,[15]sheet1!$A:$AU,47,0)</f>
        <v/>
      </c>
      <c r="G70" s="16">
        <v>12</v>
      </c>
      <c r="H70" s="16">
        <v>10</v>
      </c>
      <c r="I70" s="16">
        <f t="shared" ref="I70:I72" si="4">SUM(G70:H70)</f>
        <v>22</v>
      </c>
      <c r="J70" s="16">
        <v>169</v>
      </c>
      <c r="K70" s="16" t="str">
        <f t="shared" ref="K70:K72" si="5">IF(J70&gt;=120,"是","否")</f>
        <v>是</v>
      </c>
      <c r="L70" s="26">
        <v>2800</v>
      </c>
      <c r="M70" s="16" t="str">
        <f t="shared" ref="M70:M72" si="6">IF(L70&gt;=1800,"是","否")</f>
        <v>是</v>
      </c>
      <c r="N70" s="27" t="s">
        <v>27</v>
      </c>
      <c r="O70" s="27" t="s">
        <v>28</v>
      </c>
      <c r="P70" s="43" t="str">
        <f t="shared" ref="P70:P72" si="7">IF(AND(E70=0,SUM(G70:H70)&gt;=15,G70&gt;=6,H70&gt;=5,J70&gt;=120,L70&gt;=1800),"是","否")</f>
        <v>是</v>
      </c>
      <c r="Q70" s="16" t="s">
        <v>29</v>
      </c>
      <c r="R70" s="44">
        <v>0</v>
      </c>
      <c r="S70" s="17"/>
    </row>
    <row r="71" ht="24.75" customHeight="1" spans="1:19">
      <c r="A71" s="16">
        <v>66</v>
      </c>
      <c r="B71" s="17" t="s">
        <v>1585</v>
      </c>
      <c r="C71" s="18">
        <v>20200314065</v>
      </c>
      <c r="D71" s="19" t="s">
        <v>1613</v>
      </c>
      <c r="E71" s="37">
        <f>VLOOKUP(C71,[15]sheet1!$A:$AV,46,0)</f>
        <v>1</v>
      </c>
      <c r="F71" s="38" t="str">
        <f>VLOOKUP(C71,[15]sheet1!$A:$AU,47,0)</f>
        <v>预就业实习</v>
      </c>
      <c r="G71" s="16">
        <v>11</v>
      </c>
      <c r="H71" s="16">
        <v>10</v>
      </c>
      <c r="I71" s="16">
        <f t="shared" si="4"/>
        <v>21</v>
      </c>
      <c r="J71" s="16">
        <v>174</v>
      </c>
      <c r="K71" s="16" t="str">
        <f t="shared" si="5"/>
        <v>是</v>
      </c>
      <c r="L71" s="26">
        <v>2640</v>
      </c>
      <c r="M71" s="16" t="str">
        <f t="shared" si="6"/>
        <v>是</v>
      </c>
      <c r="N71" s="27" t="s">
        <v>27</v>
      </c>
      <c r="O71" s="27" t="s">
        <v>28</v>
      </c>
      <c r="P71" s="43" t="str">
        <f t="shared" si="7"/>
        <v>否</v>
      </c>
      <c r="Q71" s="45" t="s">
        <v>63</v>
      </c>
      <c r="R71" s="44">
        <v>0</v>
      </c>
      <c r="S71" s="17">
        <v>1</v>
      </c>
    </row>
    <row r="72" ht="123" customHeight="1" spans="1:19">
      <c r="A72" s="16">
        <v>67</v>
      </c>
      <c r="B72" s="17" t="s">
        <v>1585</v>
      </c>
      <c r="C72" s="18">
        <v>20180314001</v>
      </c>
      <c r="D72" s="19" t="s">
        <v>1614</v>
      </c>
      <c r="E72" s="37">
        <f>VLOOKUP(C72,[15]sheet1!$A:$AV,46,0)</f>
        <v>11</v>
      </c>
      <c r="F72" s="38" t="str">
        <f>VLOOKUP(C72,[15]sheet1!$A:$AU,47,0)</f>
        <v>《云物大智基础》(课内：office部分)《云物大智基础》(课外：云物大智部分)C语言程序设计单片机技术及应用电工考证上位机程序设计（C#）ARM嵌入式系统设计（一）（Cortex-M3）Android APP开发通用核心能力测试创新与创业实务形势与政策（四）</v>
      </c>
      <c r="G72" s="16">
        <v>10</v>
      </c>
      <c r="H72" s="16">
        <v>4</v>
      </c>
      <c r="I72" s="16">
        <f t="shared" si="4"/>
        <v>14</v>
      </c>
      <c r="J72" s="16">
        <v>166</v>
      </c>
      <c r="K72" s="16" t="str">
        <f t="shared" si="5"/>
        <v>是</v>
      </c>
      <c r="L72" s="26">
        <v>2120</v>
      </c>
      <c r="M72" s="16" t="str">
        <f t="shared" si="6"/>
        <v>是</v>
      </c>
      <c r="N72" s="27" t="s">
        <v>27</v>
      </c>
      <c r="O72" s="27" t="s">
        <v>28</v>
      </c>
      <c r="P72" s="43" t="str">
        <f t="shared" si="7"/>
        <v>否</v>
      </c>
      <c r="Q72" s="45" t="s">
        <v>63</v>
      </c>
      <c r="R72" s="44">
        <v>0</v>
      </c>
      <c r="S72" s="17">
        <v>1.2</v>
      </c>
    </row>
  </sheetData>
  <autoFilter ref="A4:V72">
    <extLst/>
  </autoFilter>
  <mergeCells count="17">
    <mergeCell ref="A1:S1"/>
    <mergeCell ref="A2:S2"/>
    <mergeCell ref="A3:S3"/>
    <mergeCell ref="G4:I4"/>
    <mergeCell ref="J4:K4"/>
    <mergeCell ref="L4:M4"/>
    <mergeCell ref="N4:O4"/>
    <mergeCell ref="A4:A5"/>
    <mergeCell ref="B4:B5"/>
    <mergeCell ref="C4:C5"/>
    <mergeCell ref="D4:D5"/>
    <mergeCell ref="E4:E5"/>
    <mergeCell ref="F4:F5"/>
    <mergeCell ref="P4:P5"/>
    <mergeCell ref="Q4:Q5"/>
    <mergeCell ref="R4:R5"/>
    <mergeCell ref="S4:S5"/>
  </mergeCells>
  <conditionalFormatting sqref="G6:G72">
    <cfRule type="cellIs" dxfId="0" priority="6" operator="lessThan">
      <formula>6</formula>
    </cfRule>
  </conditionalFormatting>
  <conditionalFormatting sqref="H6:H72">
    <cfRule type="cellIs" dxfId="0" priority="5" operator="lessThan">
      <formula>5</formula>
    </cfRule>
  </conditionalFormatting>
  <conditionalFormatting sqref="I6:I72">
    <cfRule type="cellIs" dxfId="0" priority="7" operator="lessThan">
      <formula>15</formula>
    </cfRule>
  </conditionalFormatting>
  <conditionalFormatting sqref="J6:J72">
    <cfRule type="cellIs" dxfId="0" priority="4" operator="lessThan">
      <formula>120</formula>
    </cfRule>
  </conditionalFormatting>
  <conditionalFormatting sqref="L6:L72">
    <cfRule type="cellIs" dxfId="0" priority="3" operator="lessThan">
      <formula>1800</formula>
    </cfRule>
  </conditionalFormatting>
  <conditionalFormatting sqref="P$1:P$1048576">
    <cfRule type="cellIs" dxfId="1" priority="1" operator="equal">
      <formula>"否"</formula>
    </cfRule>
  </conditionalFormatting>
  <conditionalFormatting sqref="N1:N65 N67:N1048576">
    <cfRule type="cellIs" dxfId="1" priority="2" operator="equal">
      <formula>"是"</formula>
    </cfRule>
  </conditionalFormatting>
  <dataValidations count="1">
    <dataValidation type="list" allowBlank="1" showInputMessage="1" showErrorMessage="1" sqref="S6:S12 S13:S72">
      <formula1>"1,2,3,1.2.3,1.2,1.3,2.3"</formula1>
    </dataValidation>
  </dataValidations>
  <pageMargins left="0.699305555555556" right="0.699305555555556" top="0.75" bottom="0.75" header="0.3" footer="0.3"/>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8"/>
  <sheetViews>
    <sheetView zoomScale="90" zoomScaleNormal="90" topLeftCell="A2" workbookViewId="0">
      <selection activeCell="O9" sqref="O9"/>
    </sheetView>
  </sheetViews>
  <sheetFormatPr defaultColWidth="9" defaultRowHeight="13.5"/>
  <cols>
    <col min="1" max="1" width="4.45" customWidth="1"/>
    <col min="2" max="2" width="36.25" customWidth="1"/>
    <col min="3" max="3" width="12.5083333333333" style="2" customWidth="1"/>
    <col min="5" max="5" width="9.45" customWidth="1"/>
    <col min="6" max="6" width="31.1333333333333" customWidth="1"/>
    <col min="7" max="8" width="8.25" customWidth="1"/>
    <col min="9" max="9" width="6.71666666666667" customWidth="1"/>
    <col min="10" max="10" width="6.50833333333333" customWidth="1"/>
    <col min="11" max="11" width="7.13333333333333" customWidth="1"/>
    <col min="12" max="12" width="5.88333333333333" customWidth="1"/>
    <col min="13" max="16" width="8.25" customWidth="1"/>
    <col min="18" max="18" width="8.93333333333333" customWidth="1"/>
  </cols>
  <sheetData>
    <row r="1" ht="27" customHeight="1" spans="1:19">
      <c r="A1" s="3" t="s">
        <v>0</v>
      </c>
      <c r="B1" s="3"/>
      <c r="C1" s="3"/>
      <c r="D1" s="3"/>
      <c r="E1" s="3"/>
      <c r="F1" s="3"/>
      <c r="G1" s="3"/>
      <c r="H1" s="3"/>
      <c r="I1" s="3"/>
      <c r="J1" s="3"/>
      <c r="K1" s="3"/>
      <c r="L1" s="3"/>
      <c r="M1" s="3"/>
      <c r="N1" s="3"/>
      <c r="O1" s="3"/>
      <c r="P1" s="3"/>
      <c r="Q1" s="3"/>
      <c r="R1" s="3"/>
      <c r="S1" s="3"/>
    </row>
    <row r="2" ht="195" customHeight="1" spans="1:22">
      <c r="A2" s="4" t="s">
        <v>1</v>
      </c>
      <c r="B2" s="4"/>
      <c r="C2" s="4"/>
      <c r="D2" s="4"/>
      <c r="E2" s="4"/>
      <c r="F2" s="4"/>
      <c r="G2" s="4"/>
      <c r="H2" s="4"/>
      <c r="I2" s="4"/>
      <c r="J2" s="4"/>
      <c r="K2" s="4"/>
      <c r="L2" s="4"/>
      <c r="M2" s="4"/>
      <c r="N2" s="4"/>
      <c r="O2" s="4"/>
      <c r="P2" s="4"/>
      <c r="Q2" s="4"/>
      <c r="R2" s="4"/>
      <c r="S2" s="4"/>
      <c r="T2" s="29"/>
      <c r="U2" s="29"/>
      <c r="V2" s="29"/>
    </row>
    <row r="3" ht="27" customHeight="1" spans="1:19">
      <c r="A3" s="5" t="s">
        <v>1615</v>
      </c>
      <c r="B3" s="6"/>
      <c r="C3" s="6"/>
      <c r="D3" s="6"/>
      <c r="E3" s="6"/>
      <c r="F3" s="6"/>
      <c r="G3" s="6"/>
      <c r="H3" s="6"/>
      <c r="I3" s="6"/>
      <c r="J3" s="6"/>
      <c r="K3" s="6"/>
      <c r="L3" s="6"/>
      <c r="M3" s="6"/>
      <c r="N3" s="6"/>
      <c r="O3" s="6"/>
      <c r="P3" s="6"/>
      <c r="Q3" s="6"/>
      <c r="R3" s="6"/>
      <c r="S3" s="30"/>
    </row>
    <row r="4" ht="19.5" customHeight="1" spans="1:19">
      <c r="A4" s="7" t="s">
        <v>3</v>
      </c>
      <c r="B4" s="8" t="s">
        <v>4</v>
      </c>
      <c r="C4" s="7" t="s">
        <v>5</v>
      </c>
      <c r="D4" s="7" t="s">
        <v>6</v>
      </c>
      <c r="E4" s="9" t="s">
        <v>7</v>
      </c>
      <c r="F4" s="7" t="s">
        <v>8</v>
      </c>
      <c r="G4" s="10" t="s">
        <v>9</v>
      </c>
      <c r="H4" s="11"/>
      <c r="I4" s="21"/>
      <c r="J4" s="7" t="s">
        <v>10</v>
      </c>
      <c r="K4" s="7"/>
      <c r="L4" s="9" t="s">
        <v>11</v>
      </c>
      <c r="M4" s="9"/>
      <c r="N4" s="9" t="s">
        <v>12</v>
      </c>
      <c r="O4" s="9"/>
      <c r="P4" s="9" t="s">
        <v>13</v>
      </c>
      <c r="Q4" s="9" t="s">
        <v>14</v>
      </c>
      <c r="R4" s="8" t="s">
        <v>15</v>
      </c>
      <c r="S4" s="9" t="s">
        <v>16</v>
      </c>
    </row>
    <row r="5" ht="36.75" customHeight="1" spans="1:19">
      <c r="A5" s="7"/>
      <c r="B5" s="12"/>
      <c r="C5" s="7"/>
      <c r="D5" s="7"/>
      <c r="E5" s="9"/>
      <c r="F5" s="7"/>
      <c r="G5" s="9" t="s">
        <v>17</v>
      </c>
      <c r="H5" s="9" t="s">
        <v>18</v>
      </c>
      <c r="I5" s="9" t="s">
        <v>19</v>
      </c>
      <c r="J5" s="7" t="s">
        <v>20</v>
      </c>
      <c r="K5" s="9" t="s">
        <v>21</v>
      </c>
      <c r="L5" s="9" t="s">
        <v>20</v>
      </c>
      <c r="M5" s="9" t="s">
        <v>22</v>
      </c>
      <c r="N5" s="22" t="s">
        <v>23</v>
      </c>
      <c r="O5" s="22" t="s">
        <v>24</v>
      </c>
      <c r="P5" s="9"/>
      <c r="Q5" s="9"/>
      <c r="R5" s="12"/>
      <c r="S5" s="7"/>
    </row>
    <row r="6" s="1" customFormat="1" ht="24.75" customHeight="1" spans="1:19">
      <c r="A6" s="13">
        <v>1</v>
      </c>
      <c r="B6" s="13">
        <v>1</v>
      </c>
      <c r="C6" s="13">
        <v>20123501099</v>
      </c>
      <c r="D6" s="13" t="s">
        <v>1616</v>
      </c>
      <c r="E6" s="13">
        <v>0</v>
      </c>
      <c r="F6" s="14" t="s">
        <v>938</v>
      </c>
      <c r="G6" s="13">
        <v>8</v>
      </c>
      <c r="H6" s="13">
        <v>7</v>
      </c>
      <c r="I6" s="13">
        <v>15</v>
      </c>
      <c r="J6" s="13">
        <v>120</v>
      </c>
      <c r="K6" s="13" t="s">
        <v>69</v>
      </c>
      <c r="L6" s="13">
        <v>1800</v>
      </c>
      <c r="M6" s="13" t="s">
        <v>69</v>
      </c>
      <c r="N6" s="23" t="s">
        <v>69</v>
      </c>
      <c r="O6" s="23" t="s">
        <v>69</v>
      </c>
      <c r="P6" s="23" t="str">
        <f t="shared" ref="P6:P17" si="0">IF(AND(E6=0,SUM(G6:H6)&gt;=15,G6&gt;=6,H6&gt;=5,J6&gt;=120,L6&gt;=1800),"是","否")</f>
        <v>是</v>
      </c>
      <c r="Q6" s="13" t="s">
        <v>29</v>
      </c>
      <c r="R6" s="31">
        <v>0</v>
      </c>
      <c r="S6" s="32"/>
    </row>
    <row r="7" s="1" customFormat="1" ht="32.25" customHeight="1" spans="1:19">
      <c r="A7" s="13">
        <v>2</v>
      </c>
      <c r="B7" s="13">
        <v>1</v>
      </c>
      <c r="C7" s="13">
        <v>20123501318</v>
      </c>
      <c r="D7" s="13" t="s">
        <v>1617</v>
      </c>
      <c r="E7" s="15">
        <v>2</v>
      </c>
      <c r="F7" s="14" t="s">
        <v>1618</v>
      </c>
      <c r="G7" s="13">
        <v>5</v>
      </c>
      <c r="H7" s="13">
        <v>2</v>
      </c>
      <c r="I7" s="15">
        <v>7</v>
      </c>
      <c r="J7" s="15">
        <v>110</v>
      </c>
      <c r="K7" s="13" t="s">
        <v>27</v>
      </c>
      <c r="L7" s="15">
        <v>1750</v>
      </c>
      <c r="M7" s="13" t="s">
        <v>27</v>
      </c>
      <c r="N7" s="15" t="s">
        <v>69</v>
      </c>
      <c r="O7" s="15" t="s">
        <v>27</v>
      </c>
      <c r="P7" s="24" t="str">
        <f t="shared" si="0"/>
        <v>否</v>
      </c>
      <c r="Q7" s="33" t="s">
        <v>63</v>
      </c>
      <c r="R7" s="31">
        <v>0</v>
      </c>
      <c r="S7" s="32" t="s">
        <v>109</v>
      </c>
    </row>
    <row r="8" s="1" customFormat="1" ht="24.75" customHeight="1" spans="1:19">
      <c r="A8" s="13">
        <v>3</v>
      </c>
      <c r="B8" s="13">
        <v>2</v>
      </c>
      <c r="C8" s="13">
        <v>20123501325</v>
      </c>
      <c r="D8" s="13" t="s">
        <v>1619</v>
      </c>
      <c r="E8" s="13">
        <v>0</v>
      </c>
      <c r="F8" s="14" t="s">
        <v>938</v>
      </c>
      <c r="G8" s="13">
        <v>7</v>
      </c>
      <c r="H8" s="13">
        <v>8</v>
      </c>
      <c r="I8" s="13">
        <v>15</v>
      </c>
      <c r="J8" s="13">
        <v>120</v>
      </c>
      <c r="K8" s="13" t="s">
        <v>69</v>
      </c>
      <c r="L8" s="13">
        <v>2100</v>
      </c>
      <c r="M8" s="13" t="s">
        <v>69</v>
      </c>
      <c r="N8" s="23" t="s">
        <v>27</v>
      </c>
      <c r="O8" s="23" t="s">
        <v>28</v>
      </c>
      <c r="P8" s="25" t="str">
        <f t="shared" si="0"/>
        <v>是</v>
      </c>
      <c r="Q8" s="13" t="s">
        <v>29</v>
      </c>
      <c r="R8" s="31">
        <v>0</v>
      </c>
      <c r="S8" s="32"/>
    </row>
    <row r="9" s="1" customFormat="1" ht="24.75" customHeight="1" spans="1:19">
      <c r="A9" s="13">
        <v>4</v>
      </c>
      <c r="B9" s="13">
        <v>3</v>
      </c>
      <c r="C9" s="13">
        <v>20123501327</v>
      </c>
      <c r="D9" s="13" t="s">
        <v>707</v>
      </c>
      <c r="E9" s="13">
        <v>0</v>
      </c>
      <c r="F9" s="14" t="s">
        <v>938</v>
      </c>
      <c r="G9" s="13">
        <v>6</v>
      </c>
      <c r="H9" s="13">
        <v>5</v>
      </c>
      <c r="I9" s="15">
        <v>12</v>
      </c>
      <c r="J9" s="13">
        <v>120</v>
      </c>
      <c r="K9" s="13" t="s">
        <v>69</v>
      </c>
      <c r="L9" s="13">
        <v>2100</v>
      </c>
      <c r="M9" s="13" t="s">
        <v>69</v>
      </c>
      <c r="N9" s="23" t="s">
        <v>27</v>
      </c>
      <c r="O9" s="23" t="s">
        <v>28</v>
      </c>
      <c r="P9" s="25" t="str">
        <f t="shared" si="0"/>
        <v>否</v>
      </c>
      <c r="Q9" s="33" t="s">
        <v>63</v>
      </c>
      <c r="R9" s="31">
        <v>0</v>
      </c>
      <c r="S9" s="32">
        <v>2</v>
      </c>
    </row>
    <row r="10" ht="24.75" customHeight="1" spans="1:19">
      <c r="A10" s="16">
        <v>1</v>
      </c>
      <c r="B10" s="17" t="s">
        <v>1620</v>
      </c>
      <c r="C10" s="18">
        <v>20200306901</v>
      </c>
      <c r="D10" s="19" t="s">
        <v>1621</v>
      </c>
      <c r="E10" s="16"/>
      <c r="F10" s="20"/>
      <c r="G10" s="16">
        <v>19.8</v>
      </c>
      <c r="H10" s="16">
        <v>8</v>
      </c>
      <c r="I10" s="16">
        <f t="shared" ref="I10:I17" si="1">SUM(G10:H10)</f>
        <v>27.8</v>
      </c>
      <c r="J10" s="16">
        <f>VLOOKUP(C9:C10,[4]订单!$E$1:$I$65536,4,0)</f>
        <v>0</v>
      </c>
      <c r="K10" s="16" t="str">
        <f t="shared" ref="K10:K17" si="2">IF(J10&gt;=120,"是","否")</f>
        <v>否</v>
      </c>
      <c r="L10" s="26">
        <f>VLOOKUP(C10,[4]订单!$E$1:$I$65536,3,0)</f>
        <v>1800</v>
      </c>
      <c r="M10" s="16" t="str">
        <f t="shared" ref="M10:M17" si="3">IF(L10&gt;=1800,"是","否")</f>
        <v>是</v>
      </c>
      <c r="N10" s="27" t="s">
        <v>27</v>
      </c>
      <c r="O10" s="27"/>
      <c r="P10" s="28" t="str">
        <f t="shared" si="0"/>
        <v>否</v>
      </c>
      <c r="Q10" s="34"/>
      <c r="R10" s="35">
        <v>0</v>
      </c>
      <c r="S10" s="17"/>
    </row>
    <row r="11" ht="24.75" customHeight="1" spans="1:19">
      <c r="A11" s="16">
        <v>2</v>
      </c>
      <c r="B11" s="17" t="s">
        <v>1620</v>
      </c>
      <c r="C11" s="18">
        <v>20200201901</v>
      </c>
      <c r="D11" s="19" t="s">
        <v>1622</v>
      </c>
      <c r="E11" s="16"/>
      <c r="F11" s="20"/>
      <c r="G11" s="16">
        <v>21.8</v>
      </c>
      <c r="H11" s="16">
        <v>8</v>
      </c>
      <c r="I11" s="16">
        <f t="shared" si="1"/>
        <v>29.8</v>
      </c>
      <c r="J11" s="16">
        <f>VLOOKUP(C10:C11,[4]订单!$E$1:$I$65536,4,0)</f>
        <v>0</v>
      </c>
      <c r="K11" s="16" t="str">
        <f t="shared" si="2"/>
        <v>否</v>
      </c>
      <c r="L11" s="26">
        <f>VLOOKUP(C11,[4]订单!$E$1:$I$65536,3,0)</f>
        <v>1800</v>
      </c>
      <c r="M11" s="16" t="str">
        <f t="shared" si="3"/>
        <v>是</v>
      </c>
      <c r="N11" s="27" t="s">
        <v>27</v>
      </c>
      <c r="O11" s="27"/>
      <c r="P11" s="28" t="str">
        <f t="shared" si="0"/>
        <v>否</v>
      </c>
      <c r="Q11" s="34"/>
      <c r="R11" s="35">
        <v>1</v>
      </c>
      <c r="S11" s="17"/>
    </row>
    <row r="12" ht="24.75" customHeight="1" spans="1:19">
      <c r="A12" s="16">
        <v>3</v>
      </c>
      <c r="B12" s="17" t="s">
        <v>1620</v>
      </c>
      <c r="C12" s="18">
        <v>20200306907</v>
      </c>
      <c r="D12" s="19" t="s">
        <v>1623</v>
      </c>
      <c r="E12" s="16"/>
      <c r="F12" s="20"/>
      <c r="G12" s="16">
        <v>22.8</v>
      </c>
      <c r="H12" s="16">
        <v>8</v>
      </c>
      <c r="I12" s="16">
        <f t="shared" si="1"/>
        <v>30.8</v>
      </c>
      <c r="J12" s="16">
        <f>VLOOKUP(C11:C12,[4]订单!$E$1:$I$65536,4,0)</f>
        <v>0</v>
      </c>
      <c r="K12" s="16" t="str">
        <f t="shared" si="2"/>
        <v>否</v>
      </c>
      <c r="L12" s="26">
        <f>VLOOKUP(C12,[4]订单!$E$1:$I$65536,3,0)</f>
        <v>1800</v>
      </c>
      <c r="M12" s="16" t="str">
        <f t="shared" si="3"/>
        <v>是</v>
      </c>
      <c r="N12" s="27" t="s">
        <v>27</v>
      </c>
      <c r="O12" s="27"/>
      <c r="P12" s="28" t="str">
        <f t="shared" si="0"/>
        <v>否</v>
      </c>
      <c r="Q12" s="34"/>
      <c r="R12" s="35">
        <v>2</v>
      </c>
      <c r="S12" s="17"/>
    </row>
    <row r="13" ht="24.75" customHeight="1" spans="1:19">
      <c r="A13" s="16">
        <v>4</v>
      </c>
      <c r="B13" s="17" t="s">
        <v>1620</v>
      </c>
      <c r="C13" s="18">
        <v>20200306914</v>
      </c>
      <c r="D13" s="19" t="s">
        <v>1624</v>
      </c>
      <c r="E13" s="16"/>
      <c r="F13" s="20"/>
      <c r="G13" s="16">
        <v>22.8</v>
      </c>
      <c r="H13" s="16">
        <v>8</v>
      </c>
      <c r="I13" s="16">
        <f t="shared" si="1"/>
        <v>30.8</v>
      </c>
      <c r="J13" s="16">
        <f>VLOOKUP(C12:C13,[4]订单!$E$1:$I$65536,4,0)</f>
        <v>0</v>
      </c>
      <c r="K13" s="16" t="str">
        <f t="shared" si="2"/>
        <v>否</v>
      </c>
      <c r="L13" s="26">
        <f>VLOOKUP(C13,[4]订单!$E$1:$I$65536,3,0)</f>
        <v>1800</v>
      </c>
      <c r="M13" s="16" t="str">
        <f t="shared" si="3"/>
        <v>是</v>
      </c>
      <c r="N13" s="27" t="s">
        <v>27</v>
      </c>
      <c r="O13" s="27"/>
      <c r="P13" s="28" t="str">
        <f t="shared" si="0"/>
        <v>否</v>
      </c>
      <c r="Q13" s="34"/>
      <c r="R13" s="35">
        <v>3</v>
      </c>
      <c r="S13" s="17"/>
    </row>
    <row r="14" ht="24.75" customHeight="1" spans="1:19">
      <c r="A14" s="16">
        <v>5</v>
      </c>
      <c r="B14" s="17" t="s">
        <v>1620</v>
      </c>
      <c r="C14" s="18">
        <v>20200306902</v>
      </c>
      <c r="D14" s="19" t="s">
        <v>1625</v>
      </c>
      <c r="E14" s="16"/>
      <c r="F14" s="20"/>
      <c r="G14" s="16">
        <v>21.8</v>
      </c>
      <c r="H14" s="16">
        <v>8</v>
      </c>
      <c r="I14" s="16">
        <f t="shared" si="1"/>
        <v>29.8</v>
      </c>
      <c r="J14" s="16">
        <f>VLOOKUP(C13:C14,[4]订单!$E$1:$I$65536,4,0)</f>
        <v>0</v>
      </c>
      <c r="K14" s="16" t="str">
        <f t="shared" si="2"/>
        <v>否</v>
      </c>
      <c r="L14" s="26">
        <f>VLOOKUP(C14,[4]订单!$E$1:$I$65536,3,0)</f>
        <v>1800</v>
      </c>
      <c r="M14" s="16" t="str">
        <f t="shared" si="3"/>
        <v>是</v>
      </c>
      <c r="N14" s="27" t="s">
        <v>27</v>
      </c>
      <c r="O14" s="27"/>
      <c r="P14" s="28" t="str">
        <f t="shared" si="0"/>
        <v>否</v>
      </c>
      <c r="Q14" s="34"/>
      <c r="R14" s="35">
        <v>4</v>
      </c>
      <c r="S14" s="17"/>
    </row>
    <row r="15" ht="24.75" customHeight="1" spans="1:19">
      <c r="A15" s="16">
        <v>6</v>
      </c>
      <c r="B15" s="17" t="s">
        <v>1620</v>
      </c>
      <c r="C15" s="18">
        <v>20200306916</v>
      </c>
      <c r="D15" s="19" t="s">
        <v>1626</v>
      </c>
      <c r="E15" s="16"/>
      <c r="F15" s="20"/>
      <c r="G15" s="16">
        <v>17.8</v>
      </c>
      <c r="H15" s="16">
        <v>4</v>
      </c>
      <c r="I15" s="16">
        <f t="shared" si="1"/>
        <v>21.8</v>
      </c>
      <c r="J15" s="16">
        <f>VLOOKUP(C14:C15,[4]订单!$E$1:$I$65536,4,0)</f>
        <v>0</v>
      </c>
      <c r="K15" s="16" t="str">
        <f t="shared" si="2"/>
        <v>否</v>
      </c>
      <c r="L15" s="26">
        <f>VLOOKUP(C15,[4]订单!$E$1:$I$65536,3,0)</f>
        <v>1800</v>
      </c>
      <c r="M15" s="16" t="str">
        <f t="shared" si="3"/>
        <v>是</v>
      </c>
      <c r="N15" s="27" t="s">
        <v>27</v>
      </c>
      <c r="O15" s="27"/>
      <c r="P15" s="28" t="str">
        <f t="shared" si="0"/>
        <v>否</v>
      </c>
      <c r="Q15" s="34"/>
      <c r="R15" s="35">
        <v>5</v>
      </c>
      <c r="S15" s="17"/>
    </row>
    <row r="16" ht="24.75" customHeight="1" spans="1:19">
      <c r="A16" s="16">
        <v>7</v>
      </c>
      <c r="B16" s="17" t="s">
        <v>1620</v>
      </c>
      <c r="C16" s="18">
        <v>20200306905</v>
      </c>
      <c r="D16" s="19" t="s">
        <v>1627</v>
      </c>
      <c r="E16" s="16"/>
      <c r="F16" s="20"/>
      <c r="G16" s="16">
        <v>20.8</v>
      </c>
      <c r="H16" s="16">
        <v>4</v>
      </c>
      <c r="I16" s="16">
        <f t="shared" si="1"/>
        <v>24.8</v>
      </c>
      <c r="J16" s="16">
        <f>VLOOKUP(C15:C16,[4]订单!$E$1:$I$65536,4,0)</f>
        <v>0</v>
      </c>
      <c r="K16" s="16" t="str">
        <f t="shared" si="2"/>
        <v>否</v>
      </c>
      <c r="L16" s="26">
        <f>VLOOKUP(C16,[4]订单!$E$1:$I$65536,3,0)</f>
        <v>1800</v>
      </c>
      <c r="M16" s="16" t="str">
        <f t="shared" si="3"/>
        <v>是</v>
      </c>
      <c r="N16" s="27" t="s">
        <v>27</v>
      </c>
      <c r="O16" s="27"/>
      <c r="P16" s="28" t="str">
        <f t="shared" si="0"/>
        <v>否</v>
      </c>
      <c r="Q16" s="34"/>
      <c r="R16" s="35">
        <v>6</v>
      </c>
      <c r="S16" s="17"/>
    </row>
    <row r="17" ht="24.75" customHeight="1" spans="1:19">
      <c r="A17" s="16">
        <v>8</v>
      </c>
      <c r="B17" s="17" t="s">
        <v>1620</v>
      </c>
      <c r="C17" s="18">
        <v>20200306904</v>
      </c>
      <c r="D17" s="19" t="s">
        <v>1628</v>
      </c>
      <c r="E17" s="16"/>
      <c r="F17" s="20"/>
      <c r="G17" s="16">
        <v>14.8</v>
      </c>
      <c r="H17" s="16">
        <v>4</v>
      </c>
      <c r="I17" s="16">
        <f t="shared" si="1"/>
        <v>18.8</v>
      </c>
      <c r="J17" s="16">
        <f>VLOOKUP(C16:C17,[4]订单!$E$1:$I$65536,4,0)</f>
        <v>0</v>
      </c>
      <c r="K17" s="16" t="str">
        <f t="shared" si="2"/>
        <v>否</v>
      </c>
      <c r="L17" s="26">
        <f>VLOOKUP(C17,[4]订单!$E$1:$I$65536,3,0)</f>
        <v>1800</v>
      </c>
      <c r="M17" s="16" t="str">
        <f t="shared" si="3"/>
        <v>是</v>
      </c>
      <c r="N17" s="27" t="s">
        <v>27</v>
      </c>
      <c r="O17" s="27"/>
      <c r="P17" s="28" t="str">
        <f t="shared" si="0"/>
        <v>否</v>
      </c>
      <c r="Q17" s="34"/>
      <c r="R17" s="35">
        <v>7</v>
      </c>
      <c r="S17" s="17"/>
    </row>
    <row r="18" ht="21" customHeight="1"/>
  </sheetData>
  <mergeCells count="17">
    <mergeCell ref="A1:S1"/>
    <mergeCell ref="A2:S2"/>
    <mergeCell ref="A3:S3"/>
    <mergeCell ref="G4:I4"/>
    <mergeCell ref="J4:K4"/>
    <mergeCell ref="L4:M4"/>
    <mergeCell ref="N4:O4"/>
    <mergeCell ref="A4:A5"/>
    <mergeCell ref="B4:B5"/>
    <mergeCell ref="C4:C5"/>
    <mergeCell ref="D4:D5"/>
    <mergeCell ref="E4:E5"/>
    <mergeCell ref="F4:F5"/>
    <mergeCell ref="P4:P5"/>
    <mergeCell ref="Q4:Q5"/>
    <mergeCell ref="R4:R5"/>
    <mergeCell ref="S4:S5"/>
  </mergeCells>
  <conditionalFormatting sqref="G10:G17">
    <cfRule type="cellIs" dxfId="0" priority="3" operator="lessThan">
      <formula>6</formula>
    </cfRule>
  </conditionalFormatting>
  <conditionalFormatting sqref="H10:H16">
    <cfRule type="cellIs" dxfId="0" priority="2" operator="lessThan">
      <formula>5</formula>
    </cfRule>
  </conditionalFormatting>
  <conditionalFormatting sqref="H10:H17">
    <cfRule type="cellIs" dxfId="0" priority="1" operator="lessThan">
      <formula>5</formula>
    </cfRule>
  </conditionalFormatting>
  <dataValidations count="1">
    <dataValidation type="list" allowBlank="1" showInputMessage="1" showErrorMessage="1" sqref="S6:S9 S10:S17">
      <formula1>"1,2,3,1.2.3,1.2,1.3,2.3"</formula1>
    </dataValidation>
  </dataValidations>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Company>现代教育技术中心</Company>
  <Application>Microsoft Excel</Application>
  <HeadingPairs>
    <vt:vector size="2" baseType="variant">
      <vt:variant>
        <vt:lpstr>工作表</vt:lpstr>
      </vt:variant>
      <vt:variant>
        <vt:i4>15</vt:i4>
      </vt:variant>
    </vt:vector>
  </HeadingPairs>
  <TitlesOfParts>
    <vt:vector size="15" baseType="lpstr">
      <vt:lpstr>大数据技术与应用</vt:lpstr>
      <vt:lpstr>电子信息工程技术</vt:lpstr>
      <vt:lpstr>计算机网络技术 </vt:lpstr>
      <vt:lpstr>计算机应用技术(联) </vt:lpstr>
      <vt:lpstr>计算机应用技术</vt:lpstr>
      <vt:lpstr>人工智能技术服务</vt:lpstr>
      <vt:lpstr>软件技术</vt:lpstr>
      <vt:lpstr>UI设计</vt:lpstr>
      <vt:lpstr>软件外包服务 </vt:lpstr>
      <vt:lpstr>通信技术 </vt:lpstr>
      <vt:lpstr>物联网应用技术 </vt:lpstr>
      <vt:lpstr>虚拟现实应用技术 </vt:lpstr>
      <vt:lpstr>云计算技术与应用</vt:lpstr>
      <vt:lpstr>智能产品开发 </vt:lpstr>
      <vt:lpstr>计算机应用技术(八类人员)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LZZY</dc:creator>
  <cp:lastModifiedBy>雨霏</cp:lastModifiedBy>
  <dcterms:created xsi:type="dcterms:W3CDTF">2017-05-11T02:34:00Z</dcterms:created>
  <dcterms:modified xsi:type="dcterms:W3CDTF">2023-05-24T09:13:08Z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BF4DACC7AAC84C11B9262C6D8EF4F5AD</vt:lpwstr>
  </property>
</Properties>
</file>